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pivotCache/pivotCacheDefinition56.xml" ContentType="application/vnd.openxmlformats-officedocument.spreadsheetml.pivotCacheDefinition+xml"/>
  <Override PartName="/xl/pivotCache/pivotCacheDefinition57.xml" ContentType="application/vnd.openxmlformats-officedocument.spreadsheetml.pivotCacheDefinition+xml"/>
  <Override PartName="/xl/pivotCache/pivotCacheDefinition58.xml" ContentType="application/vnd.openxmlformats-officedocument.spreadsheetml.pivotCacheDefinition+xml"/>
  <Override PartName="/xl/pivotCache/pivotCacheDefinition59.xml" ContentType="application/vnd.openxmlformats-officedocument.spreadsheetml.pivotCacheDefinition+xml"/>
  <Override PartName="/xl/pivotCache/pivotCacheDefinition60.xml" ContentType="application/vnd.openxmlformats-officedocument.spreadsheetml.pivotCacheDefinition+xml"/>
  <Override PartName="/xl/pivotCache/pivotCacheDefinition61.xml" ContentType="application/vnd.openxmlformats-officedocument.spreadsheetml.pivotCacheDefinition+xml"/>
  <Override PartName="/xl/pivotCache/pivotCacheDefinition62.xml" ContentType="application/vnd.openxmlformats-officedocument.spreadsheetml.pivotCacheDefinition+xml"/>
  <Override PartName="/xl/pivotCache/pivotCacheDefinition63.xml" ContentType="application/vnd.openxmlformats-officedocument.spreadsheetml.pivotCacheDefinition+xml"/>
  <Override PartName="/xl/pivotCache/pivotCacheDefinition64.xml" ContentType="application/vnd.openxmlformats-officedocument.spreadsheetml.pivotCacheDefinition+xml"/>
  <Override PartName="/xl/pivotCache/pivotCacheDefinition6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Desktop\Data Analysis Projects\AdventureWorks-Excel-Analytics\Excel\"/>
    </mc:Choice>
  </mc:AlternateContent>
  <xr:revisionPtr revIDLastSave="0" documentId="13_ncr:1_{820BC5D0-4EC6-42C1-90B2-D68A6DB7CD72}" xr6:coauthVersionLast="47" xr6:coauthVersionMax="47" xr10:uidLastSave="{00000000-0000-0000-0000-000000000000}"/>
  <bookViews>
    <workbookView xWindow="-110" yWindow="-110" windowWidth="19420" windowHeight="10420" firstSheet="1" activeTab="3" xr2:uid="{73C0E9B5-A8F1-46FF-B55B-07A91350B5C0}"/>
  </bookViews>
  <sheets>
    <sheet name="Home" sheetId="1" r:id="rId1"/>
    <sheet name="Raw_Data" sheetId="2" r:id="rId2"/>
    <sheet name="Power_Query" sheetId="3" r:id="rId3"/>
    <sheet name="Analysis" sheetId="7" r:id="rId4"/>
    <sheet name="PT_Overall_Performance" sheetId="5" r:id="rId5"/>
    <sheet name="PT_Sales_Trend_Analysis" sheetId="9" r:id="rId6"/>
    <sheet name="PT_Product_Analysis" sheetId="8" r:id="rId7"/>
    <sheet name="PT_Category&amp;Subcategory_Analysi" sheetId="10" r:id="rId8"/>
    <sheet name="PT_Regional_Analysis" sheetId="11" r:id="rId9"/>
    <sheet name="PT_Reseller_Analysis" sheetId="12" r:id="rId10"/>
    <sheet name="PT_Salesperson_Analysis" sheetId="13" r:id="rId11"/>
    <sheet name="PT_Targets_Analysis" sheetId="15" r:id="rId12"/>
    <sheet name="Dashboard" sheetId="6" r:id="rId13"/>
  </sheets>
  <definedNames>
    <definedName name="_xlcn.WorksheetConnection_AdventureWorksExcelAnalytics.xlsxTable21" hidden="1">Table2</definedName>
  </definedNames>
  <calcPr calcId="191029"/>
  <pivotCaches>
    <pivotCache cacheId="1446" r:id="rId14"/>
    <pivotCache cacheId="1449" r:id="rId15"/>
    <pivotCache cacheId="1452" r:id="rId16"/>
    <pivotCache cacheId="1455" r:id="rId17"/>
    <pivotCache cacheId="1458" r:id="rId18"/>
    <pivotCache cacheId="1461" r:id="rId19"/>
    <pivotCache cacheId="1464" r:id="rId20"/>
    <pivotCache cacheId="1467" r:id="rId21"/>
    <pivotCache cacheId="1470" r:id="rId22"/>
    <pivotCache cacheId="1473" r:id="rId23"/>
    <pivotCache cacheId="1476" r:id="rId24"/>
    <pivotCache cacheId="1479" r:id="rId25"/>
    <pivotCache cacheId="1482" r:id="rId26"/>
    <pivotCache cacheId="1485" r:id="rId27"/>
    <pivotCache cacheId="1488" r:id="rId28"/>
    <pivotCache cacheId="1491" r:id="rId29"/>
    <pivotCache cacheId="1494" r:id="rId30"/>
    <pivotCache cacheId="1497" r:id="rId31"/>
    <pivotCache cacheId="1500" r:id="rId32"/>
    <pivotCache cacheId="1503" r:id="rId33"/>
    <pivotCache cacheId="1506" r:id="rId34"/>
    <pivotCache cacheId="1509" r:id="rId35"/>
    <pivotCache cacheId="1512" r:id="rId36"/>
    <pivotCache cacheId="1515" r:id="rId37"/>
    <pivotCache cacheId="1518" r:id="rId38"/>
    <pivotCache cacheId="1521" r:id="rId39"/>
    <pivotCache cacheId="1524" r:id="rId40"/>
    <pivotCache cacheId="1527" r:id="rId41"/>
    <pivotCache cacheId="1530" r:id="rId42"/>
    <pivotCache cacheId="1533" r:id="rId43"/>
    <pivotCache cacheId="1536" r:id="rId44"/>
    <pivotCache cacheId="1539" r:id="rId45"/>
    <pivotCache cacheId="1542" r:id="rId46"/>
    <pivotCache cacheId="1545" r:id="rId47"/>
    <pivotCache cacheId="1548" r:id="rId48"/>
    <pivotCache cacheId="1551" r:id="rId49"/>
    <pivotCache cacheId="1554" r:id="rId50"/>
    <pivotCache cacheId="1557" r:id="rId51"/>
    <pivotCache cacheId="1560" r:id="rId52"/>
    <pivotCache cacheId="1563" r:id="rId53"/>
    <pivotCache cacheId="1566" r:id="rId54"/>
    <pivotCache cacheId="1569" r:id="rId55"/>
    <pivotCache cacheId="1572" r:id="rId56"/>
    <pivotCache cacheId="1575" r:id="rId57"/>
    <pivotCache cacheId="1578" r:id="rId58"/>
    <pivotCache cacheId="1581" r:id="rId59"/>
    <pivotCache cacheId="1584" r:id="rId60"/>
    <pivotCache cacheId="1587" r:id="rId61"/>
    <pivotCache cacheId="1590" r:id="rId62"/>
    <pivotCache cacheId="1593" r:id="rId63"/>
    <pivotCache cacheId="1596" r:id="rId64"/>
    <pivotCache cacheId="1599" r:id="rId65"/>
    <pivotCache cacheId="1602" r:id="rId66"/>
    <pivotCache cacheId="1605" r:id="rId67"/>
    <pivotCache cacheId="1608" r:id="rId68"/>
    <pivotCache cacheId="1611" r:id="rId69"/>
    <pivotCache cacheId="1617" r:id="rId70"/>
    <pivotCache cacheId="1620" r:id="rId71"/>
    <pivotCache cacheId="1623" r:id="rId72"/>
    <pivotCache cacheId="1626" r:id="rId73"/>
    <pivotCache cacheId="1629" r:id="rId74"/>
    <pivotCache cacheId="1632" r:id="rId75"/>
    <pivotCache cacheId="1635" r:id="rId76"/>
    <pivotCache cacheId="1638" r:id="rId77"/>
    <pivotCache cacheId="1713" r:id="rId7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8f079524-746a-4939-80ec-0d2acdfca958" name="fact_Sales" connection="Query - fact_Sales"/>
          <x15:modelTable id="dim_Product_4cb59bf3-0e4f-47ff-9d87-a9fff607c244" name="dim_Product" connection="Query - dim_Product"/>
          <x15:modelTable id="dim_Region_3a1b35a2-3f90-41cf-bcfd-c54ba537820f" name="dim_Region" connection="Query - dim_Region"/>
          <x15:modelTable id="dim_Reseller_97da9378-b62d-4e8d-90e3-3b6ef583be5d" name="dim_Reseller" connection="Query - dim_Reseller"/>
          <x15:modelTable id="dim_Salesperson_2461a61c-4269-45c4-be4c-66bca9ba3903" name="dim_Salesperson" connection="Query - dim_Salesperson"/>
          <x15:modelTable id="fact_Targets_e51763a2-7644-43a0-9d41-dd4ecc137404" name="fact_Targets" connection="Query - fact_Targets"/>
          <x15:modelTable id="dim_Date_71e5b669-bb4a-454e-8ff8-91dfed90c6d9" name="dim_Date" connection="Query - dim_Date"/>
          <x15:modelTable id="Table2" name="Table2" connection="WorksheetConnection_AdventureWorks-Excel-Analytics.xlsx!Table2"/>
        </x15:modelTables>
        <x15:modelRelationships>
          <x15:modelRelationship fromTable="fact_Sales" fromColumn="Product_Key" toTable="dim_Product" toColumn="Product_Key"/>
          <x15:modelRelationship fromTable="fact_Sales" fromColumn="Reseller_Key" toTable="dim_Reseller" toColumn="Reseller_Key"/>
          <x15:modelRelationship fromTable="fact_Sales" fromColumn="Sales_Territory_Key" toTable="dim_Region" toColumn="Sales_Territory_Key"/>
          <x15:modelRelationship fromTable="fact_Sales" fromColumn="Employee_Key" toTable="dim_Salesperson" toColumn="Employee_Key"/>
          <x15:modelRelationship fromTable="fact_Sales" fromColumn="OrderDate" toTable="dim_Date" toColumn="Date"/>
          <x15:modelRelationship fromTable="fact_Targets" fromColumn="Employee_ID" toTable="dim_Salesperson" toColumn="Employee_ID"/>
          <x15:modelRelationship fromTable="fact_Targets" fromColumn="Target_Month" toTable="dim_Date" toColumn="Date"/>
        </x15:modelRelationships>
        <x15:extLst>
          <ext xmlns:x16="http://schemas.microsoft.com/office/spreadsheetml/2014/11/main" uri="{9835A34E-60A6-4A7C-AAB8-D5F71C897F49}">
            <x16:modelTimeGroupings>
              <x16:modelTimeGrouping tableName="fact_Targets" columnName="Target_Month" columnId="Target_Month">
                <x16:calculatedTimeColumn columnName="Target_Month (Year)" columnId="Target_Month (Year)" contentType="years" isSelected="1"/>
                <x16:calculatedTimeColumn columnName="Target_Month (Quarter)" columnId="Target_Month (Quarter)" contentType="quarters" isSelected="1"/>
                <x16:calculatedTimeColumn columnName="Target_Month (Month Index)" columnId="Target_Month (Month Index)" contentType="monthsindex" isSelected="1"/>
                <x16:calculatedTimeColumn columnName="Target_Month (Month)" columnId="Target_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5" i="13" l="1"/>
  <c r="U6" i="13"/>
  <c r="U7" i="13"/>
  <c r="U8" i="13"/>
  <c r="U9" i="13"/>
  <c r="U10" i="13"/>
  <c r="U11" i="13"/>
  <c r="U12" i="13"/>
  <c r="U13" i="13"/>
  <c r="U14" i="13"/>
  <c r="U15" i="13"/>
  <c r="U16" i="13"/>
  <c r="U17" i="13"/>
  <c r="U18" i="13"/>
  <c r="U19" i="13"/>
  <c r="U20" i="13"/>
  <c r="U4" i="13"/>
  <c r="I25" i="12"/>
  <c r="K25" i="12" s="1"/>
  <c r="N6" i="10"/>
  <c r="M19" i="8"/>
  <c r="I19" i="8"/>
  <c r="G34" i="9"/>
  <c r="F34" i="9"/>
  <c r="G31" i="9"/>
  <c r="F31" i="9"/>
  <c r="K4" i="15"/>
  <c r="E35" i="11"/>
  <c r="E31" i="11"/>
  <c r="E33" i="11"/>
  <c r="E36" i="11"/>
  <c r="E38" i="11"/>
  <c r="E34" i="11"/>
  <c r="E30" i="11"/>
  <c r="E37" i="11"/>
  <c r="E29" i="11"/>
  <c r="E3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0B1CDD-3156-4F6C-ACF1-62B6EBDE0069}" keepAlive="1" name="Query - bridge_SalespersonRegion" description="Connection to the 'bridge_SalespersonRegion' query in the workbook." type="5" refreshedVersion="0" background="1">
    <dbPr connection="Provider=Microsoft.Mashup.OleDb.1;Data Source=$Workbook$;Location=bridge_SalespersonRegion;Extended Properties=&quot;&quot;" command="SELECT * FROM [bridge_SalespersonRegion]"/>
  </connection>
  <connection id="2" xr16:uid="{3E4E9E86-E578-4049-A661-9A9C8BFD9B6D}" name="Query - dim_Date" description="Connection to the 'dim_Date' query in the workbook." type="100" refreshedVersion="8" minRefreshableVersion="5">
    <extLst>
      <ext xmlns:x15="http://schemas.microsoft.com/office/spreadsheetml/2010/11/main" uri="{DE250136-89BD-433C-8126-D09CA5730AF9}">
        <x15:connection id="37d76fa6-9d04-42c4-b28e-4a3eaceb10c6"/>
      </ext>
    </extLst>
  </connection>
  <connection id="3" xr16:uid="{7AA8743F-EE1B-4CA1-830C-AB87A0BDFB9D}" name="Query - dim_Product" description="Connection to the 'dim_Product' query in the workbook." type="100" refreshedVersion="8" minRefreshableVersion="5">
    <extLst>
      <ext xmlns:x15="http://schemas.microsoft.com/office/spreadsheetml/2010/11/main" uri="{DE250136-89BD-433C-8126-D09CA5730AF9}">
        <x15:connection id="e410ef47-dd7e-463c-b88c-07c103d4a356">
          <x15:oledbPr connection="Provider=Microsoft.Mashup.OleDb.1;Data Source=$Workbook$;Location=dim_Product;Extended Properties=&quot;&quot;">
            <x15:dbTables>
              <x15:dbTable name="dim_Product"/>
            </x15:dbTables>
          </x15:oledbPr>
        </x15:connection>
      </ext>
    </extLst>
  </connection>
  <connection id="4" xr16:uid="{19FAB533-D7BC-482F-8866-83B321FA8BBF}" name="Query - dim_Region" description="Connection to the 'dim_Region' query in the workbook." type="100" refreshedVersion="8" minRefreshableVersion="5">
    <extLst>
      <ext xmlns:x15="http://schemas.microsoft.com/office/spreadsheetml/2010/11/main" uri="{DE250136-89BD-433C-8126-D09CA5730AF9}">
        <x15:connection id="5e4d2e3c-9224-4615-94dd-4bf896b69d29">
          <x15:oledbPr connection="Provider=Microsoft.Mashup.OleDb.1;Data Source=$Workbook$;Location=dim_Region;Extended Properties=&quot;&quot;">
            <x15:dbTables>
              <x15:dbTable name="dim_Region"/>
            </x15:dbTables>
          </x15:oledbPr>
        </x15:connection>
      </ext>
    </extLst>
  </connection>
  <connection id="5" xr16:uid="{76593037-05CE-422F-971B-DBAF5B2AB777}" name="Query - dim_Reseller" description="Connection to the 'dim_Reseller' query in the workbook." type="100" refreshedVersion="8" minRefreshableVersion="5">
    <extLst>
      <ext xmlns:x15="http://schemas.microsoft.com/office/spreadsheetml/2010/11/main" uri="{DE250136-89BD-433C-8126-D09CA5730AF9}">
        <x15:connection id="a7b7bb37-34a3-4b2e-b815-eaeada635554">
          <x15:oledbPr connection="Provider=Microsoft.Mashup.OleDb.1;Data Source=$Workbook$;Location=dim_Reseller;Extended Properties=&quot;&quot;">
            <x15:dbTables>
              <x15:dbTable name="dim_Reseller"/>
            </x15:dbTables>
          </x15:oledbPr>
        </x15:connection>
      </ext>
    </extLst>
  </connection>
  <connection id="6" xr16:uid="{354CDDEF-B895-45E9-862E-0F2EBD536BAA}" name="Query - dim_Salesperson" description="Connection to the 'dim_Salesperson' query in the workbook." type="100" refreshedVersion="8" minRefreshableVersion="5">
    <extLst>
      <ext xmlns:x15="http://schemas.microsoft.com/office/spreadsheetml/2010/11/main" uri="{DE250136-89BD-433C-8126-D09CA5730AF9}">
        <x15:connection id="7122e80e-40f0-41ff-8854-1f73eb88ff93">
          <x15:oledbPr connection="Provider=Microsoft.Mashup.OleDb.1;Data Source=$Workbook$;Location=dim_Salesperson;Extended Properties=&quot;&quot;">
            <x15:dbTables>
              <x15:dbTable name="dim_Salesperson"/>
            </x15:dbTables>
          </x15:oledbPr>
        </x15:connection>
      </ext>
    </extLst>
  </connection>
  <connection id="7" xr16:uid="{19F05029-E0DC-4C96-95EB-9FC15CB2A62A}" name="Query - fact_Sales" description="Connection to the 'fact_Sales' query in the workbook." type="100" refreshedVersion="8" minRefreshableVersion="5">
    <extLst>
      <ext xmlns:x15="http://schemas.microsoft.com/office/spreadsheetml/2010/11/main" uri="{DE250136-89BD-433C-8126-D09CA5730AF9}">
        <x15:connection id="75c1daa3-4d09-439e-a61f-2ccc6438a29a"/>
      </ext>
    </extLst>
  </connection>
  <connection id="8" xr16:uid="{EA5AC6C6-D4C1-4D25-9B26-38C43FB38364}" name="Query - fact_Targets" description="Connection to the 'fact_Targets' query in the workbook." type="100" refreshedVersion="8" minRefreshableVersion="5">
    <extLst>
      <ext xmlns:x15="http://schemas.microsoft.com/office/spreadsheetml/2010/11/main" uri="{DE250136-89BD-433C-8126-D09CA5730AF9}">
        <x15:connection id="af5c2a6b-169c-49dc-bfa0-fec41965582a">
          <x15:oledbPr connection="Provider=Microsoft.Mashup.OleDb.1;Data Source=$Workbook$;Location=fact_Targets;Extended Properties=&quot;&quot;">
            <x15:dbTables>
              <x15:dbTable name="fact_Targets"/>
            </x15:dbTables>
          </x15:oledbPr>
        </x15:connection>
      </ext>
    </extLst>
  </connection>
  <connection id="9" xr16:uid="{488B600D-1F18-4AF0-802C-948EF2799A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77C6B72-BEA0-42C8-8D94-6840F2A7720D}" name="WorksheetConnection_AdventureWorks-Excel-Analytics.xlsx!Table2" type="102" refreshedVersion="8" minRefreshableVersion="5">
    <extLst>
      <ext xmlns:x15="http://schemas.microsoft.com/office/spreadsheetml/2010/11/main" uri="{DE250136-89BD-433C-8126-D09CA5730AF9}">
        <x15:connection id="Table2">
          <x15:rangePr sourceName="_xlcn.WorksheetConnection_AdventureWorksExcelAnalytics.xlsxTable21"/>
        </x15:connection>
      </ext>
    </extLst>
  </connection>
</connections>
</file>

<file path=xl/sharedStrings.xml><?xml version="1.0" encoding="utf-8"?>
<sst xmlns="http://schemas.openxmlformats.org/spreadsheetml/2006/main" count="6090" uniqueCount="2366">
  <si>
    <t>Total Sales</t>
  </si>
  <si>
    <t>Profit Margin %</t>
  </si>
  <si>
    <t>Total Profit</t>
  </si>
  <si>
    <t>April</t>
  </si>
  <si>
    <t>August</t>
  </si>
  <si>
    <t>December</t>
  </si>
  <si>
    <t>February</t>
  </si>
  <si>
    <t>January</t>
  </si>
  <si>
    <t>July</t>
  </si>
  <si>
    <t>June</t>
  </si>
  <si>
    <t>March</t>
  </si>
  <si>
    <t>May</t>
  </si>
  <si>
    <t>November</t>
  </si>
  <si>
    <t>October</t>
  </si>
  <si>
    <t>September</t>
  </si>
  <si>
    <t>SALES TREND ANALYSIS</t>
  </si>
  <si>
    <t>Business Objective</t>
  </si>
  <si>
    <t>Annual Performance</t>
  </si>
  <si>
    <t>Best Performing Year:</t>
  </si>
  <si>
    <t>Monthly Performance</t>
  </si>
  <si>
    <t>Lowest Sales Month:</t>
  </si>
  <si>
    <t>Business Recommendation</t>
  </si>
  <si>
    <t>Accessories</t>
  </si>
  <si>
    <t>Bikes</t>
  </si>
  <si>
    <t>Clothing</t>
  </si>
  <si>
    <t>Components</t>
  </si>
  <si>
    <t>Bib-Shorts</t>
  </si>
  <si>
    <t>Bike Racks</t>
  </si>
  <si>
    <t>Bottles and Cages</t>
  </si>
  <si>
    <t>Bottom Brackets</t>
  </si>
  <si>
    <t>Brakes</t>
  </si>
  <si>
    <t>Caps</t>
  </si>
  <si>
    <t>Chains</t>
  </si>
  <si>
    <t>Cleaners</t>
  </si>
  <si>
    <t>Cranksets</t>
  </si>
  <si>
    <t>Derailleurs</t>
  </si>
  <si>
    <t>Forks</t>
  </si>
  <si>
    <t>Gloves</t>
  </si>
  <si>
    <t>Handlebars</t>
  </si>
  <si>
    <t>Headsets</t>
  </si>
  <si>
    <t>Helmets</t>
  </si>
  <si>
    <t>Hydration Packs</t>
  </si>
  <si>
    <t>Jerseys</t>
  </si>
  <si>
    <t>Locks</t>
  </si>
  <si>
    <t>Mountain Bikes</t>
  </si>
  <si>
    <t>Mountain Frames</t>
  </si>
  <si>
    <t>Pedals</t>
  </si>
  <si>
    <t>Pumps</t>
  </si>
  <si>
    <t>Road Bikes</t>
  </si>
  <si>
    <t>Road Frames</t>
  </si>
  <si>
    <t>Saddles</t>
  </si>
  <si>
    <t>Shorts</t>
  </si>
  <si>
    <t>Socks</t>
  </si>
  <si>
    <t>Tights</t>
  </si>
  <si>
    <t>Tires and Tubes</t>
  </si>
  <si>
    <t>Touring Bikes</t>
  </si>
  <si>
    <t>Touring Frames</t>
  </si>
  <si>
    <t>Vests</t>
  </si>
  <si>
    <t>Wheels</t>
  </si>
  <si>
    <t>Mountain-200 Black, 38</t>
  </si>
  <si>
    <t>Top Product by Profit</t>
  </si>
  <si>
    <t>Total Cost</t>
  </si>
  <si>
    <t>Total Quantity</t>
  </si>
  <si>
    <t>Total Orders</t>
  </si>
  <si>
    <t>Average Order Value</t>
  </si>
  <si>
    <t>Product KPIs</t>
  </si>
  <si>
    <t>Sales KPIs</t>
  </si>
  <si>
    <t>Top Product by Sales</t>
  </si>
  <si>
    <t>Top Category</t>
  </si>
  <si>
    <t>Top Subcategory</t>
  </si>
  <si>
    <t>Reseller KPIs</t>
  </si>
  <si>
    <t>Top Reseller</t>
  </si>
  <si>
    <t>Brakes and Gears</t>
  </si>
  <si>
    <t>Top Business Type</t>
  </si>
  <si>
    <t>Warehouse</t>
  </si>
  <si>
    <t>Total Resellers</t>
  </si>
  <si>
    <t>Average Sales per Reseller</t>
  </si>
  <si>
    <t>Regional KPIs</t>
  </si>
  <si>
    <t>Top Region</t>
  </si>
  <si>
    <t>Southwest</t>
  </si>
  <si>
    <t>Top Country</t>
  </si>
  <si>
    <t>United States</t>
  </si>
  <si>
    <t>Employee KPIs</t>
  </si>
  <si>
    <t>Salesperson[Employee]</t>
  </si>
  <si>
    <t>Linda Mitchell</t>
  </si>
  <si>
    <t>Target Variance</t>
  </si>
  <si>
    <t>Target Achievement %</t>
  </si>
  <si>
    <t>Overall Sales Performance</t>
  </si>
  <si>
    <t>Sales by Year</t>
  </si>
  <si>
    <t>(blank)</t>
  </si>
  <si>
    <t>Grand Total</t>
  </si>
  <si>
    <t>Monthly Sales Trend</t>
  </si>
  <si>
    <t>Years</t>
  </si>
  <si>
    <t>Months</t>
  </si>
  <si>
    <t>Category Performance</t>
  </si>
  <si>
    <t>SubCategory Performance</t>
  </si>
  <si>
    <t xml:space="preserve">Category </t>
  </si>
  <si>
    <t>Subcategory</t>
  </si>
  <si>
    <t>AWC Logo Cap</t>
  </si>
  <si>
    <t>Bike Wash - Dissolver</t>
  </si>
  <si>
    <t>Cable Lock</t>
  </si>
  <si>
    <t>Chain</t>
  </si>
  <si>
    <t>Classic Vest, L</t>
  </si>
  <si>
    <t>Classic Vest, M</t>
  </si>
  <si>
    <t>Classic Vest, S</t>
  </si>
  <si>
    <t>Front Brakes</t>
  </si>
  <si>
    <t>Front Derailleur</t>
  </si>
  <si>
    <t>Full-Finger Gloves, L</t>
  </si>
  <si>
    <t>Full-Finger Gloves, M</t>
  </si>
  <si>
    <t>Full-Finger Gloves, S</t>
  </si>
  <si>
    <t>Half-Finger Gloves, L</t>
  </si>
  <si>
    <t>Half-Finger Gloves, M</t>
  </si>
  <si>
    <t>Half-Finger Gloves, S</t>
  </si>
  <si>
    <t>Hitch Rack - 4-Bike</t>
  </si>
  <si>
    <t>HL Bottom Bracket</t>
  </si>
  <si>
    <t>HL Crankset</t>
  </si>
  <si>
    <t>HL Fork</t>
  </si>
  <si>
    <t>HL Headset</t>
  </si>
  <si>
    <t>HL Mountain Frame - Black, 38</t>
  </si>
  <si>
    <t>HL Mountain Frame - Black, 42</t>
  </si>
  <si>
    <t>HL Mountain Frame - Black, 44</t>
  </si>
  <si>
    <t>HL Mountain Frame - Black, 48</t>
  </si>
  <si>
    <t>HL Mountain Frame - Silver, 38</t>
  </si>
  <si>
    <t>HL Mountain Frame - Silver, 42</t>
  </si>
  <si>
    <t>HL Mountain Frame - Silver, 46</t>
  </si>
  <si>
    <t>HL Mountain Frame - Silver, 48</t>
  </si>
  <si>
    <t>HL Mountain Front Wheel</t>
  </si>
  <si>
    <t>HL Mountain Handlebars</t>
  </si>
  <si>
    <t>HL Mountain Pedal</t>
  </si>
  <si>
    <t>HL Mountain Rear Wheel</t>
  </si>
  <si>
    <t>HL Mountain Seat/Saddle</t>
  </si>
  <si>
    <t>HL Road Frame - Black, 44</t>
  </si>
  <si>
    <t>HL Road Frame - Black, 48</t>
  </si>
  <si>
    <t>HL Road Frame - Red, 44</t>
  </si>
  <si>
    <t>HL Road Frame - Red, 48</t>
  </si>
  <si>
    <t>HL Road Frame - Red, 62</t>
  </si>
  <si>
    <t>HL Road Front Wheel</t>
  </si>
  <si>
    <t>HL Road Handlebars</t>
  </si>
  <si>
    <t>HL Road Pedal</t>
  </si>
  <si>
    <t>HL Road Rear Wheel</t>
  </si>
  <si>
    <t>HL Road Seat/Saddle</t>
  </si>
  <si>
    <t>HL Touring Frame - Blue, 46</t>
  </si>
  <si>
    <t>HL Touring Frame - Blue, 50</t>
  </si>
  <si>
    <t>HL Touring Frame - Blue, 54</t>
  </si>
  <si>
    <t>HL Touring Frame - Blue, 60</t>
  </si>
  <si>
    <t>HL Touring Frame - Yellow, 46</t>
  </si>
  <si>
    <t>HL Touring Frame - Yellow, 50</t>
  </si>
  <si>
    <t>HL Touring Frame - Yellow, 54</t>
  </si>
  <si>
    <t>HL Touring Frame - Yellow, 60</t>
  </si>
  <si>
    <t>HL Touring Handlebars</t>
  </si>
  <si>
    <t>HL Touring Seat/Saddle</t>
  </si>
  <si>
    <t>Hydration Pack - 70 oz.</t>
  </si>
  <si>
    <t>LL Bottom Bracket</t>
  </si>
  <si>
    <t>LL Crankset</t>
  </si>
  <si>
    <t>LL Fork</t>
  </si>
  <si>
    <t>LL Headset</t>
  </si>
  <si>
    <t>LL Mountain Frame - Black, 40</t>
  </si>
  <si>
    <t>LL Mountain Frame - Black, 42</t>
  </si>
  <si>
    <t>LL Mountain Frame - Black, 44</t>
  </si>
  <si>
    <t>LL Mountain Frame - Black, 48</t>
  </si>
  <si>
    <t>LL Mountain Frame - Black, 52</t>
  </si>
  <si>
    <t>LL Mountain Frame - Silver, 40</t>
  </si>
  <si>
    <t>LL Mountain Frame - Silver, 42</t>
  </si>
  <si>
    <t>LL Mountain Frame - Silver, 44</t>
  </si>
  <si>
    <t>LL Mountain Frame - Silver, 48</t>
  </si>
  <si>
    <t>LL Mountain Frame - Silver, 52</t>
  </si>
  <si>
    <t>LL Mountain Front Wheel</t>
  </si>
  <si>
    <t>LL Mountain Handlebars</t>
  </si>
  <si>
    <t>LL Mountain Pedal</t>
  </si>
  <si>
    <t>LL Mountain Rear Wheel</t>
  </si>
  <si>
    <t>LL Mountain Seat/Saddle</t>
  </si>
  <si>
    <t>LL Road Frame - Black, 44</t>
  </si>
  <si>
    <t>LL Road Frame - Black, 52</t>
  </si>
  <si>
    <t>LL Road Frame - Black, 58</t>
  </si>
  <si>
    <t>LL Road Frame - Black, 60</t>
  </si>
  <si>
    <t>LL Road Frame - Red, 44</t>
  </si>
  <si>
    <t>LL Road Frame - Red, 48</t>
  </si>
  <si>
    <t>LL Road Frame - Red, 52</t>
  </si>
  <si>
    <t>LL Road Frame - Red, 60</t>
  </si>
  <si>
    <t>LL Road Frame - Red, 62</t>
  </si>
  <si>
    <t>LL Road Handlebars</t>
  </si>
  <si>
    <t>LL Road Pedal</t>
  </si>
  <si>
    <t>LL Road Rear Wheel</t>
  </si>
  <si>
    <t>LL Road Seat/Saddle</t>
  </si>
  <si>
    <t>LL Touring Frame - Blue, 44</t>
  </si>
  <si>
    <t>LL Touring Frame - Blue, 50</t>
  </si>
  <si>
    <t>LL Touring Frame - Blue, 54</t>
  </si>
  <si>
    <t>LL Touring Frame - Blue, 58</t>
  </si>
  <si>
    <t>LL Touring Frame - Blue, 62</t>
  </si>
  <si>
    <t>LL Touring Frame - Yellow, 44</t>
  </si>
  <si>
    <t>LL Touring Frame - Yellow, 50</t>
  </si>
  <si>
    <t>LL Touring Frame - Yellow, 58</t>
  </si>
  <si>
    <t>LL Touring Frame - Yellow, 62</t>
  </si>
  <si>
    <t>LL Touring Handlebars</t>
  </si>
  <si>
    <t>LL Touring Seat/Saddle</t>
  </si>
  <si>
    <t>Long-Sleeve Logo Jersey, L</t>
  </si>
  <si>
    <t>Long-Sleeve Logo Jersey, M</t>
  </si>
  <si>
    <t>Long-Sleeve Logo Jersey, XL</t>
  </si>
  <si>
    <t>Men's Bib-Shorts, L</t>
  </si>
  <si>
    <t>Men's Bib-Shorts, M</t>
  </si>
  <si>
    <t>Men's Bib-Shorts, S</t>
  </si>
  <si>
    <t>Men's Sports Shorts, L</t>
  </si>
  <si>
    <t>Men's Sports Shorts, M</t>
  </si>
  <si>
    <t>Men's Sports Shorts, S</t>
  </si>
  <si>
    <t>Minipump</t>
  </si>
  <si>
    <t>ML Crankset</t>
  </si>
  <si>
    <t>ML Headset</t>
  </si>
  <si>
    <t>ML Mountain Frame - Black, 38</t>
  </si>
  <si>
    <t>ML Mountain Frame - Black, 40</t>
  </si>
  <si>
    <t>ML Mountain Frame - Black, 44</t>
  </si>
  <si>
    <t>ML Mountain Frame - Black, 48</t>
  </si>
  <si>
    <t>ML Mountain Frame-W - Silver, 38</t>
  </si>
  <si>
    <t>ML Mountain Frame-W - Silver, 40</t>
  </si>
  <si>
    <t>ML Mountain Frame-W - Silver, 42</t>
  </si>
  <si>
    <t>ML Mountain Frame-W - Silver, 46</t>
  </si>
  <si>
    <t>ML Mountain Front Wheel</t>
  </si>
  <si>
    <t>ML Mountain Handlebars</t>
  </si>
  <si>
    <t>ML Mountain Pedal</t>
  </si>
  <si>
    <t>ML Mountain Rear Wheel</t>
  </si>
  <si>
    <t>ML Mountain Seat/Saddle</t>
  </si>
  <si>
    <t>ML Road Frame - Red, 48</t>
  </si>
  <si>
    <t>ML Road Frame - Red, 52</t>
  </si>
  <si>
    <t>ML Road Frame-W - Yellow, 38</t>
  </si>
  <si>
    <t>ML Road Frame-W - Yellow, 40</t>
  </si>
  <si>
    <t>ML Road Frame-W - Yellow, 44</t>
  </si>
  <si>
    <t>ML Road Frame-W - Yellow, 48</t>
  </si>
  <si>
    <t>ML Road Front Wheel</t>
  </si>
  <si>
    <t>ML Road Pedal</t>
  </si>
  <si>
    <t>ML Road Rear Wheel</t>
  </si>
  <si>
    <t>ML Touring Seat/Saddle</t>
  </si>
  <si>
    <t>Mountain Bike Socks, L</t>
  </si>
  <si>
    <t>Mountain Bike Socks, M</t>
  </si>
  <si>
    <t>Mountain-100 Black, 38</t>
  </si>
  <si>
    <t>Mountain-100 Black, 42</t>
  </si>
  <si>
    <t>Mountain-100 Black, 44</t>
  </si>
  <si>
    <t>Mountain-100 Black, 48</t>
  </si>
  <si>
    <t>Mountain-100 Silver, 38</t>
  </si>
  <si>
    <t>Mountain-100 Silver, 42</t>
  </si>
  <si>
    <t>Mountain-100 Silver, 44</t>
  </si>
  <si>
    <t>Mountain-100 Silver, 48</t>
  </si>
  <si>
    <t>Mountain-200 Black, 42</t>
  </si>
  <si>
    <t>Mountain-200 Black, 46</t>
  </si>
  <si>
    <t>Mountain-200 Silver, 38</t>
  </si>
  <si>
    <t>Mountain-200 Silver, 42</t>
  </si>
  <si>
    <t>Mountain-200 Silver, 46</t>
  </si>
  <si>
    <t>Mountain-300 Black, 38</t>
  </si>
  <si>
    <t>Mountain-300 Black, 40</t>
  </si>
  <si>
    <t>Mountain-300 Black, 44</t>
  </si>
  <si>
    <t>Mountain-300 Black, 48</t>
  </si>
  <si>
    <t>Mountain-400-W Silver, 38</t>
  </si>
  <si>
    <t>Mountain-400-W Silver, 40</t>
  </si>
  <si>
    <t>Mountain-400-W Silver, 42</t>
  </si>
  <si>
    <t>Mountain-400-W Silver, 46</t>
  </si>
  <si>
    <t>Mountain-500 Black, 40</t>
  </si>
  <si>
    <t>Mountain-500 Black, 42</t>
  </si>
  <si>
    <t>Mountain-500 Black, 44</t>
  </si>
  <si>
    <t>Mountain-500 Black, 48</t>
  </si>
  <si>
    <t>Mountain-500 Black, 52</t>
  </si>
  <si>
    <t>Mountain-500 Silver, 40</t>
  </si>
  <si>
    <t>Mountain-500 Silver, 42</t>
  </si>
  <si>
    <t>Mountain-500 Silver, 44</t>
  </si>
  <si>
    <t>Mountain-500 Silver, 48</t>
  </si>
  <si>
    <t>Mountain-500 Silver, 52</t>
  </si>
  <si>
    <t>Patch Kit/8 Patches</t>
  </si>
  <si>
    <t>Racing Socks, L</t>
  </si>
  <si>
    <t>Racing Socks, M</t>
  </si>
  <si>
    <t>Rear Brakes</t>
  </si>
  <si>
    <t>Rear Derailleur</t>
  </si>
  <si>
    <t>Road-150 Red, 44</t>
  </si>
  <si>
    <t>Road-150 Red, 48</t>
  </si>
  <si>
    <t>Road-150 Red, 52</t>
  </si>
  <si>
    <t>Road-150 Red, 56</t>
  </si>
  <si>
    <t>Road-150 Red, 62</t>
  </si>
  <si>
    <t>Road-250 Black, 44</t>
  </si>
  <si>
    <t>Road-250 Black, 48</t>
  </si>
  <si>
    <t>Road-250 Black, 52</t>
  </si>
  <si>
    <t>Road-250 Black, 58</t>
  </si>
  <si>
    <t>Road-250 Red, 44</t>
  </si>
  <si>
    <t>Road-250 Red, 48</t>
  </si>
  <si>
    <t>Road-250 Red, 52</t>
  </si>
  <si>
    <t>Road-250 Red, 58</t>
  </si>
  <si>
    <t>Road-350-W Yellow, 40</t>
  </si>
  <si>
    <t>Road-350-W Yellow, 42</t>
  </si>
  <si>
    <t>Road-350-W Yellow, 44</t>
  </si>
  <si>
    <t>Road-350-W Yellow, 48</t>
  </si>
  <si>
    <t>Road-450 Red, 44</t>
  </si>
  <si>
    <t>Road-450 Red, 48</t>
  </si>
  <si>
    <t>Road-450 Red, 52</t>
  </si>
  <si>
    <t>Road-450 Red, 58</t>
  </si>
  <si>
    <t>Road-450 Red, 60</t>
  </si>
  <si>
    <t>Road-550-W Yellow, 38</t>
  </si>
  <si>
    <t>Road-550-W Yellow, 40</t>
  </si>
  <si>
    <t>Road-550-W Yellow, 42</t>
  </si>
  <si>
    <t>Road-550-W Yellow, 44</t>
  </si>
  <si>
    <t>Road-550-W Yellow, 48</t>
  </si>
  <si>
    <t>Road-650 Black, 44</t>
  </si>
  <si>
    <t>Road-650 Black, 48</t>
  </si>
  <si>
    <t>Road-650 Black, 52</t>
  </si>
  <si>
    <t>Road-650 Black, 58</t>
  </si>
  <si>
    <t>Road-650 Black, 60</t>
  </si>
  <si>
    <t>Road-650 Black, 62</t>
  </si>
  <si>
    <t>Road-650 Red, 44</t>
  </si>
  <si>
    <t>Road-650 Red, 48</t>
  </si>
  <si>
    <t>Road-650 Red, 52</t>
  </si>
  <si>
    <t>Road-650 Red, 58</t>
  </si>
  <si>
    <t>Road-650 Red, 60</t>
  </si>
  <si>
    <t>Road-650 Red, 62</t>
  </si>
  <si>
    <t>Road-750 Black, 44</t>
  </si>
  <si>
    <t>Road-750 Black, 48</t>
  </si>
  <si>
    <t>Road-750 Black, 52</t>
  </si>
  <si>
    <t>Road-750 Black, 58</t>
  </si>
  <si>
    <t>Short-Sleeve Classic Jersey, L</t>
  </si>
  <si>
    <t>Short-Sleeve Classic Jersey, S</t>
  </si>
  <si>
    <t>Short-Sleeve Classic Jersey, XL</t>
  </si>
  <si>
    <t>Sport-100 Helmet, Black</t>
  </si>
  <si>
    <t>Sport-100 Helmet, Blue</t>
  </si>
  <si>
    <t>Sport-100 Helmet, Red</t>
  </si>
  <si>
    <t>Touring Pedal</t>
  </si>
  <si>
    <t>Touring-1000 Blue, 46</t>
  </si>
  <si>
    <t>Touring-1000 Blue, 50</t>
  </si>
  <si>
    <t>Touring-1000 Blue, 54</t>
  </si>
  <si>
    <t>Touring-1000 Blue, 60</t>
  </si>
  <si>
    <t>Touring-1000 Yellow, 46</t>
  </si>
  <si>
    <t>Touring-1000 Yellow, 50</t>
  </si>
  <si>
    <t>Touring-1000 Yellow, 54</t>
  </si>
  <si>
    <t>Touring-1000 Yellow, 60</t>
  </si>
  <si>
    <t>Touring-2000 Blue, 46</t>
  </si>
  <si>
    <t>Touring-2000 Blue, 50</t>
  </si>
  <si>
    <t>Touring-2000 Blue, 54</t>
  </si>
  <si>
    <t>Touring-2000 Blue, 60</t>
  </si>
  <si>
    <t>Touring-3000 Blue, 44</t>
  </si>
  <si>
    <t>Touring-3000 Blue, 50</t>
  </si>
  <si>
    <t>Touring-3000 Blue, 54</t>
  </si>
  <si>
    <t>Touring-3000 Blue, 58</t>
  </si>
  <si>
    <t>Touring-3000 Blue, 62</t>
  </si>
  <si>
    <t>Touring-3000 Yellow, 44</t>
  </si>
  <si>
    <t>Touring-3000 Yellow, 50</t>
  </si>
  <si>
    <t>Touring-3000 Yellow, 54</t>
  </si>
  <si>
    <t>Touring-3000 Yellow, 58</t>
  </si>
  <si>
    <t>Touring-3000 Yellow, 62</t>
  </si>
  <si>
    <t>Water Bottle - 30 oz.</t>
  </si>
  <si>
    <t>Women's Mountain Shorts, L</t>
  </si>
  <si>
    <t>Women's Mountain Shorts, M</t>
  </si>
  <si>
    <t>Women's Mountain Shorts, S</t>
  </si>
  <si>
    <t>Women's Tights, L</t>
  </si>
  <si>
    <t>Women's Tights, M</t>
  </si>
  <si>
    <t>Women's Tights, S</t>
  </si>
  <si>
    <t>Product Performance</t>
  </si>
  <si>
    <t>Regional Performance</t>
  </si>
  <si>
    <t>Australia</t>
  </si>
  <si>
    <t>Canada</t>
  </si>
  <si>
    <t>Central</t>
  </si>
  <si>
    <t>France</t>
  </si>
  <si>
    <t>Germany</t>
  </si>
  <si>
    <t>Northeast</t>
  </si>
  <si>
    <t>Northwest</t>
  </si>
  <si>
    <t>Southeast</t>
  </si>
  <si>
    <t>United Kingdom</t>
  </si>
  <si>
    <t>Product</t>
  </si>
  <si>
    <t xml:space="preserve">Region </t>
  </si>
  <si>
    <t>Country</t>
  </si>
  <si>
    <t>Country Performance</t>
  </si>
  <si>
    <t>Reseller Performance</t>
  </si>
  <si>
    <t>A Bike Store</t>
  </si>
  <si>
    <t>A Great Bicycle Company</t>
  </si>
  <si>
    <t>A Typical Bike Shop</t>
  </si>
  <si>
    <t>Acceptable Sales &amp; Service</t>
  </si>
  <si>
    <t>Accessories Network</t>
  </si>
  <si>
    <t>Acclaimed Bicycle Company</t>
  </si>
  <si>
    <t>Ace Bicycle Supply</t>
  </si>
  <si>
    <t>Action Bicycle Specialists</t>
  </si>
  <si>
    <t>Active Cycling</t>
  </si>
  <si>
    <t>Active Life Toys</t>
  </si>
  <si>
    <t>Active Systems</t>
  </si>
  <si>
    <t>Active Transport Inc.</t>
  </si>
  <si>
    <t>Activity Center</t>
  </si>
  <si>
    <t>Advanced Bike Components</t>
  </si>
  <si>
    <t>Aerobic Exercise Company</t>
  </si>
  <si>
    <t>Affordable Sports Equipment</t>
  </si>
  <si>
    <t>All Cycle Shop</t>
  </si>
  <si>
    <t>All Seasons Sports Supply</t>
  </si>
  <si>
    <t>Alpine Ski House</t>
  </si>
  <si>
    <t>Alternative Vehicles</t>
  </si>
  <si>
    <t>Amalgamated Parts Shop</t>
  </si>
  <si>
    <t>Another Bicycle Company</t>
  </si>
  <si>
    <t>Area Bike Accessories</t>
  </si>
  <si>
    <t>Area Sheet Metal Supply</t>
  </si>
  <si>
    <t>Associated Bikes</t>
  </si>
  <si>
    <t>Atypical Bike Company</t>
  </si>
  <si>
    <t>Authentic Sales and Service</t>
  </si>
  <si>
    <t>Authorized Bike Sales and Rental</t>
  </si>
  <si>
    <t>Basic Bike Company</t>
  </si>
  <si>
    <t>Basic Sports Equipment</t>
  </si>
  <si>
    <t>Beneficial Exercises and Activities</t>
  </si>
  <si>
    <t>Best Cycle Store</t>
  </si>
  <si>
    <t>Best o' Bikes</t>
  </si>
  <si>
    <t>Better Bike Shop</t>
  </si>
  <si>
    <t>Bicycle Accessories and Kits</t>
  </si>
  <si>
    <t>Bicycle Exporters</t>
  </si>
  <si>
    <t>Bicycle Lines Distributors</t>
  </si>
  <si>
    <t>Bicycle Merchandise Warehouse</t>
  </si>
  <si>
    <t>Bicycle Outfitters</t>
  </si>
  <si>
    <t>Bicycle Warehouse Inc.</t>
  </si>
  <si>
    <t>Big Cycle Mall</t>
  </si>
  <si>
    <t>Big-Time Bike Store</t>
  </si>
  <si>
    <t>Bike Boutique</t>
  </si>
  <si>
    <t>Bike Dealers Association</t>
  </si>
  <si>
    <t>Bike Experts</t>
  </si>
  <si>
    <t>Bike Goods</t>
  </si>
  <si>
    <t>Bike Part Wholesalers</t>
  </si>
  <si>
    <t>Bike Products and Accessories</t>
  </si>
  <si>
    <t>Bike Rims Company</t>
  </si>
  <si>
    <t>Bike World</t>
  </si>
  <si>
    <t>Bikes and Motorbikes</t>
  </si>
  <si>
    <t>Bikes for Kids and Adults</t>
  </si>
  <si>
    <t>Bikes for Two</t>
  </si>
  <si>
    <t>Black Bicycle Company</t>
  </si>
  <si>
    <t>Blue Bicycle Company</t>
  </si>
  <si>
    <t>Blue-Ribbon Bike Company</t>
  </si>
  <si>
    <t>Bold Bike Accessories</t>
  </si>
  <si>
    <t>Brightwork Company</t>
  </si>
  <si>
    <t>Budget Bike Company</t>
  </si>
  <si>
    <t>Budget Toy Store</t>
  </si>
  <si>
    <t>Bulk Discount Store</t>
  </si>
  <si>
    <t>Camping and Sports Store</t>
  </si>
  <si>
    <t>Capable Sales and Service</t>
  </si>
  <si>
    <t>Capital Riding Supplies</t>
  </si>
  <si>
    <t>Cash &amp; Carry Bikes</t>
  </si>
  <si>
    <t>Casual Bicycle Store</t>
  </si>
  <si>
    <t>Catalog Store</t>
  </si>
  <si>
    <t>Center Cycle Shop</t>
  </si>
  <si>
    <t>Central Bicycle Specialists</t>
  </si>
  <si>
    <t>Central Discount Store</t>
  </si>
  <si>
    <t>Certified Bicycle Supply</t>
  </si>
  <si>
    <t>Certified Sports Supply</t>
  </si>
  <si>
    <t>Chain and Chain Tool Distributions</t>
  </si>
  <si>
    <t>Channel Outlet</t>
  </si>
  <si>
    <t>Chic Department Stores</t>
  </si>
  <si>
    <t>City Manufacturing</t>
  </si>
  <si>
    <t>Citywide Service and Repair</t>
  </si>
  <si>
    <t>Clamps &amp; Brackets Co.</t>
  </si>
  <si>
    <t>Classic Cycle Store</t>
  </si>
  <si>
    <t>Client Discount Store</t>
  </si>
  <si>
    <t>Closeout Boutique</t>
  </si>
  <si>
    <t>Closest Bicycle Store</t>
  </si>
  <si>
    <t>Coalition Bike Company</t>
  </si>
  <si>
    <t>Coho Sports</t>
  </si>
  <si>
    <t>Commendable Bikes</t>
  </si>
  <si>
    <t>Commerce Bicycle Specialists</t>
  </si>
  <si>
    <t>Commercial Sporting Goods</t>
  </si>
  <si>
    <t>Community Department Stores</t>
  </si>
  <si>
    <t>Commuter Bicycle Store</t>
  </si>
  <si>
    <t>Consolidated Messenger</t>
  </si>
  <si>
    <t>Consolidated Sales</t>
  </si>
  <si>
    <t>Convenient Bike Shop</t>
  </si>
  <si>
    <t>Convenient Sales and Service</t>
  </si>
  <si>
    <t>Corner Bicycle Supply</t>
  </si>
  <si>
    <t>Countryside Company</t>
  </si>
  <si>
    <t>Courteous Bicycle Specialists</t>
  </si>
  <si>
    <t>Cross-Country Riding Supplies</t>
  </si>
  <si>
    <t>Curbside Universe</t>
  </si>
  <si>
    <t>Custom Accessories Company</t>
  </si>
  <si>
    <t>Cycle Clearance</t>
  </si>
  <si>
    <t>Cycle Merchants</t>
  </si>
  <si>
    <t>Cycle Parts and Accessories</t>
  </si>
  <si>
    <t>Cycles and Scooters</t>
  </si>
  <si>
    <t>Cycles Sales and Repair</t>
  </si>
  <si>
    <t>Cycles Wholesaler &amp; Mfg.</t>
  </si>
  <si>
    <t>Cycling Goods</t>
  </si>
  <si>
    <t>Daring Rides</t>
  </si>
  <si>
    <t>Demand Distributors</t>
  </si>
  <si>
    <t>Designated Distributors</t>
  </si>
  <si>
    <t>Discount Bicycle Specialists</t>
  </si>
  <si>
    <t>Discount Tours</t>
  </si>
  <si>
    <t>Distance Bikes</t>
  </si>
  <si>
    <t>Distant Inn</t>
  </si>
  <si>
    <t>Distinctive Cycles Sales &amp; Service</t>
  </si>
  <si>
    <t>Distinctive Store</t>
  </si>
  <si>
    <t>District Mall</t>
  </si>
  <si>
    <t>Downhill Bicycle Specialists</t>
  </si>
  <si>
    <t>Downtown Hotel</t>
  </si>
  <si>
    <t>Eastside Cycle Shop</t>
  </si>
  <si>
    <t>Eastside Department Store</t>
  </si>
  <si>
    <t>Eastside Parts Shop</t>
  </si>
  <si>
    <t>Eastside Sporting Goods</t>
  </si>
  <si>
    <t>Eastward Bike Accessories</t>
  </si>
  <si>
    <t>eCommerce Bikes</t>
  </si>
  <si>
    <t>Economy Bikes Company</t>
  </si>
  <si>
    <t>Economy Center</t>
  </si>
  <si>
    <t>Educational Services</t>
  </si>
  <si>
    <t>Efficient Cycling</t>
  </si>
  <si>
    <t>Eighth Bike Store</t>
  </si>
  <si>
    <t>Eighty Toy Stores</t>
  </si>
  <si>
    <t>Elemental Sporting Goods</t>
  </si>
  <si>
    <t>Eleventh Bike Store</t>
  </si>
  <si>
    <t>Elite Bikes</t>
  </si>
  <si>
    <t>Endurance Bikes</t>
  </si>
  <si>
    <t>Engineered Bike Systems</t>
  </si>
  <si>
    <t>Enterprise Center</t>
  </si>
  <si>
    <t>Essential Bike Works</t>
  </si>
  <si>
    <t>Every Bike Shop</t>
  </si>
  <si>
    <t>Excellent Bikes</t>
  </si>
  <si>
    <t>Excellent Riding Supplies</t>
  </si>
  <si>
    <t>Exceptional Cycle Services</t>
  </si>
  <si>
    <t>Exchange Parts Inc.</t>
  </si>
  <si>
    <t>Exclusive Bicycle Mart</t>
  </si>
  <si>
    <t>Executive Discount Store</t>
  </si>
  <si>
    <t>Executive Gift Store</t>
  </si>
  <si>
    <t>Exemplary Cycles</t>
  </si>
  <si>
    <t>Exercise Center</t>
  </si>
  <si>
    <t>Exhibition Showroom</t>
  </si>
  <si>
    <t>Exhilarating Cycles</t>
  </si>
  <si>
    <t>Exotic Bikes</t>
  </si>
  <si>
    <t>Expert Sports Store</t>
  </si>
  <si>
    <t>Express Bike Services</t>
  </si>
  <si>
    <t>Extended Bike Sales</t>
  </si>
  <si>
    <t>Extended Tours</t>
  </si>
  <si>
    <t>Extraordinary Bike Works</t>
  </si>
  <si>
    <t>Extras Sporting Goods</t>
  </si>
  <si>
    <t>Extreme Riding Supplies</t>
  </si>
  <si>
    <t>Extreme Toy Store</t>
  </si>
  <si>
    <t>Fabrikam Inc., East</t>
  </si>
  <si>
    <t>Fabrikam Inc., West</t>
  </si>
  <si>
    <t>Fad Outlet</t>
  </si>
  <si>
    <t>Family Cycle Store</t>
  </si>
  <si>
    <t>Family Entertainment Center</t>
  </si>
  <si>
    <t>Family's Favorite Bike Shop</t>
  </si>
  <si>
    <t>Famous Bike Sales and Service</t>
  </si>
  <si>
    <t>Famous Bike Shop</t>
  </si>
  <si>
    <t>Farthermost Bike Shop</t>
  </si>
  <si>
    <t>Farthest Bike Store</t>
  </si>
  <si>
    <t>Fashionable Bikes and Accessories</t>
  </si>
  <si>
    <t>Fashionable Department Stores</t>
  </si>
  <si>
    <t>Fast Bike Works</t>
  </si>
  <si>
    <t>Fast Services</t>
  </si>
  <si>
    <t>Fasteners &amp; Bolts Outlet</t>
  </si>
  <si>
    <t>Favorite Toy Distributor</t>
  </si>
  <si>
    <t>Field Trip Inc</t>
  </si>
  <si>
    <t>Field Trip Store</t>
  </si>
  <si>
    <t>Fifth Bike Store</t>
  </si>
  <si>
    <t>Finer Cycle Shop</t>
  </si>
  <si>
    <t>Finer Mart</t>
  </si>
  <si>
    <t>Finer Parts Shop</t>
  </si>
  <si>
    <t>Finer Riding Supplies</t>
  </si>
  <si>
    <t>Finer Sporting Goods</t>
  </si>
  <si>
    <t>Finish and Sealant Products</t>
  </si>
  <si>
    <t>Finished Parts Shop</t>
  </si>
  <si>
    <t>First Bike Store</t>
  </si>
  <si>
    <t>First Center</t>
  </si>
  <si>
    <t>First Cycle Store</t>
  </si>
  <si>
    <t>First Department Stores</t>
  </si>
  <si>
    <t>First Supplies</t>
  </si>
  <si>
    <t>First-Rate Outlet</t>
  </si>
  <si>
    <t>Fitness Bike Accessories</t>
  </si>
  <si>
    <t>Fitness Cycling</t>
  </si>
  <si>
    <t>Fitness Department Stores</t>
  </si>
  <si>
    <t>Fitness Discount Store</t>
  </si>
  <si>
    <t>Fitness Hotel</t>
  </si>
  <si>
    <t>Fitness Sport Boutique</t>
  </si>
  <si>
    <t>Fitness Supplies</t>
  </si>
  <si>
    <t>Fitness Toy Store</t>
  </si>
  <si>
    <t>Fitness Toys</t>
  </si>
  <si>
    <t>Fleet Bikes</t>
  </si>
  <si>
    <t>Fourth Bike Store</t>
  </si>
  <si>
    <t>Friendly Bike Shop</t>
  </si>
  <si>
    <t>Friendly Neighborhood Bikes</t>
  </si>
  <si>
    <t>Front Runner Bikes</t>
  </si>
  <si>
    <t>Front Sporting Goods</t>
  </si>
  <si>
    <t>Frugal Bike Shop</t>
  </si>
  <si>
    <t>Full Sports Supply</t>
  </si>
  <si>
    <t>Full-Service Bike Store</t>
  </si>
  <si>
    <t>Fun Times Club</t>
  </si>
  <si>
    <t>Fun Toys and Bikes</t>
  </si>
  <si>
    <t>Functional Store South</t>
  </si>
  <si>
    <t>Future Bikes</t>
  </si>
  <si>
    <t>Futuristic Bikes</t>
  </si>
  <si>
    <t>Futuristic Sport Distributors</t>
  </si>
  <si>
    <t>Games and Sport Supply Company</t>
  </si>
  <si>
    <t>Gasless Cycle Shop</t>
  </si>
  <si>
    <t>Gears and Parts Company</t>
  </si>
  <si>
    <t>Gear-Shift Bikes Limited</t>
  </si>
  <si>
    <t>General Associates</t>
  </si>
  <si>
    <t>General Bike Corporation</t>
  </si>
  <si>
    <t>General Cycle Storehouse</t>
  </si>
  <si>
    <t>General Department Stores</t>
  </si>
  <si>
    <t>General Industries</t>
  </si>
  <si>
    <t>General Riding Supplies</t>
  </si>
  <si>
    <t>General Supplies</t>
  </si>
  <si>
    <t>Genial Bike Associates</t>
  </si>
  <si>
    <t>Genuine Bike Shop</t>
  </si>
  <si>
    <t>Getaway Inn</t>
  </si>
  <si>
    <t>Gift and Toy Store</t>
  </si>
  <si>
    <t>Global Bike Retailers</t>
  </si>
  <si>
    <t>Global Plaza</t>
  </si>
  <si>
    <t>Global Sports Outlet</t>
  </si>
  <si>
    <t>Glossy Bikes</t>
  </si>
  <si>
    <t>Go-cart and Bike Specialists</t>
  </si>
  <si>
    <t>Golf and Cycle Store</t>
  </si>
  <si>
    <t>Good Bicycle Store</t>
  </si>
  <si>
    <t>Good Bike Shop</t>
  </si>
  <si>
    <t>Good Toys</t>
  </si>
  <si>
    <t>Grand Bicycle Stores</t>
  </si>
  <si>
    <t>Grand Discount Store</t>
  </si>
  <si>
    <t>Grand Industries</t>
  </si>
  <si>
    <t>Grand Sport Boutique</t>
  </si>
  <si>
    <t>Grease and Oil Products Company</t>
  </si>
  <si>
    <t>Great Bicycle Supply</t>
  </si>
  <si>
    <t>Great Bikes</t>
  </si>
  <si>
    <t>Greater Bike Store</t>
  </si>
  <si>
    <t>Grown-up Bike Store</t>
  </si>
  <si>
    <t>Guaranteed Sales and Service</t>
  </si>
  <si>
    <t>Handy Bike Services</t>
  </si>
  <si>
    <t>Hardware Components</t>
  </si>
  <si>
    <t>Health Spa, Limited</t>
  </si>
  <si>
    <t>Helmets and Cycles</t>
  </si>
  <si>
    <t>Helpful Sales and Repair Service</t>
  </si>
  <si>
    <t>Highway Bike Shop</t>
  </si>
  <si>
    <t>Historic Bicycle Sales</t>
  </si>
  <si>
    <t>Hobby Store</t>
  </si>
  <si>
    <t>Home Town Bike Store</t>
  </si>
  <si>
    <t>Hometown Riding Supplies</t>
  </si>
  <si>
    <t>Honest Repair Service</t>
  </si>
  <si>
    <t>Ideal Components</t>
  </si>
  <si>
    <t>Immediate Repair Shop</t>
  </si>
  <si>
    <t>Immense Manufacturing Company</t>
  </si>
  <si>
    <t>Impervious Paint Company</t>
  </si>
  <si>
    <t>Imported and Domestic Cycles</t>
  </si>
  <si>
    <t>Incomparable Bicycle Store</t>
  </si>
  <si>
    <t>Industrial Supplies</t>
  </si>
  <si>
    <t>Inexpensive Parts Shop</t>
  </si>
  <si>
    <t>Initial Bike Company</t>
  </si>
  <si>
    <t>Instant Cycle Store</t>
  </si>
  <si>
    <t>Instruments and Parts Company</t>
  </si>
  <si>
    <t>Journey Sporting Goods</t>
  </si>
  <si>
    <t>Juvenile Sports Equipment</t>
  </si>
  <si>
    <t>Kickstand Sellers</t>
  </si>
  <si>
    <t>Kickstands and Accessories Company</t>
  </si>
  <si>
    <t>Kids and Adults Cycle Shop</t>
  </si>
  <si>
    <t>Large Bike Shop</t>
  </si>
  <si>
    <t>Larger Cycle Shop</t>
  </si>
  <si>
    <t>Largest Bike Store</t>
  </si>
  <si>
    <t>Latest Accessories Sales</t>
  </si>
  <si>
    <t>Latest Sports Equipment</t>
  </si>
  <si>
    <t>Leading Bike Distributors</t>
  </si>
  <si>
    <t>Leading Sales &amp; Repair</t>
  </si>
  <si>
    <t>Lease-a-Bike Shop</t>
  </si>
  <si>
    <t>Leather and Vinyl Manufacturing</t>
  </si>
  <si>
    <t>Leather Seat Factory</t>
  </si>
  <si>
    <t>Leisure Activities</t>
  </si>
  <si>
    <t>Leisure Clearing House</t>
  </si>
  <si>
    <t>Liquidation Sales</t>
  </si>
  <si>
    <t>List Price Catalog Company</t>
  </si>
  <si>
    <t>Little Bicycle Supply Shop</t>
  </si>
  <si>
    <t>Local Hardware Factory</t>
  </si>
  <si>
    <t>Local Sales and Rental</t>
  </si>
  <si>
    <t>Locks Company</t>
  </si>
  <si>
    <t>Lots of Bikes Storehouse</t>
  </si>
  <si>
    <t>Low Price Cycles</t>
  </si>
  <si>
    <t>Lubricant and Grease Suppliers</t>
  </si>
  <si>
    <t>Lustrous Paints and Components</t>
  </si>
  <si>
    <t>Machines &amp; Cycles Store</t>
  </si>
  <si>
    <t>Mail Market</t>
  </si>
  <si>
    <t>Mail-Order Outlet</t>
  </si>
  <si>
    <t>Maintenance and Repair for Bicycles</t>
  </si>
  <si>
    <t>Major Amusement Company</t>
  </si>
  <si>
    <t>Major Bicycle Store</t>
  </si>
  <si>
    <t>Major Cycling</t>
  </si>
  <si>
    <t>Major Sport Suppliers</t>
  </si>
  <si>
    <t>Major Sporting Goods</t>
  </si>
  <si>
    <t>Manufacturers Inc</t>
  </si>
  <si>
    <t>Many Bikes Store</t>
  </si>
  <si>
    <t>Mechanical Products Ltd.</t>
  </si>
  <si>
    <t>Mechanical Sports Center</t>
  </si>
  <si>
    <t>Mercantile Outlet</t>
  </si>
  <si>
    <t>Metal Clearing House</t>
  </si>
  <si>
    <t>Metal Processing Company</t>
  </si>
  <si>
    <t>Metro Bike Mart</t>
  </si>
  <si>
    <t>Metro Bike Works</t>
  </si>
  <si>
    <t>Metro Cycle Shop</t>
  </si>
  <si>
    <t>Metro Manufacturing</t>
  </si>
  <si>
    <t>Metro Metals Co.</t>
  </si>
  <si>
    <t>Metro Sports Equipment</t>
  </si>
  <si>
    <t>Metropolitan Bicycle Supply</t>
  </si>
  <si>
    <t>Metropolitan Equipment</t>
  </si>
  <si>
    <t>Metropolitan Manufacturing</t>
  </si>
  <si>
    <t>Metropolitan Sales and Rental</t>
  </si>
  <si>
    <t>Metropolitan Sports Supply</t>
  </si>
  <si>
    <t>Mobile Outlet</t>
  </si>
  <si>
    <t>Moderately-Priced Bikes Store</t>
  </si>
  <si>
    <t>Modern Bike Store</t>
  </si>
  <si>
    <t>Modular Cycle Systems</t>
  </si>
  <si>
    <t>More Bikes!</t>
  </si>
  <si>
    <t>Mountain Bike Center</t>
  </si>
  <si>
    <t>Mountain Bike Store</t>
  </si>
  <si>
    <t>Mountain Emporium</t>
  </si>
  <si>
    <t>Mountain Toy Store</t>
  </si>
  <si>
    <t>National Manufacturing</t>
  </si>
  <si>
    <t>Nationwide Supply</t>
  </si>
  <si>
    <t>Nearby Bike Mall</t>
  </si>
  <si>
    <t>Nearby Cycle Shop</t>
  </si>
  <si>
    <t>Nearby Sporting Goods</t>
  </si>
  <si>
    <t>Nearest Bike Store</t>
  </si>
  <si>
    <t>Neighborhood Bicycle Storehouse</t>
  </si>
  <si>
    <t>Neighborhood Store</t>
  </si>
  <si>
    <t>New and Used Bicycles</t>
  </si>
  <si>
    <t>New Bikes Company</t>
  </si>
  <si>
    <t>Next Door Cycles</t>
  </si>
  <si>
    <t>Next-Door Bike Store</t>
  </si>
  <si>
    <t>Nice Bikes</t>
  </si>
  <si>
    <t>Noiseless Gear Company</t>
  </si>
  <si>
    <t>Nonskid Tire Company</t>
  </si>
  <si>
    <t>Non-Slip Pedal Company</t>
  </si>
  <si>
    <t>North Bike Company</t>
  </si>
  <si>
    <t>Novelty Bikes</t>
  </si>
  <si>
    <t>Number 1 Supply</t>
  </si>
  <si>
    <t>Number One Bike Co.</t>
  </si>
  <si>
    <t>Odometers and Accessories Company</t>
  </si>
  <si>
    <t>Official Parts Shop</t>
  </si>
  <si>
    <t>Off-Price Bike Center</t>
  </si>
  <si>
    <t>Oils and Fluids Warehouse</t>
  </si>
  <si>
    <t>One Bike Company</t>
  </si>
  <si>
    <t>One-Piece Handle Bars</t>
  </si>
  <si>
    <t>Online Bike Catalog</t>
  </si>
  <si>
    <t>Online Bike Sellers</t>
  </si>
  <si>
    <t>Online Bike Warehouse</t>
  </si>
  <si>
    <t>Only Bikes and Accessories</t>
  </si>
  <si>
    <t>Optimal Bikes</t>
  </si>
  <si>
    <t>Orange Bicycle Company</t>
  </si>
  <si>
    <t>Original Bicycle Supply Company</t>
  </si>
  <si>
    <t>Our Sporting Goods Store</t>
  </si>
  <si>
    <t>Outdoor Aerobic Systems Company</t>
  </si>
  <si>
    <t>Outdoor Equipment Store</t>
  </si>
  <si>
    <t>Outdoor Sporting Goods</t>
  </si>
  <si>
    <t>Outdoor Sports Supply</t>
  </si>
  <si>
    <t>Outstanding Cycles</t>
  </si>
  <si>
    <t>Paint Supply</t>
  </si>
  <si>
    <t>Painters Bicycle Specialists</t>
  </si>
  <si>
    <t>Paints and Solvents Company</t>
  </si>
  <si>
    <t>Parcel Express Delivery Service</t>
  </si>
  <si>
    <t>Parts Shop</t>
  </si>
  <si>
    <t>Pedal Systems Company</t>
  </si>
  <si>
    <t>Pedaling Components</t>
  </si>
  <si>
    <t>Pedals Warehouse</t>
  </si>
  <si>
    <t>Perfect Toys</t>
  </si>
  <si>
    <t>Permanent Finish Products</t>
  </si>
  <si>
    <t>Petroleum Products Distributors</t>
  </si>
  <si>
    <t>Plastic Parts Company</t>
  </si>
  <si>
    <t>Plastic Products Manufacturers</t>
  </si>
  <si>
    <t>Popular Bike Lines</t>
  </si>
  <si>
    <t>Practical Bike Supply Company</t>
  </si>
  <si>
    <t>Preferred Bikes</t>
  </si>
  <si>
    <t>Pretty Bikes and Toys</t>
  </si>
  <si>
    <t>Price-Cutter Discount Bikes</t>
  </si>
  <si>
    <t>Primary Bike Distributors</t>
  </si>
  <si>
    <t>Primary Cycle Shop</t>
  </si>
  <si>
    <t>Principal Bike Company</t>
  </si>
  <si>
    <t>Producer Goods Clearinghouse</t>
  </si>
  <si>
    <t>Professional Containers and Packaging Co.</t>
  </si>
  <si>
    <t>Professional Cycle Store</t>
  </si>
  <si>
    <t>Professional Cyclists</t>
  </si>
  <si>
    <t>Professional Sales and Service</t>
  </si>
  <si>
    <t>Professional Sporting Goods</t>
  </si>
  <si>
    <t>Progressive Sports</t>
  </si>
  <si>
    <t>Prosperous Tours</t>
  </si>
  <si>
    <t>Purchase Mart</t>
  </si>
  <si>
    <t>Qualified Sales and Repair Services</t>
  </si>
  <si>
    <t>Quality Bike Sales</t>
  </si>
  <si>
    <t>Quantity Discounts</t>
  </si>
  <si>
    <t>Quick Delivery Service</t>
  </si>
  <si>
    <t>Quick Parts and Service</t>
  </si>
  <si>
    <t>Quitting Business Distributors</t>
  </si>
  <si>
    <t>Racing Association</t>
  </si>
  <si>
    <t>Racing Bike Outlet</t>
  </si>
  <si>
    <t>Racing Partners</t>
  </si>
  <si>
    <t>Racing Sales and Service</t>
  </si>
  <si>
    <t>Racing Supply Distributors</t>
  </si>
  <si>
    <t>Racing Tours</t>
  </si>
  <si>
    <t>Racing Toys</t>
  </si>
  <si>
    <t>Racks and Security Systems</t>
  </si>
  <si>
    <t>Rally Day Mall</t>
  </si>
  <si>
    <t>Rally Master Company Inc</t>
  </si>
  <si>
    <t>Rambling Tours</t>
  </si>
  <si>
    <t>Rampart Amusement Company</t>
  </si>
  <si>
    <t>Rapid Bikes</t>
  </si>
  <si>
    <t>Raw Materials Inc</t>
  </si>
  <si>
    <t>Real Sporting Goods</t>
  </si>
  <si>
    <t>Reasonable Bicycle Sales</t>
  </si>
  <si>
    <t>Recommended Bicycles</t>
  </si>
  <si>
    <t>Recreation Supplies</t>
  </si>
  <si>
    <t>Recreation Systems</t>
  </si>
  <si>
    <t>Recreation Toy Store</t>
  </si>
  <si>
    <t>Red Bicycle Company</t>
  </si>
  <si>
    <t>Regional Cycle Shop</t>
  </si>
  <si>
    <t>Regional Manufacturing</t>
  </si>
  <si>
    <t>Registered Cycle Store</t>
  </si>
  <si>
    <t>Reliable Brake Systems</t>
  </si>
  <si>
    <t>Reliable Retail Center</t>
  </si>
  <si>
    <t>Remarkable Bike Store</t>
  </si>
  <si>
    <t>Remote Bicycle Specialists</t>
  </si>
  <si>
    <t>Rental Bikes</t>
  </si>
  <si>
    <t>Rental Gallery</t>
  </si>
  <si>
    <t>Requisite Part Supply</t>
  </si>
  <si>
    <t>Resale Services</t>
  </si>
  <si>
    <t>Responsible Bike Dealers</t>
  </si>
  <si>
    <t>Retail Cycle Shop</t>
  </si>
  <si>
    <t>Retail Mall</t>
  </si>
  <si>
    <t>Retail Sales and Service</t>
  </si>
  <si>
    <t>Retail Sporting Equipment</t>
  </si>
  <si>
    <t>Retail Sporting Goods</t>
  </si>
  <si>
    <t>Retail Toy Store</t>
  </si>
  <si>
    <t>Retirement Activities Association</t>
  </si>
  <si>
    <t>Retread Tire Company</t>
  </si>
  <si>
    <t>Retreat Inn</t>
  </si>
  <si>
    <t>Rewarding Activities Company</t>
  </si>
  <si>
    <t>Rich Department Store</t>
  </si>
  <si>
    <t>Riders Company</t>
  </si>
  <si>
    <t>Riding Associates</t>
  </si>
  <si>
    <t>Riding Cycles</t>
  </si>
  <si>
    <t>Riding Excursions</t>
  </si>
  <si>
    <t>Riverside Company</t>
  </si>
  <si>
    <t>Road Way Sales and Rental</t>
  </si>
  <si>
    <t>Roadway Bicycle Supply</t>
  </si>
  <si>
    <t>Roadway Bike Emporium</t>
  </si>
  <si>
    <t>Road-Way Mart</t>
  </si>
  <si>
    <t>Roadway Supplies</t>
  </si>
  <si>
    <t>Rodeway Bike Store</t>
  </si>
  <si>
    <t>Roving Sports</t>
  </si>
  <si>
    <t>Rugged Bikes</t>
  </si>
  <si>
    <t>Running and Cycling Gear</t>
  </si>
  <si>
    <t>Rural Cycle Emporium</t>
  </si>
  <si>
    <t>Rural Department Store</t>
  </si>
  <si>
    <t>Rural Mountain Bike Mart</t>
  </si>
  <si>
    <t>Rural Sales and Service</t>
  </si>
  <si>
    <t>Rustic Bike Store</t>
  </si>
  <si>
    <t>Safe Cycles Shop</t>
  </si>
  <si>
    <t>Safe Toys</t>
  </si>
  <si>
    <t>Sales and Supply Company</t>
  </si>
  <si>
    <t>Sample Bike Store</t>
  </si>
  <si>
    <t>Satin Finish Company</t>
  </si>
  <si>
    <t>Scooters and Bikes Store</t>
  </si>
  <si>
    <t>Scratch-Resistant Finishes Company</t>
  </si>
  <si>
    <t>Seaside Bike Works</t>
  </si>
  <si>
    <t>Seats and Saddles Company</t>
  </si>
  <si>
    <t>Second Bike Shop</t>
  </si>
  <si>
    <t>Security Racks and Locks Wholesalers</t>
  </si>
  <si>
    <t>Selected Distributors</t>
  </si>
  <si>
    <t>Self-Contained Cycle Parts Company</t>
  </si>
  <si>
    <t>Sellers of Cycles</t>
  </si>
  <si>
    <t>Sensational Discount Store</t>
  </si>
  <si>
    <t>Sensible Sports</t>
  </si>
  <si>
    <t>Separate Parts Corporation</t>
  </si>
  <si>
    <t>Serious Cycles</t>
  </si>
  <si>
    <t>Seventh Bike Store</t>
  </si>
  <si>
    <t>Sharp Bikes</t>
  </si>
  <si>
    <t>Sheet Metal Manufacturing</t>
  </si>
  <si>
    <t>Shipping Specialists</t>
  </si>
  <si>
    <t>Showcase for Cycles</t>
  </si>
  <si>
    <t>Simple Bike Parts</t>
  </si>
  <si>
    <t>Sixth Bike Store</t>
  </si>
  <si>
    <t>Sleek Bikes</t>
  </si>
  <si>
    <t>Small Bike Accessories Shop</t>
  </si>
  <si>
    <t>Small Bike Shop</t>
  </si>
  <si>
    <t>Small Cycle Store</t>
  </si>
  <si>
    <t>Social Activities Club</t>
  </si>
  <si>
    <t>Solid Bike Parts</t>
  </si>
  <si>
    <t>Some Discount Store</t>
  </si>
  <si>
    <t>South Bike Company</t>
  </si>
  <si>
    <t>Spa and Exercise Outfitters</t>
  </si>
  <si>
    <t>Spare Parts Co.</t>
  </si>
  <si>
    <t>Sparkling Paint and Finishes</t>
  </si>
  <si>
    <t>Specialty Sports Store</t>
  </si>
  <si>
    <t>Spoke Manufacturers</t>
  </si>
  <si>
    <t>Sports Commodities</t>
  </si>
  <si>
    <t>Sports Merchandise</t>
  </si>
  <si>
    <t>Sports Products Store</t>
  </si>
  <si>
    <t>Sports Sales and Rental</t>
  </si>
  <si>
    <t>Sports Store</t>
  </si>
  <si>
    <t>Standard Bikes</t>
  </si>
  <si>
    <t>Stationary Bikes and Stands</t>
  </si>
  <si>
    <t>Steel Inc.</t>
  </si>
  <si>
    <t>Stock Parts and Supplies</t>
  </si>
  <si>
    <t>Sturdy Toys</t>
  </si>
  <si>
    <t>Stylish Department Stores</t>
  </si>
  <si>
    <t>Suburban Cycle Shop</t>
  </si>
  <si>
    <t>Successful Sales Company</t>
  </si>
  <si>
    <t>Summer Sports Place</t>
  </si>
  <si>
    <t>Sundry Sporting Goods</t>
  </si>
  <si>
    <t>Sunny Place Bikes</t>
  </si>
  <si>
    <t>Super Sports Store</t>
  </si>
  <si>
    <t>Superb Sales and Repair</t>
  </si>
  <si>
    <t>Superior Hardware Distributors</t>
  </si>
  <si>
    <t>Superlative Bikes</t>
  </si>
  <si>
    <t>Sure &amp; Reliable Sporting Goods</t>
  </si>
  <si>
    <t>Swift Cycles</t>
  </si>
  <si>
    <t>Synthetic Materials Manufacturing</t>
  </si>
  <si>
    <t>Systematic Sales</t>
  </si>
  <si>
    <t>Tachometers and Accessories</t>
  </si>
  <si>
    <t>Tandem Bicycle Store</t>
  </si>
  <si>
    <t>Tandem Sales and Service</t>
  </si>
  <si>
    <t>Technical Parts Manufacturing</t>
  </si>
  <si>
    <t>Tenth Bike Store</t>
  </si>
  <si>
    <t>The Accessories Store</t>
  </si>
  <si>
    <t>The Bicycle Accessories Company</t>
  </si>
  <si>
    <t>The Bike Mechanics</t>
  </si>
  <si>
    <t>The Bike Outlet</t>
  </si>
  <si>
    <t>The Bike Shop</t>
  </si>
  <si>
    <t>The Commissary</t>
  </si>
  <si>
    <t>The Cycle Store</t>
  </si>
  <si>
    <t>The Gear Store</t>
  </si>
  <si>
    <t>The New Bike Store</t>
  </si>
  <si>
    <t>The Showroom</t>
  </si>
  <si>
    <t>Third Bike Store</t>
  </si>
  <si>
    <t>This Area Sporting Goods</t>
  </si>
  <si>
    <t>Thorough Parts and Repair Services</t>
  </si>
  <si>
    <t>Thrifty Parts and Sales</t>
  </si>
  <si>
    <t>Thrilling Bike Tours</t>
  </si>
  <si>
    <t>Tiny Bike Boutique</t>
  </si>
  <si>
    <t>Tire Company</t>
  </si>
  <si>
    <t>Tire Exchange</t>
  </si>
  <si>
    <t>Top Bike Market</t>
  </si>
  <si>
    <t>Top of the Line Bikes</t>
  </si>
  <si>
    <t>Top Sports Supply</t>
  </si>
  <si>
    <t>Totes &amp; Baskets Company</t>
  </si>
  <si>
    <t>Tough and Reliable Parts</t>
  </si>
  <si>
    <t>Touring Services</t>
  </si>
  <si>
    <t>Town Industries</t>
  </si>
  <si>
    <t>Traditional Department Stores</t>
  </si>
  <si>
    <t>Trailblazing Sports</t>
  </si>
  <si>
    <t>Transport Bikes</t>
  </si>
  <si>
    <t>Transportation Options</t>
  </si>
  <si>
    <t>Travel Sports</t>
  </si>
  <si>
    <t>Travel Systems</t>
  </si>
  <si>
    <t>Tread Industries</t>
  </si>
  <si>
    <t>Trendy Department Stores</t>
  </si>
  <si>
    <t>Trusted Catalog Store</t>
  </si>
  <si>
    <t>Tubeless Tire Company</t>
  </si>
  <si>
    <t>Twelfth Bike Store</t>
  </si>
  <si>
    <t>Twin Cycles</t>
  </si>
  <si>
    <t>Two Bike Shops</t>
  </si>
  <si>
    <t>Two Wheels Cycle Store</t>
  </si>
  <si>
    <t>Two-Seater Bikes</t>
  </si>
  <si>
    <t>Two-Wheeled Transit Company</t>
  </si>
  <si>
    <t>Ultimate Bicycle Company</t>
  </si>
  <si>
    <t>Ultimate Bike Shop</t>
  </si>
  <si>
    <t>Uncompromising Quality Co</t>
  </si>
  <si>
    <t>Underglaze and Finish Company</t>
  </si>
  <si>
    <t>Unified Sports Company</t>
  </si>
  <si>
    <t>Unique Bikes</t>
  </si>
  <si>
    <t>Unsurpassed Bikes</t>
  </si>
  <si>
    <t>Unusual Bicycle Company</t>
  </si>
  <si>
    <t>Up-To-Date Sports</t>
  </si>
  <si>
    <t>Urban Sports Emporium</t>
  </si>
  <si>
    <t>Utilitarian Sporting Goods</t>
  </si>
  <si>
    <t>Uttermost Bike Shop</t>
  </si>
  <si>
    <t>Vale Riding Supplies</t>
  </si>
  <si>
    <t>Valley Bicycle Distributors</t>
  </si>
  <si>
    <t>Valley Bicycle Specialists</t>
  </si>
  <si>
    <t>Valley Toy Store</t>
  </si>
  <si>
    <t>Valuable Bike Parts Company</t>
  </si>
  <si>
    <t>Variety Cycling</t>
  </si>
  <si>
    <t>Vast Bike Sales and Rental</t>
  </si>
  <si>
    <t>Vehicle Shop</t>
  </si>
  <si>
    <t>Versatile Sporting Goods Company</t>
  </si>
  <si>
    <t>Very Best Sports Supply</t>
  </si>
  <si>
    <t>Vigorous Exercise Company</t>
  </si>
  <si>
    <t>Vigorous Sports Store</t>
  </si>
  <si>
    <t>Village Tours</t>
  </si>
  <si>
    <t>Vintage Sport Boutique</t>
  </si>
  <si>
    <t>Vinyl and Plastic Goods Corporation</t>
  </si>
  <si>
    <t>Weekend Bike Tours</t>
  </si>
  <si>
    <t>Weekend Tours</t>
  </si>
  <si>
    <t>West Side Mart</t>
  </si>
  <si>
    <t>West Wind Distributors</t>
  </si>
  <si>
    <t>Western Bike Supplies</t>
  </si>
  <si>
    <t>Westside Cycle Store</t>
  </si>
  <si>
    <t>Westside Plaza</t>
  </si>
  <si>
    <t>Wheel Gallery</t>
  </si>
  <si>
    <t>Wheels Inc.</t>
  </si>
  <si>
    <t>Wheelsets Storehouse</t>
  </si>
  <si>
    <t>Wholesale Bikes</t>
  </si>
  <si>
    <t>Wholesale Parts</t>
  </si>
  <si>
    <t>Widget Bicycle Specialists</t>
  </si>
  <si>
    <t>Wingtip Toys</t>
  </si>
  <si>
    <t>Wire Baskets and Parts</t>
  </si>
  <si>
    <t>Wonderful Bikes Inc.</t>
  </si>
  <si>
    <t>Work and Play Association</t>
  </si>
  <si>
    <t>Workout Emporium</t>
  </si>
  <si>
    <t>World Bike Discount Store</t>
  </si>
  <si>
    <t>World of Bikes</t>
  </si>
  <si>
    <t>Worthwhile Activity Store</t>
  </si>
  <si>
    <t>Year-Round Sports</t>
  </si>
  <si>
    <t>Yellow Bicycle Company</t>
  </si>
  <si>
    <t xml:space="preserve">Reseller </t>
  </si>
  <si>
    <t xml:space="preserve"> Business Type</t>
  </si>
  <si>
    <t>Specialty Bike Shop</t>
  </si>
  <si>
    <t>Value Added Reseller</t>
  </si>
  <si>
    <t>Business Type</t>
  </si>
  <si>
    <t>Salesperson Performance</t>
  </si>
  <si>
    <t>Amy Alberts</t>
  </si>
  <si>
    <t>Brian Welcker</t>
  </si>
  <si>
    <t>David Campbell</t>
  </si>
  <si>
    <t>Garrett Vargas</t>
  </si>
  <si>
    <t>Jae Pak</t>
  </si>
  <si>
    <t>Jillian Carson</t>
  </si>
  <si>
    <t>José Saraiva</t>
  </si>
  <si>
    <t>Lynn Tsoflias</t>
  </si>
  <si>
    <t>Michael Blythe</t>
  </si>
  <si>
    <t>Pamela Ansman-Wolfe</t>
  </si>
  <si>
    <t>Rachel Valdez</t>
  </si>
  <si>
    <t>Ranjit Varkey Chudukatil</t>
  </si>
  <si>
    <t>Shu Ito</t>
  </si>
  <si>
    <t>Stephen Jiang</t>
  </si>
  <si>
    <t>Syed Abbas</t>
  </si>
  <si>
    <t>Tete Mensa-Annan</t>
  </si>
  <si>
    <t>Tsvi Reiter</t>
  </si>
  <si>
    <t>Target Analysis</t>
  </si>
  <si>
    <t>Total Target</t>
  </si>
  <si>
    <t xml:space="preserve">Salesperson </t>
  </si>
  <si>
    <t>KPIs</t>
  </si>
  <si>
    <t>KPI</t>
  </si>
  <si>
    <t>Value</t>
  </si>
  <si>
    <t>Business Question</t>
  </si>
  <si>
    <t>How much revenue was generated?</t>
  </si>
  <si>
    <t>How much did the products cost?</t>
  </si>
  <si>
    <t>How much profit was generated?</t>
  </si>
  <si>
    <t>Profit Margin</t>
  </si>
  <si>
    <t>How profitable is the business?</t>
  </si>
  <si>
    <t>How many orders were placed?</t>
  </si>
  <si>
    <t>Total Quantity Sold</t>
  </si>
  <si>
    <t>How many units were sold?</t>
  </si>
  <si>
    <t>What is the average sales value per order?</t>
  </si>
  <si>
    <t>SALES PERFORMANCE KPIs</t>
  </si>
  <si>
    <t>Overall Performance</t>
  </si>
  <si>
    <t>Evaluate the company's overall sales and profitability performance.</t>
  </si>
  <si>
    <t>Analysis</t>
  </si>
  <si>
    <r>
      <t xml:space="preserve">The company generated </t>
    </r>
    <r>
      <rPr>
        <b/>
        <sz val="11"/>
        <color theme="1"/>
        <rFont val="Calibri"/>
        <family val="2"/>
        <scheme val="minor"/>
      </rPr>
      <t>$77,548,570</t>
    </r>
    <r>
      <rPr>
        <sz val="11"/>
        <color theme="1"/>
        <rFont val="Calibri"/>
        <family val="2"/>
        <scheme val="minor"/>
      </rPr>
      <t xml:space="preserve"> in total sales from </t>
    </r>
    <r>
      <rPr>
        <b/>
        <sz val="11"/>
        <color theme="1"/>
        <rFont val="Calibri"/>
        <family val="2"/>
        <scheme val="minor"/>
      </rPr>
      <t>3,616 orders</t>
    </r>
    <r>
      <rPr>
        <sz val="11"/>
        <color theme="1"/>
        <rFont val="Calibri"/>
        <family val="2"/>
        <scheme val="minor"/>
      </rPr>
      <t xml:space="preserve">, selling </t>
    </r>
    <r>
      <rPr>
        <b/>
        <sz val="11"/>
        <color theme="1"/>
        <rFont val="Calibri"/>
        <family val="2"/>
        <scheme val="minor"/>
      </rPr>
      <t>204,114 units</t>
    </r>
    <r>
      <rPr>
        <sz val="11"/>
        <color theme="1"/>
        <rFont val="Calibri"/>
        <family val="2"/>
        <scheme val="minor"/>
      </rPr>
      <t xml:space="preserve">. Total cost amounted to </t>
    </r>
    <r>
      <rPr>
        <b/>
        <sz val="11"/>
        <color theme="1"/>
        <rFont val="Calibri"/>
        <family val="2"/>
        <scheme val="minor"/>
      </rPr>
      <t>$76,549,076</t>
    </r>
    <r>
      <rPr>
        <sz val="11"/>
        <color theme="1"/>
        <rFont val="Calibri"/>
        <family val="2"/>
        <scheme val="minor"/>
      </rPr>
      <t xml:space="preserve">, resulting in a total profit of </t>
    </r>
    <r>
      <rPr>
        <b/>
        <sz val="11"/>
        <color theme="1"/>
        <rFont val="Calibri"/>
        <family val="2"/>
        <scheme val="minor"/>
      </rPr>
      <t>$999,495</t>
    </r>
    <r>
      <rPr>
        <sz val="11"/>
        <color theme="1"/>
        <rFont val="Calibri"/>
        <family val="2"/>
        <scheme val="minor"/>
      </rPr>
      <t xml:space="preserve"> and a profit margin of </t>
    </r>
    <r>
      <rPr>
        <b/>
        <sz val="11"/>
        <color theme="1"/>
        <rFont val="Calibri"/>
        <family val="2"/>
        <scheme val="minor"/>
      </rPr>
      <t>1.3%</t>
    </r>
    <r>
      <rPr>
        <sz val="11"/>
        <color theme="1"/>
        <rFont val="Calibri"/>
        <family val="2"/>
        <scheme val="minor"/>
      </rPr>
      <t xml:space="preserve">. The average order value was </t>
    </r>
    <r>
      <rPr>
        <b/>
        <sz val="11"/>
        <color theme="1"/>
        <rFont val="Calibri"/>
        <family val="2"/>
        <scheme val="minor"/>
      </rPr>
      <t>$21,445.95</t>
    </r>
    <r>
      <rPr>
        <sz val="11"/>
        <color theme="1"/>
        <rFont val="Calibri"/>
        <family val="2"/>
        <scheme val="minor"/>
      </rPr>
      <t>.</t>
    </r>
  </si>
  <si>
    <t>Key Finding</t>
  </si>
  <si>
    <r>
      <t xml:space="preserve">The company generated a </t>
    </r>
    <r>
      <rPr>
        <b/>
        <sz val="11"/>
        <color theme="1"/>
        <rFont val="Calibri"/>
        <family val="2"/>
        <scheme val="minor"/>
      </rPr>
      <t>1.3% profit margin</t>
    </r>
    <r>
      <rPr>
        <sz val="11"/>
        <color theme="1"/>
        <rFont val="Calibri"/>
        <family val="2"/>
        <scheme val="minor"/>
      </rPr>
      <t xml:space="preserve">, indicating that overall profitability is relatively low compared with the company's total sales. Although the business generated approximately </t>
    </r>
    <r>
      <rPr>
        <b/>
        <sz val="11"/>
        <color theme="1"/>
        <rFont val="Calibri"/>
        <family val="2"/>
        <scheme val="minor"/>
      </rPr>
      <t>$77.5 million in revenue</t>
    </r>
    <r>
      <rPr>
        <sz val="11"/>
        <color theme="1"/>
        <rFont val="Calibri"/>
        <family val="2"/>
        <scheme val="minor"/>
      </rPr>
      <t xml:space="preserve">, the resulting profit was only approximately </t>
    </r>
    <r>
      <rPr>
        <b/>
        <sz val="11"/>
        <color theme="1"/>
        <rFont val="Calibri"/>
        <family val="2"/>
        <scheme val="minor"/>
      </rPr>
      <t>$1 million</t>
    </r>
    <r>
      <rPr>
        <sz val="11"/>
        <color theme="1"/>
        <rFont val="Calibri"/>
        <family val="2"/>
        <scheme val="minor"/>
      </rPr>
      <t>. This suggests that a large proportion of sales revenue is being absorbed by product costs.</t>
    </r>
  </si>
  <si>
    <r>
      <t xml:space="preserve">Management should focus on improving profitability while maintaining sales growth by closely monitoring </t>
    </r>
    <r>
      <rPr>
        <b/>
        <sz val="11"/>
        <color theme="1"/>
        <rFont val="Calibri"/>
        <family val="2"/>
        <scheme val="minor"/>
      </rPr>
      <t>product costs, pricing, and sales mix</t>
    </r>
    <r>
      <rPr>
        <sz val="11"/>
        <color theme="1"/>
        <rFont val="Calibri"/>
        <family val="2"/>
        <scheme val="minor"/>
      </rPr>
      <t>. High-revenue products or product categories with low profit margins should be reviewed to identify opportunities for reducing costs, optimizing pricing, and improving the overall profit contribution. The company should also investigate whether increasing sales volume in higher-margin products can improve overall profitability.</t>
    </r>
  </si>
  <si>
    <t>Overall Business Performance</t>
  </si>
  <si>
    <t>Overall Overview</t>
  </si>
  <si>
    <t>Business Analysis</t>
  </si>
  <si>
    <t>Sales Trend Analysis</t>
  </si>
  <si>
    <t>Sales Trend</t>
  </si>
  <si>
    <t>Highest Profit Month</t>
  </si>
  <si>
    <t>Month</t>
  </si>
  <si>
    <t>Lowest Profit Month</t>
  </si>
  <si>
    <t>Highest Sales Month</t>
  </si>
  <si>
    <t>Lowest Sales Month</t>
  </si>
  <si>
    <t>YoY Growth %</t>
  </si>
  <si>
    <t>Year</t>
  </si>
  <si>
    <t>BUSINESS OBJECTIVE</t>
  </si>
  <si>
    <t>Analyze sales performance over time to identify</t>
  </si>
  <si>
    <t>growth patterns, peak periods, low-performing</t>
  </si>
  <si>
    <t>periods, and potential seasonality.</t>
  </si>
  <si>
    <t>ANNUAL PERFORMANCE</t>
  </si>
  <si>
    <t>2019, with total sales of $32,500,005.58.</t>
  </si>
  <si>
    <t>Lowest Performing Year:</t>
  </si>
  <si>
    <t>2017, with total sales of $8,069,755.58.</t>
  </si>
  <si>
    <t>Highest YoY Growth:</t>
  </si>
  <si>
    <t>2.01, indicating the strongest year-over-year growth occurred during this period.</t>
  </si>
  <si>
    <t>Lowest YoY Growth:</t>
  </si>
  <si>
    <t>-0.61, indicating the largest year-over-year decline occurred during this period.</t>
  </si>
  <si>
    <t>MONTHLY PERFORMANCE</t>
  </si>
  <si>
    <t>Peak Sales Month:</t>
  </si>
  <si>
    <t>August, with total sales of $9,462,535.62.</t>
  </si>
  <si>
    <t>June, with total sales of $3,127,501.15.</t>
  </si>
  <si>
    <t>Peak Profit Month:</t>
  </si>
  <si>
    <t>November, with total profit of $255,249.39.</t>
  </si>
  <si>
    <t>Lowest Profit Month:</t>
  </si>
  <si>
    <t>June, with a total loss of $366,971.95.</t>
  </si>
  <si>
    <t>TREND ANALYSIS</t>
  </si>
  <si>
    <t>Overall Trend:</t>
  </si>
  <si>
    <t>Sales performance shows a strong overall upward trend, with the business reaching its highest annual sales in 2019. The significant increase from the lowest-performing year in 2017 to the best-performing year in 2019 indicates substantial business growth over the analyzed period.</t>
  </si>
  <si>
    <t>Growth Pattern:</t>
  </si>
  <si>
    <t>The business experienced strong year-over-year growth during its best-performing periods, with the highest YoY growth reaching 2.01. However, the lowest YoY growth of -0.61 indicates that some periods experienced a significant decline compared with the previous year. This suggests that sales growth was not consistent throughout all periods.</t>
  </si>
  <si>
    <t>Seasonality:</t>
  </si>
  <si>
    <t>Sales performance varies considerably across months. August is the strongest month for sales, while June records the lowest sales and the lowest profit. November generates the highest profit despite not being the peak sales month. This suggests that sales volume and profitability may be influenced by different factors, such as product mix, pricing, discounts, and costs.</t>
  </si>
  <si>
    <t>KEY FINDINGS</t>
  </si>
  <si>
    <t>1. 2019 was the best-performing year, generating $32.5 million in sales, while 2017 was the weakest year with approximately $8.07 million in sales.</t>
  </si>
  <si>
    <t>2. August recorded the highest monthly sales at approximately $9.46 million, while June was the weakest month for both sales and profit.</t>
  </si>
  <si>
    <t>3. The highest YoY growth of 2.01 demonstrates a period of strong business expansion, while the lowest YoY growth of -0.61 highlights a significant decline that requires further investigation.</t>
  </si>
  <si>
    <t>BUSINESS RECOMMENDATIONS</t>
  </si>
  <si>
    <t>1. Investigate the factors behind the strong growth in the best-performing periods and replicate successful strategies, such as high-performing products, regions, customers, or sales channels.</t>
  </si>
  <si>
    <t>2. Develop targeted sales campaigns before and during low-performing periods, particularly around June, to improve sales volume and reduce the risk of negative profitability.</t>
  </si>
  <si>
    <t>3. Analyze the difference between sales and profitability across months. Since November generated the highest profit while August generated the highest sales, management should identify the products and pricing strategies that contribute to higher profit margins and prioritize them during peak sales periods.</t>
  </si>
  <si>
    <t>Product Analysis</t>
  </si>
  <si>
    <t>Product_Performance</t>
  </si>
  <si>
    <t>Products</t>
  </si>
  <si>
    <t>Top 10 Products by Sales</t>
  </si>
  <si>
    <t>Top 10 Products by Profit</t>
  </si>
  <si>
    <t>Top 10 Product Sales</t>
  </si>
  <si>
    <t>Total sales</t>
  </si>
  <si>
    <t>Top 10 Contribution %</t>
  </si>
  <si>
    <t>Revenue Concentration</t>
  </si>
  <si>
    <t>PRODUCT ANALYSIS</t>
  </si>
  <si>
    <t>Identify the products that drive sales and profit,</t>
  </si>
  <si>
    <t>evaluate revenue concentration, and determine which</t>
  </si>
  <si>
    <t>products represent core strengths, profitability</t>
  </si>
  <si>
    <t>risks, growth opportunities, or low performance.</t>
  </si>
  <si>
    <t>TOP PRODUCT BY SALES</t>
  </si>
  <si>
    <t>Product:</t>
  </si>
  <si>
    <t>Sales:</t>
  </si>
  <si>
    <t>TOP PRODUCT BY PROFIT</t>
  </si>
  <si>
    <t>Profit:</t>
  </si>
  <si>
    <t>TOP PRODUCT BY QUANTITY</t>
  </si>
  <si>
    <t>Quantity:</t>
  </si>
  <si>
    <t>HIGHEST PROFIT MARGIN</t>
  </si>
  <si>
    <t>Profit Margin:</t>
  </si>
  <si>
    <t>TOP 10 PRODUCT CONTRIBUTION</t>
  </si>
  <si>
    <t>Top 10 Sales:</t>
  </si>
  <si>
    <t>$19.66 million</t>
  </si>
  <si>
    <t>Total Sales:</t>
  </si>
  <si>
    <t>$77.55 million</t>
  </si>
  <si>
    <t>Contribution %:</t>
  </si>
  <si>
    <t>SALES VS PROFIT ANALYSIS</t>
  </si>
  <si>
    <t>CORE STAR PRODUCTS</t>
  </si>
  <si>
    <t>The Mountain-200 product family is the strongest-performing product group in the portfolio. Six Mountain-200 variants appear among the strongest products based on both sales and absolute profit.</t>
  </si>
  <si>
    <t>Key Core Star Products include:</t>
  </si>
  <si>
    <t>1. Mountain-200 Black, 38</t>
  </si>
  <si>
    <t>2. Mountain-200 Black, 42</t>
  </si>
  <si>
    <t>3. Mountain-200 Silver, 38</t>
  </si>
  <si>
    <t>4. Mountain-200 Silver, 42</t>
  </si>
  <si>
    <t>5. Mountain-200 Silver, 46</t>
  </si>
  <si>
    <t>6. Mountain-200 Black, 46</t>
  </si>
  <si>
    <t>Mountain-200 Black, 38 is the strongest individual performer, generating $2,944,665.88 in sales, $272,773.86 in profit, and a 9.26% profit margin.</t>
  </si>
  <si>
    <t>BUSINESS INTERPRETATION</t>
  </si>
  <si>
    <t>The Mountain-200 product family represents a core revenue and profit engine for the business. These products combine high sales volume with substantial absolute profit and should be prioritized for inventory availability, reseller support, and marketing investment.</t>
  </si>
  <si>
    <t>BUSINESS RECOMMENDATION</t>
  </si>
  <si>
    <t>Protect inventory availability, avoid stock-outs, maintain strong reseller relationships, continue marketing investment, and identify the factors behind the success of the Mountain-200 product family so that similar strategies can be applied to other products.</t>
  </si>
  <si>
    <t>MARGIN RISK PRODUCTS</t>
  </si>
  <si>
    <t>Several products generate more than $1 million in sales while operating at negative profit margins.</t>
  </si>
  <si>
    <t>Key examples include:</t>
  </si>
  <si>
    <t>Road-250 Black, 44:</t>
  </si>
  <si>
    <t>Sales: $1,832,750.05</t>
  </si>
  <si>
    <t>Profit: -$63,211.17</t>
  </si>
  <si>
    <t>Margin: -3.45%</t>
  </si>
  <si>
    <t>Road-250 Black, 48:</t>
  </si>
  <si>
    <t>Sales: $1,586,672.94</t>
  </si>
  <si>
    <t>Profit: -$53,761.27</t>
  </si>
  <si>
    <t>Margin: -3.39%</t>
  </si>
  <si>
    <t>Road-350-W Yellow, 48:</t>
  </si>
  <si>
    <t>Sales: $1,283,443.06</t>
  </si>
  <si>
    <t>Profit: -$98,922.21</t>
  </si>
  <si>
    <t>Margin: -7.71%</t>
  </si>
  <si>
    <t>Touring-1000 Yellow, 60:</t>
  </si>
  <si>
    <t>Sales: $1,089,543.48</t>
  </si>
  <si>
    <t>Profit: -$192,333.12</t>
  </si>
  <si>
    <t>Margin: -17.65%</t>
  </si>
  <si>
    <t>Touring-1000 Yellow, 46:</t>
  </si>
  <si>
    <t>Sales: $959,683.22</t>
  </si>
  <si>
    <t>Profit: -$163,625.95</t>
  </si>
  <si>
    <t>Margin: -17.05%</t>
  </si>
  <si>
    <t>Touring-1000 Yellow, 50:</t>
  </si>
  <si>
    <t>Sales: $564,070.65</t>
  </si>
  <si>
    <t>Profit: -$90,946.15</t>
  </si>
  <si>
    <t>Margin: -16.12%</t>
  </si>
  <si>
    <t>Several high-sales products are operating at negative profit margins. This indicates a significant margin risk in the product portfolio. High revenue does not necessarily translate into profitable business performance.</t>
  </si>
  <si>
    <t>Touring-1000 Yellow, 60 is a particularly important example. It generated more than $1 million in sales but resulted in a loss of approximately $192,333.12.</t>
  </si>
  <si>
    <t>Management should investigate product pricing, standard costs, discounts, reseller pricing, reseller margins, cost structure, and promotional strategies.</t>
  </si>
  <si>
    <t>These products should not automatically be discontinued because they generate significant sales. Instead, management should determine whether prices can be increased, costs reduced, or discount policies optimized to restore profitability.</t>
  </si>
  <si>
    <t>GROWTH OPPORTUNITY PRODUCTS</t>
  </si>
  <si>
    <t>Several lower-sales products generate significantly higher profit margins than the company's highest-sales products.</t>
  </si>
  <si>
    <t>Hitch Rack - 4-Bike:</t>
  </si>
  <si>
    <t>Sales: $182,007.60</t>
  </si>
  <si>
    <t>Profit: $65,992.80</t>
  </si>
  <si>
    <t>Margin: 36.26%</t>
  </si>
  <si>
    <t>Classic Vest, S:</t>
  </si>
  <si>
    <t>Sales: $135,091.34</t>
  </si>
  <si>
    <t>Profit: $47,314.49</t>
  </si>
  <si>
    <t>Margin: 35.02%</t>
  </si>
  <si>
    <t>Women's Mountain Shorts, S:</t>
  </si>
  <si>
    <t>Sales: $108,582.71</t>
  </si>
  <si>
    <t>Profit: $37,147.46</t>
  </si>
  <si>
    <t>Margin: 34.21%</t>
  </si>
  <si>
    <t>Sport-100 Helmet, Blue:</t>
  </si>
  <si>
    <t>Sales: $88,130.77</t>
  </si>
  <si>
    <t>Profit: $29,716.14</t>
  </si>
  <si>
    <t>Margin: 33.72%</t>
  </si>
  <si>
    <t>Sport-100 Helmet, Black:</t>
  </si>
  <si>
    <t>Sales: $84,804.70</t>
  </si>
  <si>
    <t>Profit: $28,684.98</t>
  </si>
  <si>
    <t>Margin: 33.82%</t>
  </si>
  <si>
    <t>Sport-100 Helmet, Red:</t>
  </si>
  <si>
    <t>Sales: $77,274.29</t>
  </si>
  <si>
    <t>Profit: $26,110.12</t>
  </si>
  <si>
    <t>Margin: 33.79%</t>
  </si>
  <si>
    <t>Hydration Pack - 70 oz.:</t>
  </si>
  <si>
    <t>Sales: $59,218.45</t>
  </si>
  <si>
    <t>Profit: $21,787.50</t>
  </si>
  <si>
    <t>Margin: 36.79%</t>
  </si>
  <si>
    <t>Several lower-sales products generate significantly higher profit margins than the company's highest-sales Mountain-200 products. These products may represent growth opportunities because increasing their sales volume could generate additional profitable revenue.</t>
  </si>
  <si>
    <t>Management should consider increasing marketing visibility, promoting these products through resellers, creating product bundles, cross-selling with high-volume bicycle products, and increasing product placement.</t>
  </si>
  <si>
    <t>The Sport-100 Helmet family is a strong candidate for targeted cross-selling because its products generate profit margins above 33% while having considerably lower sales than the Mountain-200 product family.</t>
  </si>
  <si>
    <t>LOW-PERFORMANCE PRODUCTS</t>
  </si>
  <si>
    <t>Products with both low sales and low profit should be reviewed for their strategic value.</t>
  </si>
  <si>
    <t>Example:</t>
  </si>
  <si>
    <t>Low-sales products with minimal profitability may have limited financial contribution to the business. Management should evaluate whether these products serve a strategic purpose, support customer relationships, or justify their inventory and operational costs.</t>
  </si>
  <si>
    <t>Management should review product demand, inventory holding costs, product lifecycle, strategic importance, and overall contribution. Products with consistently low demand and minimal profitability may be candidates for repositioning or product rationalization.</t>
  </si>
  <si>
    <t>REVENUE CONCENTRATION</t>
  </si>
  <si>
    <t>The Top 10 products generated approximately $19.66 million in sales compared with total company sales of approximately $77.55 million.</t>
  </si>
  <si>
    <t>The Top 10 products contributed 25.35% of total sales, while the remaining products contributed approximately 74.65%.</t>
  </si>
  <si>
    <t>The relatively low 25.35% revenue concentration indicates that the company is not heavily dependent on a small group of products. Revenue is broadly distributed across the product portfolio, which reduces the risk associated with relying on only a few products.</t>
  </si>
  <si>
    <t>However, the Top 10 products still represent a significant $19.66 million in revenue and should continue to receive appropriate inventory and sales support.</t>
  </si>
  <si>
    <t>1. Mountain-200 Black, 38 was the top-selling and most profitable product, generating $2.94 million in sales and $272,773.86 in profit. The Mountain-200 product family is a core revenue and profit engine and should remain a key focus of the product portfolio.</t>
  </si>
  <si>
    <t>2. High sales do not always translate into profitability. Several high-revenue products, particularly Road-250 and Touring-1000 Yellow products, generated negative profit margins. Touring-1000 Yellow, 60 generated $1.09 million in sales but resulted in a loss of $192,333.12, making it a significant margin risk.</t>
  </si>
  <si>
    <t>3. Some lower-sales products generate substantially higher profit margins. Hitch Rack - 4-Bike achieved a 36.26% margin, while Mountain Bike Socks, L achieved the highest product-level margin at 40.40%. These products may provide valuable growth opportunities if their sales volumes can be increased.</t>
  </si>
  <si>
    <t>4. Long-Sleeve Logo Jersey, L recorded the highest quantity sold at 5,899 units, but its profit margin was negative at -16.24%. This demonstrates that high sales volume and high demand do not necessarily indicate strong financial performance.</t>
  </si>
  <si>
    <t>5. The Top 10 products contributed 25.35% of total sales. This indicates relatively low revenue concentration and a broadly distributed revenue base, reducing the company's dependence on a small number of products.</t>
  </si>
  <si>
    <t>1. Protect and prioritize core products such as the Mountain-200 product family by maintaining inventory availability, avoiding stock-outs, strengthening reseller relationships, and continuing targeted marketing investment.</t>
  </si>
  <si>
    <t>2. Conduct a detailed margin review of high-sales, low-profit products. Investigate pricing, standard costs, discounts, reseller margins, and promotional strategies to improve profitability without unnecessarily reducing sales.</t>
  </si>
  <si>
    <t>3. Increase marketing and reseller focus on high-margin growth opportunity products such as Hitch Rack - 4-Bike, Sport-100 Helmets, Classic Vest, and selected apparel products. Cross-selling and product bundling may help increase sales while maintaining strong margins.</t>
  </si>
  <si>
    <t>4. Review high-volume products with negative profitability, such as Long-Sleeve Logo Jersey, L, to determine whether pricing, cost structure, or discount policies need to be changed.</t>
  </si>
  <si>
    <t>5. Continue investing in the broader product portfolio because the Top 10 products contribute only 25.35% of total sales. A diversified product portfolio reduces dependency on individual products and provides greater resilience against changes in demand.</t>
  </si>
  <si>
    <t>6. Evaluate product performance using multiple KPIs—including Sales, Profit, Profit Margin, and Quantity—rather than relying on sales volume alone. This provides a more complete view of product performance and supports better business decisions.</t>
  </si>
  <si>
    <t>Category &amp; Subcategory Analysis</t>
  </si>
  <si>
    <t>Row Labels</t>
  </si>
  <si>
    <t>Category</t>
  </si>
  <si>
    <t>Top Category by Sales</t>
  </si>
  <si>
    <t>Top Category by Profit</t>
  </si>
  <si>
    <t>Category Revenue Contribution</t>
  </si>
  <si>
    <t>Sales Contribution %</t>
  </si>
  <si>
    <t>Top Category Sales</t>
  </si>
  <si>
    <t>Subcategory Performance</t>
  </si>
  <si>
    <t>Top 10 Subcategory</t>
  </si>
  <si>
    <t>Category chart</t>
  </si>
  <si>
    <t>Subcategory Chart</t>
  </si>
  <si>
    <t>Evaluate product categories and subcategories</t>
  </si>
  <si>
    <t>to identify the strongest and weakest areas</t>
  </si>
  <si>
    <t>of the product portfolio.</t>
  </si>
  <si>
    <t>CATEGORY PERFORMANCE</t>
  </si>
  <si>
    <t>Top Category by Sales:</t>
  </si>
  <si>
    <t>Bikes — $64,069,033.16</t>
  </si>
  <si>
    <t>Top Category by Profit:</t>
  </si>
  <si>
    <t>Components — $1,001,235.43</t>
  </si>
  <si>
    <t>Lowest Category by Sales:</t>
  </si>
  <si>
    <t>Accessories — $539,106.09</t>
  </si>
  <si>
    <t>Lowest Category by Profit:</t>
  </si>
  <si>
    <t>Bikes — -$435,678.90</t>
  </si>
  <si>
    <t>SUBCATEGORY PERFORMANCE</t>
  </si>
  <si>
    <t>Top Subcategory by Sales:</t>
  </si>
  <si>
    <t>Mountain Bikes — $25,880,152.86</t>
  </si>
  <si>
    <t>Top Subcategory by Profit:</t>
  </si>
  <si>
    <t>Mountain Bikes — $1,561,197.86</t>
  </si>
  <si>
    <t>Lowest Subcategory by Sales:</t>
  </si>
  <si>
    <t>Chains — $8,363.00</t>
  </si>
  <si>
    <t>Lowest Subcategory by Profit:</t>
  </si>
  <si>
    <t>Chains — $2,162.15</t>
  </si>
  <si>
    <t>SALES CONTRIBUTION</t>
  </si>
  <si>
    <t>Top Category:</t>
  </si>
  <si>
    <t>Sales Contribution %:</t>
  </si>
  <si>
    <t>High Sales / High Profit:</t>
  </si>
  <si>
    <t>Components category</t>
  </si>
  <si>
    <t>High Sales / Low Profit:</t>
  </si>
  <si>
    <t>Bikes category overall</t>
  </si>
  <si>
    <t>Low Sales / High Profit:</t>
  </si>
  <si>
    <t>Low Sales / Low Profit:</t>
  </si>
  <si>
    <t>Accessories subcategories with low sales volume</t>
  </si>
  <si>
    <t>Chains and other low-volume subcategories</t>
  </si>
  <si>
    <t>1. Bikes is the dominant revenue category, generating</t>
  </si>
  <si>
    <t xml:space="preserve">   $64.07M in sales and contributing 82.62% of total sales.</t>
  </si>
  <si>
    <t xml:space="preserve">   However, the category generated a loss of $435,678.90,</t>
  </si>
  <si>
    <t xml:space="preserve">   resulting in a negative profit margin of -0.68%.</t>
  </si>
  <si>
    <t>2. Components is the most profitable category, generating</t>
  </si>
  <si>
    <t xml:space="preserve">   $1,001,235.43 in profit despite having significantly</t>
  </si>
  <si>
    <t xml:space="preserve">   lower sales than Bikes. This demonstrates that high</t>
  </si>
  <si>
    <t xml:space="preserve">   sales volume does not necessarily lead to high</t>
  </si>
  <si>
    <t xml:space="preserve">   profitability.</t>
  </si>
  <si>
    <t>3. Mountain Bikes is the strongest subcategory, generating</t>
  </si>
  <si>
    <t xml:space="preserve">   $25.88M in sales and $1.56M in profit with a 6.03%</t>
  </si>
  <si>
    <t xml:space="preserve">   profit margin. It is a major contributor to both</t>
  </si>
  <si>
    <t xml:space="preserve">   revenue and profit.</t>
  </si>
  <si>
    <t>4. Road Bikes and Touring Bikes represent significant</t>
  </si>
  <si>
    <t xml:space="preserve">   margin risks. Road Bikes generated $28.68M in sales</t>
  </si>
  <si>
    <t xml:space="preserve">   but lost $1.05M, while Touring Bikes generated</t>
  </si>
  <si>
    <t xml:space="preserve">   $9.51M in sales but lost $945K.</t>
  </si>
  <si>
    <t>5. Accessories and Clothing generate relatively low sales</t>
  </si>
  <si>
    <t xml:space="preserve">   compared with Bikes and Components, but both categories</t>
  </si>
  <si>
    <t xml:space="preserve">   remain profitable. Accessories achieved a 34.89% margin,</t>
  </si>
  <si>
    <t xml:space="preserve">   while Clothing achieved a 14.34% margin.</t>
  </si>
  <si>
    <t>6. The Bikes category is highly concentrated in revenue,</t>
  </si>
  <si>
    <t xml:space="preserve">   with 82.62% of total company sales coming from this</t>
  </si>
  <si>
    <t xml:space="preserve">   category. This creates a potential dependency risk.</t>
  </si>
  <si>
    <t>7. The category generating the most revenue is not the</t>
  </si>
  <si>
    <t xml:space="preserve">   category generating the most profit. Bikes leads sales,</t>
  </si>
  <si>
    <t xml:space="preserve">   while Components leads profit.</t>
  </si>
  <si>
    <t>8. Within Components, Mountain Frames is the strongest</t>
  </si>
  <si>
    <t xml:space="preserve">   sales contributor, generating $4.50M in sales and</t>
  </si>
  <si>
    <t xml:space="preserve">   $469K in profit. However, its 10.44% margin is lower</t>
  </si>
  <si>
    <t xml:space="preserve">   than many smaller component subcategories.</t>
  </si>
  <si>
    <t>9. Touring Frames is a significant profitability concern.</t>
  </si>
  <si>
    <t xml:space="preserve">   It generated $1.46M in sales but recorded a loss of</t>
  </si>
  <si>
    <t xml:space="preserve">   approximately $3,142.57.</t>
  </si>
  <si>
    <t>10. The strongest high-margin opportunities are found</t>
  </si>
  <si>
    <t xml:space="preserve">    among Accessories and selected Clothing subcategories.</t>
  </si>
  <si>
    <t xml:space="preserve">    For example, Hydration Packs achieved a 36.79% margin,</t>
  </si>
  <si>
    <t xml:space="preserve">    while Bib-Shorts achieved a 30.92% margin.</t>
  </si>
  <si>
    <t>11. Some Clothing subcategories present margin risks.</t>
  </si>
  <si>
    <t xml:space="preserve">    Caps generated a negative margin of -16.66%, while</t>
  </si>
  <si>
    <t xml:space="preserve">    Jerseys generated a negative margin of -21.47%.</t>
  </si>
  <si>
    <t>12. The product-level analysis also shows that the</t>
  </si>
  <si>
    <t xml:space="preserve">    Mountain-200 product family is a core revenue and</t>
  </si>
  <si>
    <t xml:space="preserve">    profit engine. The six leading Mountain-200 variants</t>
  </si>
  <si>
    <t xml:space="preserve">    combine high sales with strong absolute profit.</t>
  </si>
  <si>
    <t>13. Several high-sales products, particularly Road-250,</t>
  </si>
  <si>
    <t xml:space="preserve">    Road-350-W, and Touring-1000 Yellow variants, generate</t>
  </si>
  <si>
    <t xml:space="preserve">    negative profit margins. These products require</t>
  </si>
  <si>
    <t xml:space="preserve">    pricing, cost, and discount review.</t>
  </si>
  <si>
    <t>14. Some lower-sales products have exceptionally strong</t>
  </si>
  <si>
    <t xml:space="preserve">    margins. Hitch Rack - 4-Bike achieved a 36.26% margin,</t>
  </si>
  <si>
    <t xml:space="preserve">    while several helmet, clothing, and accessory products</t>
  </si>
  <si>
    <t xml:space="preserve">    achieved margins above 30%.</t>
  </si>
  <si>
    <t>15. The Top 10 products generate $19.66M in sales,</t>
  </si>
  <si>
    <t xml:space="preserve">    representing 25.35% of total sales. This indicates</t>
  </si>
  <si>
    <t xml:space="preserve">    moderate revenue concentration at the product level,</t>
  </si>
  <si>
    <t xml:space="preserve">    although category-level concentration is much higher.</t>
  </si>
  <si>
    <t>1. Protect and prioritize high-performing products and</t>
  </si>
  <si>
    <t xml:space="preserve">   subcategories such as Mountain Bikes and the</t>
  </si>
  <si>
    <t xml:space="preserve">   Mountain-200 product family. Maintain inventory</t>
  </si>
  <si>
    <t xml:space="preserve">   availability, avoid stock-outs, and continue strong</t>
  </si>
  <si>
    <t xml:space="preserve">   reseller support.</t>
  </si>
  <si>
    <t>2. Investigate the Bikes category's negative profitability.</t>
  </si>
  <si>
    <t xml:space="preserve">   Review Road Bikes and Touring Bikes for pricing,</t>
  </si>
  <si>
    <t xml:space="preserve">   product costs, discounts, reseller pricing, and</t>
  </si>
  <si>
    <t xml:space="preserve">   product mix issues.</t>
  </si>
  <si>
    <t>3. Improve the profitability of high-sales, low-profit</t>
  </si>
  <si>
    <t xml:space="preserve">   products before focusing exclusively on increasing</t>
  </si>
  <si>
    <t xml:space="preserve">   their sales volume. Revenue growth without margin</t>
  </si>
  <si>
    <t xml:space="preserve">   improvement may increase losses.</t>
  </si>
  <si>
    <t>4. Increase marketing and reseller focus on profitable</t>
  </si>
  <si>
    <t xml:space="preserve">   lower-sales categories and subcategories, particularly</t>
  </si>
  <si>
    <t xml:space="preserve">   Accessories and selected Clothing products.</t>
  </si>
  <si>
    <t>5. Use cross-selling and product bundling to promote</t>
  </si>
  <si>
    <t xml:space="preserve">   high-margin products such as helmets, hydration packs,</t>
  </si>
  <si>
    <t xml:space="preserve">   bike racks, and profitable clothing items alongside</t>
  </si>
  <si>
    <t xml:space="preserve">   high-volume bicycle products.</t>
  </si>
  <si>
    <t>6. Review weak subcategories such as low-volume products</t>
  </si>
  <si>
    <t xml:space="preserve">   and products with minimal profit. Evaluate demand,</t>
  </si>
  <si>
    <t xml:space="preserve">   inventory costs, product lifecycle, and strategic</t>
  </si>
  <si>
    <t xml:space="preserve">   importance before deciding whether to improve,</t>
  </si>
  <si>
    <t xml:space="preserve">   reposition, reduce, or discontinue them.</t>
  </si>
  <si>
    <t>7. Diversify the product portfolio because Bikes contribute</t>
  </si>
  <si>
    <t xml:space="preserve">   82.62% of total company sales. Increasing the contribution</t>
  </si>
  <si>
    <t xml:space="preserve">   of profitable Components, Accessories, and Clothing can</t>
  </si>
  <si>
    <t xml:space="preserve">   reduce dependency on the Bikes category.</t>
  </si>
  <si>
    <t>8. Continue investing in Components because it is the</t>
  </si>
  <si>
    <t xml:space="preserve">   company's strongest profit-generating category.</t>
  </si>
  <si>
    <t xml:space="preserve">   Maintain availability of profitable component products</t>
  </si>
  <si>
    <t xml:space="preserve">   while identifying opportunities to expand their sales.</t>
  </si>
  <si>
    <t>9. Investigate the difference between sales and profitability</t>
  </si>
  <si>
    <t xml:space="preserve">   at both category and product levels. High-revenue products</t>
  </si>
  <si>
    <t xml:space="preserve">   should not automatically receive additional investment</t>
  </si>
  <si>
    <t xml:space="preserve">   unless their profitability is also sustainable.</t>
  </si>
  <si>
    <t>10. Replicate the success factors behind the Mountain-200</t>
  </si>
  <si>
    <t xml:space="preserve">    product family and other Core Star Products across</t>
  </si>
  <si>
    <t xml:space="preserve">    other product lines where possible.</t>
  </si>
  <si>
    <t>CATEGORY &amp; SUBCATEGORY ANALYSIS</t>
  </si>
  <si>
    <t>Regional Analysis</t>
  </si>
  <si>
    <t>Top Regional Performance</t>
  </si>
  <si>
    <t>Bottom Regional Performance</t>
  </si>
  <si>
    <t>Top Country Performance</t>
  </si>
  <si>
    <t>Bottom Country Performance</t>
  </si>
  <si>
    <t>Regional Sales Contribution</t>
  </si>
  <si>
    <t>Sales Contribution</t>
  </si>
  <si>
    <t>Region by sales</t>
  </si>
  <si>
    <t>Regional Chart</t>
  </si>
  <si>
    <t>country Chart</t>
  </si>
  <si>
    <t>Evaluate geographic sales and profitability</t>
  </si>
  <si>
    <t>to identify strong markets, weak markets,</t>
  </si>
  <si>
    <t>and potential growth opportunities.</t>
  </si>
  <si>
    <t>REGION PERFORMANCE</t>
  </si>
  <si>
    <t>Top Region by Sales:</t>
  </si>
  <si>
    <t>Southwest — $18,001,116.10</t>
  </si>
  <si>
    <t>Top Region by Profit:</t>
  </si>
  <si>
    <t>Northwest — $304,235.84</t>
  </si>
  <si>
    <t>Lowest Region by Sales:</t>
  </si>
  <si>
    <t>Australia — $1,391,024.85</t>
  </si>
  <si>
    <t>Lowest Region by Profit:</t>
  </si>
  <si>
    <t>Germany — -$80,996.89</t>
  </si>
  <si>
    <t>COUNTRY PERFORMANCE</t>
  </si>
  <si>
    <t>Top Country by Sales:</t>
  </si>
  <si>
    <t>Canada — $13,875,632.96</t>
  </si>
  <si>
    <t>Top Country by Profit:</t>
  </si>
  <si>
    <t>Canada — $255,576.41</t>
  </si>
  <si>
    <t>Highest Profit Margin Country:</t>
  </si>
  <si>
    <t>Calculate Country Profit Margin % to identify</t>
  </si>
  <si>
    <t>Lowest Sales Country:</t>
  </si>
  <si>
    <t>REVENUE CONTRIBUTION</t>
  </si>
  <si>
    <t>Top Region:</t>
  </si>
  <si>
    <t>No clear region based on absolute profit.</t>
  </si>
  <si>
    <t>Further analysis using Profit Margin % is recommended.</t>
  </si>
  <si>
    <t>1. Southwest was the strongest region by sales,</t>
  </si>
  <si>
    <t xml:space="preserve">   generating $18.00M and contributing approximately</t>
  </si>
  <si>
    <t xml:space="preserve">   23.21% of total company sales. However, its profit</t>
  </si>
  <si>
    <t xml:space="preserve">   of $110,750.76 is relatively low compared with its</t>
  </si>
  <si>
    <t xml:space="preserve">   large sales volume, indicating a potential margin risk.</t>
  </si>
  <si>
    <t>2. Northwest generated the highest regional profit</t>
  </si>
  <si>
    <t xml:space="preserve">   at $304,235.84 from $12.00M in sales, making it</t>
  </si>
  <si>
    <t xml:space="preserve">   one of the strongest core markets. Canada was also</t>
  </si>
  <si>
    <t xml:space="preserve">   a major strategic market, generating $13.88M in sales</t>
  </si>
  <si>
    <t xml:space="preserve">   and $255,576.41 in profit.</t>
  </si>
  <si>
    <t>3. France generated $4.53M in sales but only $5,332.16</t>
  </si>
  <si>
    <t xml:space="preserve">   in profit, indicating a significant sales-to-profit</t>
  </si>
  <si>
    <t xml:space="preserve">   gap and a potential regional margin risk.</t>
  </si>
  <si>
    <t>4. Australia was the lowest region by sales, generating</t>
  </si>
  <si>
    <t xml:space="preserve">   $1.39M and contributing approximately 1.79% of total</t>
  </si>
  <si>
    <t xml:space="preserve">   sales. Germany generated the lowest regional profit,</t>
  </si>
  <si>
    <t xml:space="preserve">   with a loss of $80,996.89.</t>
  </si>
  <si>
    <t>5. Southwest, Canada, and Northwest together generated</t>
  </si>
  <si>
    <t xml:space="preserve">   approximately 56% of total company sales, indicating</t>
  </si>
  <si>
    <t xml:space="preserve">   significant geographic revenue concentration.</t>
  </si>
  <si>
    <t>6. The region generating the highest sales is not the</t>
  </si>
  <si>
    <t xml:space="preserve">   region generating the highest profit. Southwest leads</t>
  </si>
  <si>
    <t xml:space="preserve">   in sales, while Northwest leads in profit. This shows</t>
  </si>
  <si>
    <t xml:space="preserve">   that sales volume alone does not determine geographic</t>
  </si>
  <si>
    <t>7. There is no clear Low Sales / High Profit region when</t>
  </si>
  <si>
    <t xml:space="preserve">   using absolute profit. A regional Profit Margin %</t>
  </si>
  <si>
    <t xml:space="preserve">   analysis should be completed to identify smaller</t>
  </si>
  <si>
    <t xml:space="preserve">   markets with strong profitability potential.</t>
  </si>
  <si>
    <t>8. The broader business analysis shows a similar pattern</t>
  </si>
  <si>
    <t xml:space="preserve">   at the category and product levels: high revenue does</t>
  </si>
  <si>
    <t xml:space="preserve">   not always translate into high profitability.</t>
  </si>
  <si>
    <t>9. Bikes generate approximately 82.62% of total company</t>
  </si>
  <si>
    <t xml:space="preserve">   sales but produce a negative profit of $435,678.90.</t>
  </si>
  <si>
    <t xml:space="preserve">   Components generate the highest category profit at</t>
  </si>
  <si>
    <t xml:space="preserve">   $1,001,235.43.</t>
  </si>
  <si>
    <t>10. Mountain Bikes are the strongest subcategory,</t>
  </si>
  <si>
    <t xml:space="preserve">    generating $25.88M in sales and $1.56M in profit.</t>
  </si>
  <si>
    <t xml:space="preserve">    The Mountain-200 product family is also a major</t>
  </si>
  <si>
    <t xml:space="preserve">    revenue and profit engine.</t>
  </si>
  <si>
    <t>11. Several high-sales products, including Road-250,</t>
  </si>
  <si>
    <t xml:space="preserve">    Road-350-W, and Touring-1000 Yellow variants,</t>
  </si>
  <si>
    <t xml:space="preserve">    generate negative profit margins and should be</t>
  </si>
  <si>
    <t xml:space="preserve">    investigated for pricing, cost, and discount issues.</t>
  </si>
  <si>
    <t>12. The Top 10 products generate $19.66M in sales,</t>
  </si>
  <si>
    <t xml:space="preserve">    representing 25.35% of total company sales.</t>
  </si>
  <si>
    <t xml:space="preserve">    This indicates moderate product-level revenue</t>
  </si>
  <si>
    <t xml:space="preserve">    concentration.</t>
  </si>
  <si>
    <t>13. Accessories and selected Clothing products provide</t>
  </si>
  <si>
    <t xml:space="preserve">    attractive high-margin growth opportunities.</t>
  </si>
  <si>
    <t xml:space="preserve">    Accessories generated a 34.89% profit margin, while</t>
  </si>
  <si>
    <t xml:space="preserve">    several individual accessory products achieved</t>
  </si>
  <si>
    <t xml:space="preserve">    margins above 30%.</t>
  </si>
  <si>
    <t>14. The business should focus not only on increasing</t>
  </si>
  <si>
    <t xml:space="preserve">    sales but also on improving profitability across</t>
  </si>
  <si>
    <t xml:space="preserve">    products, categories, and geographic markets.</t>
  </si>
  <si>
    <t>1. Continue investing in strong core markets such as</t>
  </si>
  <si>
    <t xml:space="preserve">   Northwest and Canada while maintaining product</t>
  </si>
  <si>
    <t xml:space="preserve">   availability and strengthening reseller relationships.</t>
  </si>
  <si>
    <t>2. Protect the Southwest market because it is the</t>
  </si>
  <si>
    <t xml:space="preserve">   largest regional revenue contributor. However,</t>
  </si>
  <si>
    <t xml:space="preserve">   investigate its relatively low profitability by</t>
  </si>
  <si>
    <t xml:space="preserve">   reviewing pricing, discounts, product mix,</t>
  </si>
  <si>
    <t xml:space="preserve">   distribution costs, and reseller performance.</t>
  </si>
  <si>
    <t>3. Conduct a detailed profitability review of France,</t>
  </si>
  <si>
    <t xml:space="preserve">   where $4.53M in sales generated only $5,332.16</t>
  </si>
  <si>
    <t xml:space="preserve">   in profit.</t>
  </si>
  <si>
    <t>4. Investigate Germany and Australia before making</t>
  </si>
  <si>
    <t xml:space="preserve">   strategic decisions. Review customer demand,</t>
  </si>
  <si>
    <t xml:space="preserve">   reseller performance, product availability,</t>
  </si>
  <si>
    <t xml:space="preserve">   pricing, and distribution costs.</t>
  </si>
  <si>
    <t>5. Calculate regional and country-level Profit Margin %</t>
  </si>
  <si>
    <t xml:space="preserve">   to identify true Low Sales / High Margin growth</t>
  </si>
  <si>
    <t xml:space="preserve">   opportunities.</t>
  </si>
  <si>
    <t>6. Diversify geographic revenue because Southwest,</t>
  </si>
  <si>
    <t xml:space="preserve">   Canada, and Northwest account for approximately</t>
  </si>
  <si>
    <t xml:space="preserve">   56% of total company sales. Develop profitable</t>
  </si>
  <si>
    <t xml:space="preserve">   growth opportunities in smaller markets to reduce</t>
  </si>
  <si>
    <t xml:space="preserve">   geographic dependency.</t>
  </si>
  <si>
    <t>7. Continue prioritizing core products such as the</t>
  </si>
  <si>
    <t xml:space="preserve">   Mountain-200 family and Mountain Bikes while</t>
  </si>
  <si>
    <t xml:space="preserve">   maintaining strong inventory availability.</t>
  </si>
  <si>
    <t>8. Review high-sales, low-profit products and categories.</t>
  </si>
  <si>
    <t xml:space="preserve">   Improve pricing, reduce costs, optimize discounts,</t>
  </si>
  <si>
    <t xml:space="preserve">   and evaluate reseller margins before attempting</t>
  </si>
  <si>
    <t xml:space="preserve">   further sales expansion.</t>
  </si>
  <si>
    <t>9. Increase marketing and reseller focus on high-margin</t>
  </si>
  <si>
    <t xml:space="preserve">   growth opportunities such as Accessories, Hydration</t>
  </si>
  <si>
    <t xml:space="preserve">   Packs, Helmets, Bike Racks, and selected Clothing</t>
  </si>
  <si>
    <t xml:space="preserve">   products.</t>
  </si>
  <si>
    <t>10. Use cross-selling and product bundling to increase</t>
  </si>
  <si>
    <t xml:space="preserve">    sales of high-margin products alongside high-volume</t>
  </si>
  <si>
    <t xml:space="preserve">    bicycle products.</t>
  </si>
  <si>
    <t>11. Review low-sales, low-profit products and markets</t>
  </si>
  <si>
    <t xml:space="preserve">    based on demand, strategic importance, inventory</t>
  </si>
  <si>
    <t xml:space="preserve">    costs, and long-term potential before deciding</t>
  </si>
  <si>
    <t xml:space="preserve">    whether to improve, reposition, reduce, or</t>
  </si>
  <si>
    <t xml:space="preserve">    discontinue them.</t>
  </si>
  <si>
    <t>12. Use both Sales and Profit Margin as key decision</t>
  </si>
  <si>
    <t xml:space="preserve">    metrics. High sales should not automatically lead</t>
  </si>
  <si>
    <t xml:space="preserve">    to increased investment if profitability is weak.</t>
  </si>
  <si>
    <t>REGIONAL ANALYSIS</t>
  </si>
  <si>
    <t>Reseller Analysis</t>
  </si>
  <si>
    <t>Top 10 Reseller by Sales</t>
  </si>
  <si>
    <t>Reseller</t>
  </si>
  <si>
    <t>Top 10 Reseller by Profit</t>
  </si>
  <si>
    <t>Business Type analysis</t>
  </si>
  <si>
    <t>Sales of top sellers</t>
  </si>
  <si>
    <t>Top 10 Reseller Contribution</t>
  </si>
  <si>
    <t>Contribution</t>
  </si>
  <si>
    <t>New South Wales</t>
  </si>
  <si>
    <t>Queensland</t>
  </si>
  <si>
    <t>South Australia</t>
  </si>
  <si>
    <t>Victoria</t>
  </si>
  <si>
    <t>Alberta</t>
  </si>
  <si>
    <t>British Columbia</t>
  </si>
  <si>
    <t>Brunswick</t>
  </si>
  <si>
    <t>Manitoba</t>
  </si>
  <si>
    <t>Ontario</t>
  </si>
  <si>
    <t>Quebec</t>
  </si>
  <si>
    <t>Essonne</t>
  </si>
  <si>
    <t>Garonne (Haute)</t>
  </si>
  <si>
    <t>Hauts de Seine</t>
  </si>
  <si>
    <t>Loir et Cher</t>
  </si>
  <si>
    <t>Loiret</t>
  </si>
  <si>
    <t>Nord</t>
  </si>
  <si>
    <t>Pas de Calais</t>
  </si>
  <si>
    <t>Seine (Paris)</t>
  </si>
  <si>
    <t>Seine et Marne</t>
  </si>
  <si>
    <t>Seine Saint Denis</t>
  </si>
  <si>
    <t>Val de Marne</t>
  </si>
  <si>
    <t>Val d'Oise</t>
  </si>
  <si>
    <t>Bayern</t>
  </si>
  <si>
    <t>Brandenburg</t>
  </si>
  <si>
    <t>Hamburg</t>
  </si>
  <si>
    <t>Hessen</t>
  </si>
  <si>
    <t>Nordrhein-Westfalen</t>
  </si>
  <si>
    <t>Saarland</t>
  </si>
  <si>
    <t>England</t>
  </si>
  <si>
    <t>Alabama</t>
  </si>
  <si>
    <t>Arizona</t>
  </si>
  <si>
    <t>California</t>
  </si>
  <si>
    <t>Colorado</t>
  </si>
  <si>
    <t>Connecticut</t>
  </si>
  <si>
    <t>Florida</t>
  </si>
  <si>
    <t>Georgia</t>
  </si>
  <si>
    <t>Idaho</t>
  </si>
  <si>
    <t>Illinois</t>
  </si>
  <si>
    <t>Indiana</t>
  </si>
  <si>
    <t>Kentucky</t>
  </si>
  <si>
    <t>Maine</t>
  </si>
  <si>
    <t>Massachusetts</t>
  </si>
  <si>
    <t>Michigan</t>
  </si>
  <si>
    <t>Minnesota</t>
  </si>
  <si>
    <t>Mississippi</t>
  </si>
  <si>
    <t>Missouri</t>
  </si>
  <si>
    <t>Montana</t>
  </si>
  <si>
    <t>Nevada</t>
  </si>
  <si>
    <t>New Hampshire</t>
  </si>
  <si>
    <t>New Mexico</t>
  </si>
  <si>
    <t>New York</t>
  </si>
  <si>
    <t>North Carolina</t>
  </si>
  <si>
    <t>Ohio</t>
  </si>
  <si>
    <t>Oregon</t>
  </si>
  <si>
    <t>Rhode Island</t>
  </si>
  <si>
    <t>South Carolina</t>
  </si>
  <si>
    <t>South Dakota</t>
  </si>
  <si>
    <t>Tennessee</t>
  </si>
  <si>
    <t>Texas</t>
  </si>
  <si>
    <t>Utah</t>
  </si>
  <si>
    <t>Virginia</t>
  </si>
  <si>
    <t>Washington</t>
  </si>
  <si>
    <t>Wisconsin</t>
  </si>
  <si>
    <t>Wyoming</t>
  </si>
  <si>
    <t>Darlinghurst</t>
  </si>
  <si>
    <t>Lane Cove</t>
  </si>
  <si>
    <t>Lavender Bay</t>
  </si>
  <si>
    <t>Matraville</t>
  </si>
  <si>
    <t>Milsons Point</t>
  </si>
  <si>
    <t>Newcastle</t>
  </si>
  <si>
    <t>North Ryde</t>
  </si>
  <si>
    <t>North Sydney</t>
  </si>
  <si>
    <t>Rhodes</t>
  </si>
  <si>
    <t>Silverwater</t>
  </si>
  <si>
    <t>Sydney</t>
  </si>
  <si>
    <t>Hawthorne</t>
  </si>
  <si>
    <t>Cloverdale</t>
  </si>
  <si>
    <t>Findon</t>
  </si>
  <si>
    <t>Perth</t>
  </si>
  <si>
    <t>Melbourne</t>
  </si>
  <si>
    <t>Seaford</t>
  </si>
  <si>
    <t>South Melbourne</t>
  </si>
  <si>
    <t>Calgary</t>
  </si>
  <si>
    <t>Edmonton</t>
  </si>
  <si>
    <t>Burnaby</t>
  </si>
  <si>
    <t>Richmond</t>
  </si>
  <si>
    <t>Surrey</t>
  </si>
  <si>
    <t>Vancouver</t>
  </si>
  <si>
    <t>Saint John</t>
  </si>
  <si>
    <t>Winnipeg</t>
  </si>
  <si>
    <t>Aurora</t>
  </si>
  <si>
    <t>Barrie</t>
  </si>
  <si>
    <t>Brampton</t>
  </si>
  <si>
    <t>Chalk Riber</t>
  </si>
  <si>
    <t>Etobicoke</t>
  </si>
  <si>
    <t>Kanata</t>
  </si>
  <si>
    <t>Kingston</t>
  </si>
  <si>
    <t>Markham</t>
  </si>
  <si>
    <t>Mississauga</t>
  </si>
  <si>
    <t>Nepean</t>
  </si>
  <si>
    <t>Ottawa</t>
  </si>
  <si>
    <t>Richmond Hill</t>
  </si>
  <si>
    <t>Toronto</t>
  </si>
  <si>
    <t>Waterloo</t>
  </si>
  <si>
    <t>Weston</t>
  </si>
  <si>
    <t>Brossard</t>
  </si>
  <si>
    <t>Hull</t>
  </si>
  <si>
    <t>Montreal</t>
  </si>
  <si>
    <t>Outremont</t>
  </si>
  <si>
    <t>Pnot-Rouge</t>
  </si>
  <si>
    <t>Sainte-Foy</t>
  </si>
  <si>
    <t>Sillery</t>
  </si>
  <si>
    <t>Ville De'anjou</t>
  </si>
  <si>
    <t>Morangis</t>
  </si>
  <si>
    <t>Verrieres Le Buisson</t>
  </si>
  <si>
    <t>Colomiers</t>
  </si>
  <si>
    <t>Colombes</t>
  </si>
  <si>
    <t>Courbevoie</t>
  </si>
  <si>
    <t>Paris La Defense</t>
  </si>
  <si>
    <t>Sèvres</t>
  </si>
  <si>
    <t>Suresnes</t>
  </si>
  <si>
    <t>Saint Ouen</t>
  </si>
  <si>
    <t>Orleans</t>
  </si>
  <si>
    <t>Croix</t>
  </si>
  <si>
    <t>Roncq</t>
  </si>
  <si>
    <t>Boulogne-sur-Mer</t>
  </si>
  <si>
    <t>Paris</t>
  </si>
  <si>
    <t>Lieusaint</t>
  </si>
  <si>
    <t>Roissy en Brie</t>
  </si>
  <si>
    <t>Bobigny</t>
  </si>
  <si>
    <t>Pantin</t>
  </si>
  <si>
    <t>Orly</t>
  </si>
  <si>
    <t>Cergy</t>
  </si>
  <si>
    <t>Augsburg</t>
  </si>
  <si>
    <t>Frankfurt</t>
  </si>
  <si>
    <t>Grevenbroich</t>
  </si>
  <si>
    <t>Berlin</t>
  </si>
  <si>
    <t>Eilenburg</t>
  </si>
  <si>
    <t>Essen</t>
  </si>
  <si>
    <t>Frankfurt am Main</t>
  </si>
  <si>
    <t>Muehlheim</t>
  </si>
  <si>
    <t>München</t>
  </si>
  <si>
    <t>Paderborn</t>
  </si>
  <si>
    <t>Bad Soden</t>
  </si>
  <si>
    <t>Duesseldorf</t>
  </si>
  <si>
    <t>Braunschweig</t>
  </si>
  <si>
    <t>Hannover</t>
  </si>
  <si>
    <t>Leipzig</t>
  </si>
  <si>
    <t>Kiel</t>
  </si>
  <si>
    <t>Münster</t>
  </si>
  <si>
    <t>Offenbach</t>
  </si>
  <si>
    <t>Poing</t>
  </si>
  <si>
    <t>Saarbrücken</t>
  </si>
  <si>
    <t>Stuttgart</t>
  </si>
  <si>
    <t>Sulzbach Taunus</t>
  </si>
  <si>
    <t>Abingdon</t>
  </si>
  <si>
    <t>Basingstoke Hants</t>
  </si>
  <si>
    <t>Berks</t>
  </si>
  <si>
    <t>Berkshire</t>
  </si>
  <si>
    <t>Birmingham</t>
  </si>
  <si>
    <t>Bracknell</t>
  </si>
  <si>
    <t>Cambridge</t>
  </si>
  <si>
    <t>Gloucestershire</t>
  </si>
  <si>
    <t>High Wycombe</t>
  </si>
  <si>
    <t>Lancaster</t>
  </si>
  <si>
    <t>Liverpool</t>
  </si>
  <si>
    <t>London</t>
  </si>
  <si>
    <t>Maidenhead</t>
  </si>
  <si>
    <t>Milton Keynes</t>
  </si>
  <si>
    <t>Oxford</t>
  </si>
  <si>
    <t>Oxon</t>
  </si>
  <si>
    <t>Reading</t>
  </si>
  <si>
    <t>W. York</t>
  </si>
  <si>
    <t>Warrington</t>
  </si>
  <si>
    <t>West Sussex</t>
  </si>
  <si>
    <t>Wokingham</t>
  </si>
  <si>
    <t>Woolston</t>
  </si>
  <si>
    <t>York</t>
  </si>
  <si>
    <t>Florence</t>
  </si>
  <si>
    <t>Huntsville</t>
  </si>
  <si>
    <t>Chandler</t>
  </si>
  <si>
    <t>Gilbert</t>
  </si>
  <si>
    <t>Mesa</t>
  </si>
  <si>
    <t>Phoenix</t>
  </si>
  <si>
    <t>Scottsdale</t>
  </si>
  <si>
    <t>Surprise</t>
  </si>
  <si>
    <t>Tucson</t>
  </si>
  <si>
    <t>Alhambra</t>
  </si>
  <si>
    <t>Auburn</t>
  </si>
  <si>
    <t>Baldwin Park</t>
  </si>
  <si>
    <t>Barstow</t>
  </si>
  <si>
    <t>Bell Gardens</t>
  </si>
  <si>
    <t>Camarillo</t>
  </si>
  <si>
    <t>Canoga Park</t>
  </si>
  <si>
    <t>Carson</t>
  </si>
  <si>
    <t>Cerritos</t>
  </si>
  <si>
    <t>Citrus Heights</t>
  </si>
  <si>
    <t>City Of Commerce</t>
  </si>
  <si>
    <t>Culver City</t>
  </si>
  <si>
    <t>Daly City</t>
  </si>
  <si>
    <t>El Cajon</t>
  </si>
  <si>
    <t>El Segundo</t>
  </si>
  <si>
    <t>Elk Grove</t>
  </si>
  <si>
    <t>Escondido</t>
  </si>
  <si>
    <t>Eureka</t>
  </si>
  <si>
    <t>Fontana</t>
  </si>
  <si>
    <t>Fremont</t>
  </si>
  <si>
    <t>Fullerton</t>
  </si>
  <si>
    <t>Gilroy</t>
  </si>
  <si>
    <t>Hanford</t>
  </si>
  <si>
    <t>Irvine</t>
  </si>
  <si>
    <t>La Mesa</t>
  </si>
  <si>
    <t>Lake Elsinore</t>
  </si>
  <si>
    <t>Lakewood</t>
  </si>
  <si>
    <t>Milpitas</t>
  </si>
  <si>
    <t>Modesto</t>
  </si>
  <si>
    <t>Monrovia</t>
  </si>
  <si>
    <t>Newark</t>
  </si>
  <si>
    <t>Orange</t>
  </si>
  <si>
    <t>Oxnard</t>
  </si>
  <si>
    <t>Pleasanton</t>
  </si>
  <si>
    <t>Redlands</t>
  </si>
  <si>
    <t>Sacramento</t>
  </si>
  <si>
    <t>San Bruno</t>
  </si>
  <si>
    <t>San Diego</t>
  </si>
  <si>
    <t>San Francisco</t>
  </si>
  <si>
    <t>San Jose</t>
  </si>
  <si>
    <t>San Mateo</t>
  </si>
  <si>
    <t>San Ramon</t>
  </si>
  <si>
    <t>San Ysidro</t>
  </si>
  <si>
    <t>Sand City</t>
  </si>
  <si>
    <t>Santa Ana</t>
  </si>
  <si>
    <t>Santa Monica</t>
  </si>
  <si>
    <t>Sherman Oaks</t>
  </si>
  <si>
    <t>Simi Valley</t>
  </si>
  <si>
    <t>Stockton</t>
  </si>
  <si>
    <t>Trabuco Canyon</t>
  </si>
  <si>
    <t>Union City</t>
  </si>
  <si>
    <t>Upland</t>
  </si>
  <si>
    <t>Van Nuys</t>
  </si>
  <si>
    <t>Visalia</t>
  </si>
  <si>
    <t>Whittier</t>
  </si>
  <si>
    <t>Denver</t>
  </si>
  <si>
    <t>Englewood</t>
  </si>
  <si>
    <t>Greeley</t>
  </si>
  <si>
    <t>Longmont</t>
  </si>
  <si>
    <t>Loveland</t>
  </si>
  <si>
    <t>Parker</t>
  </si>
  <si>
    <t>Westminster</t>
  </si>
  <si>
    <t>East Haven</t>
  </si>
  <si>
    <t>Hamden</t>
  </si>
  <si>
    <t>Milford</t>
  </si>
  <si>
    <t>New Haven</t>
  </si>
  <si>
    <t>Stamford</t>
  </si>
  <si>
    <t>Waterbury</t>
  </si>
  <si>
    <t>Westport</t>
  </si>
  <si>
    <t>Bradenton</t>
  </si>
  <si>
    <t>Clearwater</t>
  </si>
  <si>
    <t>Destin</t>
  </si>
  <si>
    <t>Hollywood</t>
  </si>
  <si>
    <t>Kendall</t>
  </si>
  <si>
    <t>Lakeland</t>
  </si>
  <si>
    <t>Merritt Island</t>
  </si>
  <si>
    <t>Miami</t>
  </si>
  <si>
    <t>North Miami Beach</t>
  </si>
  <si>
    <t>Orlando</t>
  </si>
  <si>
    <t>Sarasota</t>
  </si>
  <si>
    <t>Sunrise</t>
  </si>
  <si>
    <t>Tampa</t>
  </si>
  <si>
    <t>Vero Beach</t>
  </si>
  <si>
    <t>Atlanta</t>
  </si>
  <si>
    <t>Augusta</t>
  </si>
  <si>
    <t>Austell</t>
  </si>
  <si>
    <t>Byron</t>
  </si>
  <si>
    <t>Clarkston</t>
  </si>
  <si>
    <t>Columbus</t>
  </si>
  <si>
    <t>Decatur</t>
  </si>
  <si>
    <t>La Grange</t>
  </si>
  <si>
    <t>Marietta</t>
  </si>
  <si>
    <t>Mcdonough</t>
  </si>
  <si>
    <t>Savannah</t>
  </si>
  <si>
    <t>Suwanee</t>
  </si>
  <si>
    <t>Idaho Falls</t>
  </si>
  <si>
    <t>Lewiston</t>
  </si>
  <si>
    <t>Sandpoint</t>
  </si>
  <si>
    <t>Carol Stream</t>
  </si>
  <si>
    <t>Chicago</t>
  </si>
  <si>
    <t>Elgin</t>
  </si>
  <si>
    <t>Joliet</t>
  </si>
  <si>
    <t>Moline</t>
  </si>
  <si>
    <t>Norridge</t>
  </si>
  <si>
    <t>Peoria</t>
  </si>
  <si>
    <t>Tuscola</t>
  </si>
  <si>
    <t>West Chicago</t>
  </si>
  <si>
    <t>Wood Dale</t>
  </si>
  <si>
    <t>Daleville</t>
  </si>
  <si>
    <t>Fort Wayne</t>
  </si>
  <si>
    <t>Indianapolis</t>
  </si>
  <si>
    <t>Logansport</t>
  </si>
  <si>
    <t>Michigan City</t>
  </si>
  <si>
    <t>New Castle</t>
  </si>
  <si>
    <t>South Bend</t>
  </si>
  <si>
    <t>Campbellsville</t>
  </si>
  <si>
    <t>Newport</t>
  </si>
  <si>
    <t>Saint Matthews</t>
  </si>
  <si>
    <t>Somerset</t>
  </si>
  <si>
    <t>Kittery</t>
  </si>
  <si>
    <t>Braintree</t>
  </si>
  <si>
    <t>Norwood</t>
  </si>
  <si>
    <t>Randolph</t>
  </si>
  <si>
    <t>Wrentham</t>
  </si>
  <si>
    <t>Detroit</t>
  </si>
  <si>
    <t>Holland</t>
  </si>
  <si>
    <t>Howell</t>
  </si>
  <si>
    <t>Madison Heights</t>
  </si>
  <si>
    <t>Midland</t>
  </si>
  <si>
    <t>Monroe</t>
  </si>
  <si>
    <t>Novi</t>
  </si>
  <si>
    <t>Pontiac</t>
  </si>
  <si>
    <t>Port Huron</t>
  </si>
  <si>
    <t>Redford</t>
  </si>
  <si>
    <t>Saginaw</t>
  </si>
  <si>
    <t>Southfield</t>
  </si>
  <si>
    <t>Southgate</t>
  </si>
  <si>
    <t>Westland</t>
  </si>
  <si>
    <t>Zeeland</t>
  </si>
  <si>
    <t>Branch</t>
  </si>
  <si>
    <t>Duluth</t>
  </si>
  <si>
    <t>Edina</t>
  </si>
  <si>
    <t>Medford</t>
  </si>
  <si>
    <t>Minneapolis</t>
  </si>
  <si>
    <t>Woodbury</t>
  </si>
  <si>
    <t>Biloxi</t>
  </si>
  <si>
    <t>Gulfport</t>
  </si>
  <si>
    <t>Tupelo</t>
  </si>
  <si>
    <t>Branson</t>
  </si>
  <si>
    <t>Ferguson</t>
  </si>
  <si>
    <t>Jefferson City</t>
  </si>
  <si>
    <t>Kansas City</t>
  </si>
  <si>
    <t>Odessa</t>
  </si>
  <si>
    <t>Saint Ann</t>
  </si>
  <si>
    <t>Saint Louis</t>
  </si>
  <si>
    <t>Billings</t>
  </si>
  <si>
    <t>Great Falls</t>
  </si>
  <si>
    <t>Missoula</t>
  </si>
  <si>
    <t>Fernley</t>
  </si>
  <si>
    <t>Las Vegas</t>
  </si>
  <si>
    <t>North Las Vegas</t>
  </si>
  <si>
    <t>Reno</t>
  </si>
  <si>
    <t>Sparks</t>
  </si>
  <si>
    <t>Hooksett</t>
  </si>
  <si>
    <t>Nashua</t>
  </si>
  <si>
    <t>Plaistow</t>
  </si>
  <si>
    <t>Tilton</t>
  </si>
  <si>
    <t>Las Cruces</t>
  </si>
  <si>
    <t>Rio Rancho</t>
  </si>
  <si>
    <t>Santa Fe</t>
  </si>
  <si>
    <t>Cheektowaga</t>
  </si>
  <si>
    <t>Endicott</t>
  </si>
  <si>
    <t>Lake George</t>
  </si>
  <si>
    <t>Melville</t>
  </si>
  <si>
    <t>New Hartford</t>
  </si>
  <si>
    <t>Valley Stream</t>
  </si>
  <si>
    <t>Charlotte</t>
  </si>
  <si>
    <t>Greensboro</t>
  </si>
  <si>
    <t>Kannapolis</t>
  </si>
  <si>
    <t>Raleigh</t>
  </si>
  <si>
    <t>Rocky Mount</t>
  </si>
  <si>
    <t>Smithfield</t>
  </si>
  <si>
    <t>Winston-Salem</t>
  </si>
  <si>
    <t>Burbank</t>
  </si>
  <si>
    <t>Cincinnati</t>
  </si>
  <si>
    <t>Euclid</t>
  </si>
  <si>
    <t>Heath</t>
  </si>
  <si>
    <t>Mansfield</t>
  </si>
  <si>
    <t>Mentor</t>
  </si>
  <si>
    <t>North Randall</t>
  </si>
  <si>
    <t>Oberlin</t>
  </si>
  <si>
    <t>Springdale</t>
  </si>
  <si>
    <t>Albany</t>
  </si>
  <si>
    <t>Beaverton</t>
  </si>
  <si>
    <t>Clackamas</t>
  </si>
  <si>
    <t>Hillsboro</t>
  </si>
  <si>
    <t>Klamath Falls</t>
  </si>
  <si>
    <t>Milwaukie</t>
  </si>
  <si>
    <t>Portland</t>
  </si>
  <si>
    <t>Salem</t>
  </si>
  <si>
    <t>Springfield</t>
  </si>
  <si>
    <t>Tigard</t>
  </si>
  <si>
    <t>Troutdale</t>
  </si>
  <si>
    <t>Warwick</t>
  </si>
  <si>
    <t>Woonsocket</t>
  </si>
  <si>
    <t>Bluffton</t>
  </si>
  <si>
    <t>Gaffney</t>
  </si>
  <si>
    <t>Myrtle Beach</t>
  </si>
  <si>
    <t>Denby</t>
  </si>
  <si>
    <t>North Sioux City</t>
  </si>
  <si>
    <t>Crossville</t>
  </si>
  <si>
    <t>La Vergne</t>
  </si>
  <si>
    <t>Maryville</t>
  </si>
  <si>
    <t>Memphis</t>
  </si>
  <si>
    <t>Millington</t>
  </si>
  <si>
    <t>Nashville</t>
  </si>
  <si>
    <t>Pigeon Forge</t>
  </si>
  <si>
    <t>Arlington</t>
  </si>
  <si>
    <t>Austin</t>
  </si>
  <si>
    <t>Baytown</t>
  </si>
  <si>
    <t>Carrollton</t>
  </si>
  <si>
    <t>Cedar Park</t>
  </si>
  <si>
    <t>College Station</t>
  </si>
  <si>
    <t>Corpus Christi</t>
  </si>
  <si>
    <t>Dallas</t>
  </si>
  <si>
    <t>Fort Worth</t>
  </si>
  <si>
    <t>Garland</t>
  </si>
  <si>
    <t>Houston</t>
  </si>
  <si>
    <t>Humble</t>
  </si>
  <si>
    <t>Irving</t>
  </si>
  <si>
    <t>Killeen</t>
  </si>
  <si>
    <t>La Marque</t>
  </si>
  <si>
    <t>Laredo</t>
  </si>
  <si>
    <t>Mesquite</t>
  </si>
  <si>
    <t>Plano</t>
  </si>
  <si>
    <t>Round Rock</t>
  </si>
  <si>
    <t>San Antonio</t>
  </si>
  <si>
    <t>Sugar Land</t>
  </si>
  <si>
    <t>Bountiful</t>
  </si>
  <si>
    <t>Cedar City</t>
  </si>
  <si>
    <t>Ogden</t>
  </si>
  <si>
    <t>Park City</t>
  </si>
  <si>
    <t>Riverton</t>
  </si>
  <si>
    <t>Salt Lake City</t>
  </si>
  <si>
    <t>Sandy</t>
  </si>
  <si>
    <t>Tooele</t>
  </si>
  <si>
    <t>Chantilly</t>
  </si>
  <si>
    <t>Falls Church</t>
  </si>
  <si>
    <t>Leesburg</t>
  </si>
  <si>
    <t>Newport News</t>
  </si>
  <si>
    <t>Virginia Beach</t>
  </si>
  <si>
    <t>Bellevue</t>
  </si>
  <si>
    <t>Bellingham</t>
  </si>
  <si>
    <t>Bothell</t>
  </si>
  <si>
    <t>Chehalis</t>
  </si>
  <si>
    <t>Ellensburg</t>
  </si>
  <si>
    <t>Everett</t>
  </si>
  <si>
    <t>Federal Way</t>
  </si>
  <si>
    <t>Issaquah</t>
  </si>
  <si>
    <t>Kelso</t>
  </si>
  <si>
    <t>Kennewick</t>
  </si>
  <si>
    <t>Kent</t>
  </si>
  <si>
    <t>Kirkland</t>
  </si>
  <si>
    <t>Lacey</t>
  </si>
  <si>
    <t>Longview</t>
  </si>
  <si>
    <t>Lynnwood</t>
  </si>
  <si>
    <t>North Bend</t>
  </si>
  <si>
    <t>Port Orchard</t>
  </si>
  <si>
    <t>Puyallup</t>
  </si>
  <si>
    <t>Redmond</t>
  </si>
  <si>
    <t>Renton</t>
  </si>
  <si>
    <t>Seattle</t>
  </si>
  <si>
    <t>Sequim</t>
  </si>
  <si>
    <t>Shelton</t>
  </si>
  <si>
    <t>Spokane</t>
  </si>
  <si>
    <t>Tacoma</t>
  </si>
  <si>
    <t>Washougal</t>
  </si>
  <si>
    <t>Wenatchee</t>
  </si>
  <si>
    <t>Woodinville</t>
  </si>
  <si>
    <t>Johnson Creek</t>
  </si>
  <si>
    <t>Milwaukee</t>
  </si>
  <si>
    <t>Mosinee</t>
  </si>
  <si>
    <t>Racine</t>
  </si>
  <si>
    <t>Casper</t>
  </si>
  <si>
    <t>Cheyenne</t>
  </si>
  <si>
    <t>Rock Springs</t>
  </si>
  <si>
    <t>Reseller Geographic Performance</t>
  </si>
  <si>
    <t>Sales vs Profit by Business Type chart</t>
  </si>
  <si>
    <t>RESELLER ANALYSIS</t>
  </si>
  <si>
    <t>Evaluate reseller performance to identify key partners, profitable reseller segments, and potential growth opportunities.</t>
  </si>
  <si>
    <t>RESELLER PERFORMANCE</t>
  </si>
  <si>
    <t>Top Reseller by Sales:</t>
  </si>
  <si>
    <r>
      <t xml:space="preserve">Brakes and Gears — </t>
    </r>
    <r>
      <rPr>
        <b/>
        <sz val="11"/>
        <color theme="1"/>
        <rFont val="Calibri"/>
        <family val="2"/>
        <scheme val="minor"/>
      </rPr>
      <t>$882,273.53</t>
    </r>
  </si>
  <si>
    <t>Top Reseller by Profit:</t>
  </si>
  <si>
    <r>
      <t xml:space="preserve">Brakes and Gears — </t>
    </r>
    <r>
      <rPr>
        <b/>
        <sz val="11"/>
        <color theme="1"/>
        <rFont val="Calibri"/>
        <family val="2"/>
        <scheme val="minor"/>
      </rPr>
      <t>$67,903.80</t>
    </r>
  </si>
  <si>
    <t>Highest Profit Margin Reseller:</t>
  </si>
  <si>
    <r>
      <t xml:space="preserve">Based on the visible reseller data, </t>
    </r>
    <r>
      <rPr>
        <b/>
        <sz val="11"/>
        <color theme="1"/>
        <rFont val="Calibri"/>
        <family val="2"/>
        <scheme val="minor"/>
      </rPr>
      <t>Active Systems</t>
    </r>
    <r>
      <rPr>
        <sz val="11"/>
        <color theme="1"/>
        <rFont val="Calibri"/>
        <family val="2"/>
        <scheme val="minor"/>
      </rPr>
      <t xml:space="preserve"> — </t>
    </r>
    <r>
      <rPr>
        <b/>
        <sz val="11"/>
        <color theme="1"/>
        <rFont val="Calibri"/>
        <family val="2"/>
        <scheme val="minor"/>
      </rPr>
      <t>22.56% profit margin</t>
    </r>
  </si>
  <si>
    <t>BUSINESS TYPE PERFORMANCE</t>
  </si>
  <si>
    <t>Top Business Type by Sales:</t>
  </si>
  <si>
    <r>
      <t xml:space="preserve">Warehouse — </t>
    </r>
    <r>
      <rPr>
        <b/>
        <sz val="11"/>
        <color theme="1"/>
        <rFont val="Calibri"/>
        <family val="2"/>
        <scheme val="minor"/>
      </rPr>
      <t>$37,428,566.45</t>
    </r>
  </si>
  <si>
    <t>Top Business Type by Profit:</t>
  </si>
  <si>
    <r>
      <t xml:space="preserve">Value Added Reseller — </t>
    </r>
    <r>
      <rPr>
        <b/>
        <sz val="11"/>
        <color theme="1"/>
        <rFont val="Calibri"/>
        <family val="2"/>
        <scheme val="minor"/>
      </rPr>
      <t>$582,859.35</t>
    </r>
  </si>
  <si>
    <t>Highest Profit Margin Business Type:</t>
  </si>
  <si>
    <r>
      <t xml:space="preserve">Value Added Reseller — </t>
    </r>
    <r>
      <rPr>
        <b/>
        <sz val="11"/>
        <color theme="1"/>
        <rFont val="Calibri"/>
        <family val="2"/>
        <scheme val="minor"/>
      </rPr>
      <t>1.74%</t>
    </r>
  </si>
  <si>
    <t>Business Type Insight:</t>
  </si>
  <si>
    <r>
      <t xml:space="preserve">The </t>
    </r>
    <r>
      <rPr>
        <b/>
        <sz val="11"/>
        <color theme="1"/>
        <rFont val="Calibri"/>
        <family val="2"/>
        <scheme val="minor"/>
      </rPr>
      <t>Warehouse</t>
    </r>
    <r>
      <rPr>
        <sz val="11"/>
        <color theme="1"/>
        <rFont val="Calibri"/>
        <family val="2"/>
        <scheme val="minor"/>
      </rPr>
      <t xml:space="preserve"> segment generates the highest sales, while </t>
    </r>
    <r>
      <rPr>
        <b/>
        <sz val="11"/>
        <color theme="1"/>
        <rFont val="Calibri"/>
        <family val="2"/>
        <scheme val="minor"/>
      </rPr>
      <t>Value Added Reseller</t>
    </r>
    <r>
      <rPr>
        <sz val="11"/>
        <color theme="1"/>
        <rFont val="Calibri"/>
        <family val="2"/>
        <scheme val="minor"/>
      </rPr>
      <t xml:space="preserve"> generates the highest profit and profit margin. This indicates that the largest sales channel is not necessarily the most profitable channel.</t>
    </r>
  </si>
  <si>
    <t>RESELLER CONCENTRATION</t>
  </si>
  <si>
    <t>Top 10 Reseller Sales:</t>
  </si>
  <si>
    <t>Top 10 Contribution %:</t>
  </si>
  <si>
    <t>Interpretation:</t>
  </si>
  <si>
    <r>
      <t xml:space="preserve">The top 10 resellers contribute approximately </t>
    </r>
    <r>
      <rPr>
        <b/>
        <sz val="11"/>
        <color theme="1"/>
        <rFont val="Calibri"/>
        <family val="2"/>
        <scheme val="minor"/>
      </rPr>
      <t>9.98% of total sales</t>
    </r>
    <r>
      <rPr>
        <sz val="11"/>
        <color theme="1"/>
        <rFont val="Calibri"/>
        <family val="2"/>
        <scheme val="minor"/>
      </rPr>
      <t xml:space="preserve">, indicating </t>
    </r>
    <r>
      <rPr>
        <b/>
        <sz val="11"/>
        <color theme="1"/>
        <rFont val="Calibri"/>
        <family val="2"/>
        <scheme val="minor"/>
      </rPr>
      <t>low reseller concentration</t>
    </r>
    <r>
      <rPr>
        <sz val="11"/>
        <color theme="1"/>
        <rFont val="Calibri"/>
        <family val="2"/>
        <scheme val="minor"/>
      </rPr>
      <t>. The business is not heavily dependent on a small number of major reseller partners, which reduces concentration risk. However, the company should continue developing its reseller network while strengthening relationships with its most valuable partners.</t>
    </r>
  </si>
  <si>
    <t>GEOGRAPHIC RESELLER PERFORMANCE</t>
  </si>
  <si>
    <t>Based on the geographic reseller data visible in the worksheet:</t>
  </si>
  <si>
    <t>Top Country:</t>
  </si>
  <si>
    <r>
      <t>United States</t>
    </r>
    <r>
      <rPr>
        <sz val="11"/>
        <color theme="1"/>
        <rFont val="Calibri"/>
        <family val="2"/>
        <scheme val="minor"/>
      </rPr>
      <t xml:space="preserve"> </t>
    </r>
    <r>
      <rPr>
        <i/>
        <sz val="11"/>
        <color theme="1"/>
        <rFont val="Calibri"/>
        <family val="2"/>
        <scheme val="minor"/>
      </rPr>
      <t>(based on the available country-level analysis)</t>
    </r>
  </si>
  <si>
    <t>Top State/Province:</t>
  </si>
  <si>
    <t>To be confirmed from the complete geographic PivotTable</t>
  </si>
  <si>
    <t>Top City:</t>
  </si>
  <si>
    <r>
      <t xml:space="preserve">The screenshot shows the geographic hierarchy </t>
    </r>
    <r>
      <rPr>
        <b/>
        <sz val="11"/>
        <color theme="1"/>
        <rFont val="Calibri"/>
        <family val="2"/>
        <scheme val="minor"/>
      </rPr>
      <t>Country → State/Province → City → Reseller</t>
    </r>
    <r>
      <rPr>
        <sz val="11"/>
        <color theme="1"/>
        <rFont val="Calibri"/>
        <family val="2"/>
        <scheme val="minor"/>
      </rPr>
      <t xml:space="preserve">, but the visible portion only shows </t>
    </r>
    <r>
      <rPr>
        <b/>
        <sz val="11"/>
        <color theme="1"/>
        <rFont val="Calibri"/>
        <family val="2"/>
        <scheme val="minor"/>
      </rPr>
      <t>Australia → New South Wales → cities</t>
    </r>
    <r>
      <rPr>
        <sz val="11"/>
        <color theme="1"/>
        <rFont val="Calibri"/>
        <family val="2"/>
        <scheme val="minor"/>
      </rPr>
      <t>. I would not invent the overall top state or city without the complete PivotTable results.</t>
    </r>
  </si>
  <si>
    <t>🟢 High Sales + High Profit — Strategic Key Reseller</t>
  </si>
  <si>
    <r>
      <t xml:space="preserve">Sales: </t>
    </r>
    <r>
      <rPr>
        <b/>
        <sz val="11"/>
        <color theme="1"/>
        <rFont val="Calibri"/>
        <family val="2"/>
        <scheme val="minor"/>
      </rPr>
      <t>$882,273.53</t>
    </r>
  </si>
  <si>
    <r>
      <t xml:space="preserve">Profit: </t>
    </r>
    <r>
      <rPr>
        <b/>
        <sz val="11"/>
        <color theme="1"/>
        <rFont val="Calibri"/>
        <family val="2"/>
        <scheme val="minor"/>
      </rPr>
      <t>$67,903.80</t>
    </r>
  </si>
  <si>
    <r>
      <t xml:space="preserve">Brakes and Gears is both the </t>
    </r>
    <r>
      <rPr>
        <b/>
        <sz val="11"/>
        <color theme="1"/>
        <rFont val="Calibri"/>
        <family val="2"/>
        <scheme val="minor"/>
      </rPr>
      <t>top reseller by sales and profit</t>
    </r>
    <r>
      <rPr>
        <sz val="11"/>
        <color theme="1"/>
        <rFont val="Calibri"/>
        <family val="2"/>
        <scheme val="minor"/>
      </rPr>
      <t>, making it a strategically important reseller partner. The business should maintain a strong relationship with this reseller and prioritize reliable product availability and partnership support.</t>
    </r>
  </si>
  <si>
    <t>🟡 High Sales + Low Profit — Margin Risk Reseller</t>
  </si>
  <si>
    <t>Examples from the visible data include:</t>
  </si>
  <si>
    <r>
      <t>Action Bicycle Specialists</t>
    </r>
    <r>
      <rPr>
        <sz val="11"/>
        <color theme="1"/>
        <rFont val="Calibri"/>
        <family val="2"/>
        <scheme val="minor"/>
      </rPr>
      <t xml:space="preserve"> — $238,160.41 sales, </t>
    </r>
    <r>
      <rPr>
        <b/>
        <sz val="11"/>
        <color theme="1"/>
        <rFont val="Calibri"/>
        <family val="2"/>
        <scheme val="minor"/>
      </rPr>
      <t>-$19,609.53 profit</t>
    </r>
  </si>
  <si>
    <r>
      <t>Advanced Bike Components</t>
    </r>
    <r>
      <rPr>
        <sz val="11"/>
        <color theme="1"/>
        <rFont val="Calibri"/>
        <family val="2"/>
        <scheme val="minor"/>
      </rPr>
      <t xml:space="preserve"> — $336,451.79 sales, </t>
    </r>
    <r>
      <rPr>
        <b/>
        <sz val="11"/>
        <color theme="1"/>
        <rFont val="Calibri"/>
        <family val="2"/>
        <scheme val="minor"/>
      </rPr>
      <t>-$4,294.08 profit</t>
    </r>
  </si>
  <si>
    <r>
      <t>Active Life Toys</t>
    </r>
    <r>
      <rPr>
        <sz val="11"/>
        <color theme="1"/>
        <rFont val="Calibri"/>
        <family val="2"/>
        <scheme val="minor"/>
      </rPr>
      <t xml:space="preserve"> — $200,012.86 sales, </t>
    </r>
    <r>
      <rPr>
        <b/>
        <sz val="11"/>
        <color theme="1"/>
        <rFont val="Calibri"/>
        <family val="2"/>
        <scheme val="minor"/>
      </rPr>
      <t>-$948.17 profit</t>
    </r>
  </si>
  <si>
    <t>These resellers generate meaningful sales but produce negative or very weak profitability.</t>
  </si>
  <si>
    <t>Investigation areas:</t>
  </si>
  <si>
    <t>Pricing</t>
  </si>
  <si>
    <t>Discounts</t>
  </si>
  <si>
    <t>Product mix</t>
  </si>
  <si>
    <t>Contract terms</t>
  </si>
  <si>
    <t>Reseller margins</t>
  </si>
  <si>
    <t>Cost structure</t>
  </si>
  <si>
    <t>🔵 Low Sales + High Profit — Growth Opportunity Reseller</t>
  </si>
  <si>
    <t>Examples:</t>
  </si>
  <si>
    <r>
      <t>Active Systems</t>
    </r>
    <r>
      <rPr>
        <sz val="11"/>
        <color theme="1"/>
        <rFont val="Calibri"/>
        <family val="2"/>
        <scheme val="minor"/>
      </rPr>
      <t xml:space="preserve"> — $643.31 sales, $145.13 profit, </t>
    </r>
    <r>
      <rPr>
        <b/>
        <sz val="11"/>
        <color theme="1"/>
        <rFont val="Calibri"/>
        <family val="2"/>
        <scheme val="minor"/>
      </rPr>
      <t>22.56% margin</t>
    </r>
  </si>
  <si>
    <r>
      <t>Acceptable Sales &amp; Service</t>
    </r>
    <r>
      <rPr>
        <sz val="11"/>
        <color theme="1"/>
        <rFont val="Calibri"/>
        <family val="2"/>
        <scheme val="minor"/>
      </rPr>
      <t xml:space="preserve"> — $1,258.38 sales, $18.93 profit, </t>
    </r>
    <r>
      <rPr>
        <b/>
        <sz val="11"/>
        <color theme="1"/>
        <rFont val="Calibri"/>
        <family val="2"/>
        <scheme val="minor"/>
      </rPr>
      <t>1.50% margin</t>
    </r>
  </si>
  <si>
    <r>
      <t>Ace Bicycle Supply</t>
    </r>
    <r>
      <rPr>
        <sz val="11"/>
        <color theme="1"/>
        <rFont val="Calibri"/>
        <family val="2"/>
        <scheme val="minor"/>
      </rPr>
      <t xml:space="preserve"> — $3,749.11 sales, $345.10 profit, </t>
    </r>
    <r>
      <rPr>
        <b/>
        <sz val="11"/>
        <color theme="1"/>
        <rFont val="Calibri"/>
        <family val="2"/>
        <scheme val="minor"/>
      </rPr>
      <t>9.20% margin</t>
    </r>
  </si>
  <si>
    <r>
      <t>Active Systems</t>
    </r>
    <r>
      <rPr>
        <sz val="11"/>
        <color theme="1"/>
        <rFont val="Calibri"/>
        <family val="2"/>
        <scheme val="minor"/>
      </rPr>
      <t xml:space="preserve"> is particularly interesting because it has a </t>
    </r>
    <r>
      <rPr>
        <b/>
        <sz val="11"/>
        <color theme="1"/>
        <rFont val="Calibri"/>
        <family val="2"/>
        <scheme val="minor"/>
      </rPr>
      <t>very high profit margin but very low sales volume</t>
    </r>
    <r>
      <rPr>
        <sz val="11"/>
        <color theme="1"/>
        <rFont val="Calibri"/>
        <family val="2"/>
        <scheme val="minor"/>
      </rPr>
      <t>. This reseller could represent a potential growth opportunity if sales can be expanded while maintaining its strong margin.</t>
    </r>
  </si>
  <si>
    <t>🔴 Low Sales + Low Profit — Low-Performance Reseller</t>
  </si>
  <si>
    <t>Examples include:</t>
  </si>
  <si>
    <r>
      <t>Accessories Network</t>
    </r>
    <r>
      <rPr>
        <sz val="11"/>
        <color theme="1"/>
        <rFont val="Calibri"/>
        <family val="2"/>
        <scheme val="minor"/>
      </rPr>
      <t xml:space="preserve"> — $779.47 sales, </t>
    </r>
    <r>
      <rPr>
        <b/>
        <sz val="11"/>
        <color theme="1"/>
        <rFont val="Calibri"/>
        <family val="2"/>
        <scheme val="minor"/>
      </rPr>
      <t>-$143.41 profit</t>
    </r>
  </si>
  <si>
    <r>
      <t>Acclaimed Bicycle Company</t>
    </r>
    <r>
      <rPr>
        <sz val="11"/>
        <color theme="1"/>
        <rFont val="Calibri"/>
        <family val="2"/>
        <scheme val="minor"/>
      </rPr>
      <t xml:space="preserve"> — $7,079.93 sales, </t>
    </r>
    <r>
      <rPr>
        <b/>
        <sz val="11"/>
        <color theme="1"/>
        <rFont val="Calibri"/>
        <family val="2"/>
        <scheme val="minor"/>
      </rPr>
      <t>-$1,162.06 profit</t>
    </r>
  </si>
  <si>
    <r>
      <t>A Great Bicycle Company</t>
    </r>
    <r>
      <rPr>
        <sz val="11"/>
        <color theme="1"/>
        <rFont val="Calibri"/>
        <family val="2"/>
        <scheme val="minor"/>
      </rPr>
      <t xml:space="preserve"> — $9,055.29 sales, $27.29 profit</t>
    </r>
  </si>
  <si>
    <t>These resellers have limited financial contribution and, in some cases, negative profitability.</t>
  </si>
  <si>
    <t>Business interpretation:</t>
  </si>
  <si>
    <t>Review their sales activity, product mix, and strategic importance before deciding whether additional support or other action is appropriate.</t>
  </si>
  <si>
    <t>1. Brakes and Gears is the strongest individual reseller.</t>
  </si>
  <si>
    <r>
      <t xml:space="preserve">Brakes and Gears generated </t>
    </r>
    <r>
      <rPr>
        <b/>
        <sz val="11"/>
        <color theme="1"/>
        <rFont val="Calibri"/>
        <family val="2"/>
        <scheme val="minor"/>
      </rPr>
      <t>$882,273.53 in sales</t>
    </r>
    <r>
      <rPr>
        <sz val="11"/>
        <color theme="1"/>
        <rFont val="Calibri"/>
        <family val="2"/>
        <scheme val="minor"/>
      </rPr>
      <t xml:space="preserve"> and </t>
    </r>
    <r>
      <rPr>
        <b/>
        <sz val="11"/>
        <color theme="1"/>
        <rFont val="Calibri"/>
        <family val="2"/>
        <scheme val="minor"/>
      </rPr>
      <t>$67,903.80 in profit</t>
    </r>
    <r>
      <rPr>
        <sz val="11"/>
        <color theme="1"/>
        <rFont val="Calibri"/>
        <family val="2"/>
        <scheme val="minor"/>
      </rPr>
      <t xml:space="preserve">, making it the </t>
    </r>
    <r>
      <rPr>
        <b/>
        <sz val="11"/>
        <color theme="1"/>
        <rFont val="Calibri"/>
        <family val="2"/>
        <scheme val="minor"/>
      </rPr>
      <t>top reseller by both sales and profit</t>
    </r>
    <r>
      <rPr>
        <sz val="11"/>
        <color theme="1"/>
        <rFont val="Calibri"/>
        <family val="2"/>
        <scheme val="minor"/>
      </rPr>
      <t>. This makes the reseller an important strategic partner for the business.</t>
    </r>
  </si>
  <si>
    <t>2. Sales leadership and profitability are not always aligned.</t>
  </si>
  <si>
    <r>
      <t xml:space="preserve">The </t>
    </r>
    <r>
      <rPr>
        <b/>
        <sz val="11"/>
        <color theme="1"/>
        <rFont val="Calibri"/>
        <family val="2"/>
        <scheme val="minor"/>
      </rPr>
      <t>Warehouse</t>
    </r>
    <r>
      <rPr>
        <sz val="11"/>
        <color theme="1"/>
        <rFont val="Calibri"/>
        <family val="2"/>
        <scheme val="minor"/>
      </rPr>
      <t xml:space="preserve"> business type generated the highest sales at </t>
    </r>
    <r>
      <rPr>
        <b/>
        <sz val="11"/>
        <color theme="1"/>
        <rFont val="Calibri"/>
        <family val="2"/>
        <scheme val="minor"/>
      </rPr>
      <t>$37.43M</t>
    </r>
    <r>
      <rPr>
        <sz val="11"/>
        <color theme="1"/>
        <rFont val="Calibri"/>
        <family val="2"/>
        <scheme val="minor"/>
      </rPr>
      <t xml:space="preserve">, while </t>
    </r>
    <r>
      <rPr>
        <b/>
        <sz val="11"/>
        <color theme="1"/>
        <rFont val="Calibri"/>
        <family val="2"/>
        <scheme val="minor"/>
      </rPr>
      <t>Value Added Reseller</t>
    </r>
    <r>
      <rPr>
        <sz val="11"/>
        <color theme="1"/>
        <rFont val="Calibri"/>
        <family val="2"/>
        <scheme val="minor"/>
      </rPr>
      <t xml:space="preserve"> generated the highest profit at </t>
    </r>
    <r>
      <rPr>
        <b/>
        <sz val="11"/>
        <color theme="1"/>
        <rFont val="Calibri"/>
        <family val="2"/>
        <scheme val="minor"/>
      </rPr>
      <t>$582.86K</t>
    </r>
    <r>
      <rPr>
        <sz val="11"/>
        <color theme="1"/>
        <rFont val="Calibri"/>
        <family val="2"/>
        <scheme val="minor"/>
      </rPr>
      <t xml:space="preserve"> and the highest visible business-type margin of </t>
    </r>
    <r>
      <rPr>
        <b/>
        <sz val="11"/>
        <color theme="1"/>
        <rFont val="Calibri"/>
        <family val="2"/>
        <scheme val="minor"/>
      </rPr>
      <t>1.74%</t>
    </r>
    <r>
      <rPr>
        <sz val="11"/>
        <color theme="1"/>
        <rFont val="Calibri"/>
        <family val="2"/>
        <scheme val="minor"/>
      </rPr>
      <t>. This demonstrates that sales volume alone does not determine profitability.</t>
    </r>
  </si>
  <si>
    <t>3. Reseller revenue concentration is relatively low.</t>
  </si>
  <si>
    <r>
      <t xml:space="preserve">The top 10 resellers generated </t>
    </r>
    <r>
      <rPr>
        <b/>
        <sz val="11"/>
        <color theme="1"/>
        <rFont val="Calibri"/>
        <family val="2"/>
        <scheme val="minor"/>
      </rPr>
      <t>$7.74M</t>
    </r>
    <r>
      <rPr>
        <sz val="11"/>
        <color theme="1"/>
        <rFont val="Calibri"/>
        <family val="2"/>
        <scheme val="minor"/>
      </rPr>
      <t xml:space="preserve">, representing only </t>
    </r>
    <r>
      <rPr>
        <b/>
        <sz val="11"/>
        <color theme="1"/>
        <rFont val="Calibri"/>
        <family val="2"/>
        <scheme val="minor"/>
      </rPr>
      <t>9.98% of total sales</t>
    </r>
    <r>
      <rPr>
        <sz val="11"/>
        <color theme="1"/>
        <rFont val="Calibri"/>
        <family val="2"/>
        <scheme val="minor"/>
      </rPr>
      <t>. This suggests that the business has a relatively diversified reseller network and is not heavily dependent on a small group of partners.</t>
    </r>
  </si>
  <si>
    <t>4. Some high-sales resellers represent margin risks.</t>
  </si>
  <si>
    <r>
      <t xml:space="preserve">Several resellers generate substantial sales while producing negative profit, including </t>
    </r>
    <r>
      <rPr>
        <b/>
        <sz val="11"/>
        <color theme="1"/>
        <rFont val="Calibri"/>
        <family val="2"/>
        <scheme val="minor"/>
      </rPr>
      <t>Action Bicycle Specialists</t>
    </r>
    <r>
      <rPr>
        <sz val="11"/>
        <color theme="1"/>
        <rFont val="Calibri"/>
        <family val="2"/>
        <scheme val="minor"/>
      </rPr>
      <t xml:space="preserve"> and </t>
    </r>
    <r>
      <rPr>
        <b/>
        <sz val="11"/>
        <color theme="1"/>
        <rFont val="Calibri"/>
        <family val="2"/>
        <scheme val="minor"/>
      </rPr>
      <t>Advanced Bike Components</t>
    </r>
    <r>
      <rPr>
        <sz val="11"/>
        <color theme="1"/>
        <rFont val="Calibri"/>
        <family val="2"/>
        <scheme val="minor"/>
      </rPr>
      <t>. These relationships require deeper investigation into pricing, discounts, product mix, and contract terms.</t>
    </r>
  </si>
  <si>
    <t>5. Some low-sales resellers have strong profitability potential.</t>
  </si>
  <si>
    <r>
      <t>Active Systems</t>
    </r>
    <r>
      <rPr>
        <sz val="11"/>
        <color theme="1"/>
        <rFont val="Calibri"/>
        <family val="2"/>
        <scheme val="minor"/>
      </rPr>
      <t xml:space="preserve"> generated only </t>
    </r>
    <r>
      <rPr>
        <b/>
        <sz val="11"/>
        <color theme="1"/>
        <rFont val="Calibri"/>
        <family val="2"/>
        <scheme val="minor"/>
      </rPr>
      <t>$643.31 in sales</t>
    </r>
    <r>
      <rPr>
        <sz val="11"/>
        <color theme="1"/>
        <rFont val="Calibri"/>
        <family val="2"/>
        <scheme val="minor"/>
      </rPr>
      <t xml:space="preserve"> but achieved </t>
    </r>
    <r>
      <rPr>
        <b/>
        <sz val="11"/>
        <color theme="1"/>
        <rFont val="Calibri"/>
        <family val="2"/>
        <scheme val="minor"/>
      </rPr>
      <t>$145.13 in profit</t>
    </r>
    <r>
      <rPr>
        <sz val="11"/>
        <color theme="1"/>
        <rFont val="Calibri"/>
        <family val="2"/>
        <scheme val="minor"/>
      </rPr>
      <t xml:space="preserve">, resulting in a </t>
    </r>
    <r>
      <rPr>
        <b/>
        <sz val="11"/>
        <color theme="1"/>
        <rFont val="Calibri"/>
        <family val="2"/>
        <scheme val="minor"/>
      </rPr>
      <t>22.56% profit margin</t>
    </r>
    <r>
      <rPr>
        <sz val="11"/>
        <color theme="1"/>
        <rFont val="Calibri"/>
        <family val="2"/>
        <scheme val="minor"/>
      </rPr>
      <t>. This suggests that selected low-volume resellers may have potential for profitable growth.</t>
    </r>
  </si>
  <si>
    <t>6. The reseller portfolio contains both strategic partners and underperforming accounts.</t>
  </si>
  <si>
    <r>
      <t xml:space="preserve">The business should avoid evaluating resellers using sales alone. A combined view of </t>
    </r>
    <r>
      <rPr>
        <b/>
        <sz val="11"/>
        <color theme="1"/>
        <rFont val="Calibri"/>
        <family val="2"/>
        <scheme val="minor"/>
      </rPr>
      <t>Sales + Profit + Profit Margin</t>
    </r>
    <r>
      <rPr>
        <sz val="11"/>
        <color theme="1"/>
        <rFont val="Calibri"/>
        <family val="2"/>
        <scheme val="minor"/>
      </rPr>
      <t xml:space="preserve"> provides a better basis for reseller management decisions.</t>
    </r>
  </si>
  <si>
    <t>1. Protect and strengthen strategic key resellers.</t>
  </si>
  <si>
    <r>
      <t xml:space="preserve">Maintain strong relationships with high-sales and high-profit partners such as </t>
    </r>
    <r>
      <rPr>
        <b/>
        <sz val="11"/>
        <color theme="1"/>
        <rFont val="Calibri"/>
        <family val="2"/>
        <scheme val="minor"/>
      </rPr>
      <t>Brakes and Gears</t>
    </r>
    <r>
      <rPr>
        <sz val="11"/>
        <color theme="1"/>
        <rFont val="Calibri"/>
        <family val="2"/>
        <scheme val="minor"/>
      </rPr>
      <t>. Prioritize product availability, responsive service, and strategic partnership programs.</t>
    </r>
  </si>
  <si>
    <t>2. Investigate high-sales, low-profit resellers.</t>
  </si>
  <si>
    <t>Review pricing, discount structures, product mix, reseller margins, and contract terms for resellers generating high revenue but weak or negative profit. The goal should be to improve profitability without unnecessarily sacrificing sales volume.</t>
  </si>
  <si>
    <t>3. Scale high-margin growth opportunities.</t>
  </si>
  <si>
    <r>
      <t xml:space="preserve">Identify resellers such as </t>
    </r>
    <r>
      <rPr>
        <b/>
        <sz val="11"/>
        <color theme="1"/>
        <rFont val="Calibri"/>
        <family val="2"/>
        <scheme val="minor"/>
      </rPr>
      <t>Active Systems</t>
    </r>
    <r>
      <rPr>
        <sz val="11"/>
        <color theme="1"/>
        <rFont val="Calibri"/>
        <family val="2"/>
        <scheme val="minor"/>
      </rPr>
      <t xml:space="preserve"> that demonstrate strong profit margins and explore targeted sales support, additional product offerings, and promotional strategies to increase sales while protecting margins.</t>
    </r>
  </si>
  <si>
    <t>4. Manage low-performance resellers carefully.</t>
  </si>
  <si>
    <t>Review low-sales, low-profit resellers to understand whether they have strategic value, growth potential, or customer importance before deciding whether to provide additional support or reduce focus.</t>
  </si>
  <si>
    <t>5. Continue diversifying the reseller network.</t>
  </si>
  <si>
    <r>
      <t xml:space="preserve">With the top 10 resellers contributing only </t>
    </r>
    <r>
      <rPr>
        <b/>
        <sz val="11"/>
        <color theme="1"/>
        <rFont val="Calibri"/>
        <family val="2"/>
        <scheme val="minor"/>
      </rPr>
      <t>9.98% of total sales</t>
    </r>
    <r>
      <rPr>
        <sz val="11"/>
        <color theme="1"/>
        <rFont val="Calibri"/>
        <family val="2"/>
        <scheme val="minor"/>
      </rPr>
      <t>, concentration risk is relatively low. The company should maintain this diversified structure while continuing to develop high-value reseller relationships.</t>
    </r>
  </si>
  <si>
    <t>FINAL BUSINESS INSIGHT</t>
  </si>
  <si>
    <t>The reseller analysis shows that the business has a relatively diversified reseller network, with the top 10 resellers accounting for only 9.98% of total sales. Brakes and Gears is the strongest individual reseller, leading both sales and profit. However, reseller performance varies significantly: some high-sales partners generate negative profits, while some low-sales partners achieve strong profit margins. Therefore, reseller management should focus not only on revenue generation but also on profitability and margin quality. The business should protect strategic high-value partners, improve margins among high-sales/low-profit resellers, and invest selectively in high-margin resellers with growth potential.</t>
  </si>
  <si>
    <t>Salesperson Analysis</t>
  </si>
  <si>
    <t>Salesperson</t>
  </si>
  <si>
    <t>Top Salesperson by Profit</t>
  </si>
  <si>
    <t>Top Salesperson by Sales</t>
  </si>
  <si>
    <t>Salesperson Sales</t>
  </si>
  <si>
    <t>Salesperson Regional Coverage</t>
  </si>
  <si>
    <t>Top Salespeople by Sales Chart</t>
  </si>
  <si>
    <t>Sales vs Profit by Salesperson Chart</t>
  </si>
  <si>
    <t>SALESPERSON ANALYSIS</t>
  </si>
  <si>
    <t>Evaluate salesperson performance to identify top performers, profitability leaders, and potential performance gaps.</t>
  </si>
  <si>
    <t>SALES PERFORMANCE</t>
  </si>
  <si>
    <t>Top Salesperson by Sales:</t>
  </si>
  <si>
    <r>
      <t>Total Sales:</t>
    </r>
    <r>
      <rPr>
        <sz val="11"/>
        <color theme="1"/>
        <rFont val="Calibri"/>
        <family val="2"/>
        <scheme val="minor"/>
      </rPr>
      <t xml:space="preserve"> </t>
    </r>
    <r>
      <rPr>
        <b/>
        <sz val="11"/>
        <color theme="1"/>
        <rFont val="Calibri"/>
        <family val="2"/>
        <scheme val="minor"/>
      </rPr>
      <t>$10,158,634.52</t>
    </r>
  </si>
  <si>
    <t>Linda Mitchell is the leading salesperson by total sales and represents the largest individual revenue contribution among the sales team.</t>
  </si>
  <si>
    <t>Top Salesperson by Profit:</t>
  </si>
  <si>
    <r>
      <t>Total Profit:</t>
    </r>
    <r>
      <rPr>
        <sz val="11"/>
        <color theme="1"/>
        <rFont val="Calibri"/>
        <family val="2"/>
        <scheme val="minor"/>
      </rPr>
      <t xml:space="preserve"> </t>
    </r>
    <r>
      <rPr>
        <b/>
        <sz val="11"/>
        <color theme="1"/>
        <rFont val="Calibri"/>
        <family val="2"/>
        <scheme val="minor"/>
      </rPr>
      <t>$264,949.12</t>
    </r>
  </si>
  <si>
    <t>Jae Pak generated the highest total profit, demonstrating the strongest absolute contribution to company profitability.</t>
  </si>
  <si>
    <t>Top Salesperson by Quantity:</t>
  </si>
  <si>
    <r>
      <t>Total Quantity:</t>
    </r>
    <r>
      <rPr>
        <sz val="11"/>
        <color theme="1"/>
        <rFont val="Calibri"/>
        <family val="2"/>
        <scheme val="minor"/>
      </rPr>
      <t xml:space="preserve"> </t>
    </r>
    <r>
      <rPr>
        <b/>
        <sz val="11"/>
        <color theme="1"/>
        <rFont val="Calibri"/>
        <family val="2"/>
        <scheme val="minor"/>
      </rPr>
      <t>26,314 units</t>
    </r>
  </si>
  <si>
    <t>Linda Mitchell also sold the highest quantity, indicating strong sales volume and broad sales activity.</t>
  </si>
  <si>
    <t>PROFITABILITY</t>
  </si>
  <si>
    <t>Highest Profit Margin Salesperson:</t>
  </si>
  <si>
    <r>
      <t>Profit Margin:</t>
    </r>
    <r>
      <rPr>
        <sz val="11"/>
        <color theme="1"/>
        <rFont val="Calibri"/>
        <family val="2"/>
        <scheme val="minor"/>
      </rPr>
      <t xml:space="preserve"> </t>
    </r>
    <r>
      <rPr>
        <b/>
        <sz val="11"/>
        <color theme="1"/>
        <rFont val="Calibri"/>
        <family val="2"/>
        <scheme val="minor"/>
      </rPr>
      <t>4.23%</t>
    </r>
  </si>
  <si>
    <t>Pamela Ansman-Wolfe achieved the highest profit margin among the sales team, indicating strong profitability efficiency relative to sales.</t>
  </si>
  <si>
    <t>Lowest Profit Margin Salesperson:</t>
  </si>
  <si>
    <r>
      <t>Profit Margin:</t>
    </r>
    <r>
      <rPr>
        <sz val="11"/>
        <color theme="1"/>
        <rFont val="Calibri"/>
        <family val="2"/>
        <scheme val="minor"/>
      </rPr>
      <t xml:space="preserve"> </t>
    </r>
    <r>
      <rPr>
        <b/>
        <sz val="11"/>
        <color theme="1"/>
        <rFont val="Calibri"/>
        <family val="2"/>
        <scheme val="minor"/>
      </rPr>
      <t>-8.52%</t>
    </r>
  </si>
  <si>
    <t>Syed Abbas has the lowest profit margin, meaning that the salesperson's sales are currently generating a significant loss relative to revenue.</t>
  </si>
  <si>
    <t>Top Salesperson:</t>
  </si>
  <si>
    <t>Sales Contribution:</t>
  </si>
  <si>
    <t>Calculation:</t>
  </si>
  <si>
    <t>$10,158,634.52 ÷ $77,548,570.20 × 100 = 13.10%</t>
  </si>
  <si>
    <r>
      <t xml:space="preserve">Linda Mitchell contributes approximately </t>
    </r>
    <r>
      <rPr>
        <b/>
        <sz val="11"/>
        <color theme="1"/>
        <rFont val="Calibri"/>
        <family val="2"/>
        <scheme val="minor"/>
      </rPr>
      <t>13.10% of total company sales</t>
    </r>
    <r>
      <rPr>
        <sz val="11"/>
        <color theme="1"/>
        <rFont val="Calibri"/>
        <family val="2"/>
        <scheme val="minor"/>
      </rPr>
      <t>, making her the largest individual salesperson contributor.</t>
    </r>
  </si>
  <si>
    <t>SALES VS PROFITABILITY COMPARISON</t>
  </si>
  <si>
    <t>Sales</t>
  </si>
  <si>
    <t>Profit</t>
  </si>
  <si>
    <t>Important Observation</t>
  </si>
  <si>
    <r>
      <t xml:space="preserve">The </t>
    </r>
    <r>
      <rPr>
        <b/>
        <sz val="11"/>
        <color theme="1"/>
        <rFont val="Calibri"/>
        <family val="2"/>
        <scheme val="minor"/>
      </rPr>
      <t>top salesperson by sales is Linda Mitchell</t>
    </r>
    <r>
      <rPr>
        <sz val="11"/>
        <color theme="1"/>
        <rFont val="Calibri"/>
        <family val="2"/>
        <scheme val="minor"/>
      </rPr>
      <t xml:space="preserve">, but the </t>
    </r>
    <r>
      <rPr>
        <b/>
        <sz val="11"/>
        <color theme="1"/>
        <rFont val="Calibri"/>
        <family val="2"/>
        <scheme val="minor"/>
      </rPr>
      <t>top salesperson by profit is Jae Pak</t>
    </r>
    <r>
      <rPr>
        <sz val="11"/>
        <color theme="1"/>
        <rFont val="Calibri"/>
        <family val="2"/>
        <scheme val="minor"/>
      </rPr>
      <t>.</t>
    </r>
  </si>
  <si>
    <r>
      <t xml:space="preserve">This clearly demonstrates that </t>
    </r>
    <r>
      <rPr>
        <b/>
        <sz val="11"/>
        <color theme="1"/>
        <rFont val="Calibri"/>
        <family val="2"/>
        <scheme val="minor"/>
      </rPr>
      <t>sales volume and profitability are not the same</t>
    </r>
    <r>
      <rPr>
        <sz val="11"/>
        <color theme="1"/>
        <rFont val="Calibri"/>
        <family val="2"/>
        <scheme val="minor"/>
      </rPr>
      <t>.</t>
    </r>
  </si>
  <si>
    <t>Linda Mitchell:</t>
  </si>
  <si>
    <r>
      <t xml:space="preserve">Highest Sales: </t>
    </r>
    <r>
      <rPr>
        <b/>
        <sz val="11"/>
        <color theme="1"/>
        <rFont val="Calibri"/>
        <family val="2"/>
        <scheme val="minor"/>
      </rPr>
      <t>$10.16M</t>
    </r>
  </si>
  <si>
    <r>
      <t xml:space="preserve">Highest Quantity: </t>
    </r>
    <r>
      <rPr>
        <b/>
        <sz val="11"/>
        <color theme="1"/>
        <rFont val="Calibri"/>
        <family val="2"/>
        <scheme val="minor"/>
      </rPr>
      <t>26,314</t>
    </r>
  </si>
  <si>
    <r>
      <t xml:space="preserve">Profit: </t>
    </r>
    <r>
      <rPr>
        <b/>
        <sz val="11"/>
        <color theme="1"/>
        <rFont val="Calibri"/>
        <family val="2"/>
        <scheme val="minor"/>
      </rPr>
      <t>$254.77K</t>
    </r>
  </si>
  <si>
    <r>
      <t xml:space="preserve">Margin: </t>
    </r>
    <r>
      <rPr>
        <b/>
        <sz val="11"/>
        <color theme="1"/>
        <rFont val="Calibri"/>
        <family val="2"/>
        <scheme val="minor"/>
      </rPr>
      <t>2.51%</t>
    </r>
  </si>
  <si>
    <t>Jae Pak:</t>
  </si>
  <si>
    <r>
      <t xml:space="preserve">Sales: </t>
    </r>
    <r>
      <rPr>
        <b/>
        <sz val="11"/>
        <color theme="1"/>
        <rFont val="Calibri"/>
        <family val="2"/>
        <scheme val="minor"/>
      </rPr>
      <t>$8.10M</t>
    </r>
  </si>
  <si>
    <r>
      <t xml:space="preserve">Profit: </t>
    </r>
    <r>
      <rPr>
        <b/>
        <sz val="11"/>
        <color theme="1"/>
        <rFont val="Calibri"/>
        <family val="2"/>
        <scheme val="minor"/>
      </rPr>
      <t>$264.95K</t>
    </r>
  </si>
  <si>
    <r>
      <t xml:space="preserve">Margin: </t>
    </r>
    <r>
      <rPr>
        <b/>
        <sz val="11"/>
        <color theme="1"/>
        <rFont val="Calibri"/>
        <family val="2"/>
        <scheme val="minor"/>
      </rPr>
      <t>3.27%</t>
    </r>
  </si>
  <si>
    <r>
      <t xml:space="preserve">Therefore, </t>
    </r>
    <r>
      <rPr>
        <b/>
        <sz val="11"/>
        <color theme="1"/>
        <rFont val="Calibri"/>
        <family val="2"/>
        <scheme val="minor"/>
      </rPr>
      <t>Linda Mitchell is the stronger revenue and volume generator</t>
    </r>
    <r>
      <rPr>
        <sz val="11"/>
        <color theme="1"/>
        <rFont val="Calibri"/>
        <family val="2"/>
        <scheme val="minor"/>
      </rPr>
      <t xml:space="preserve">, while </t>
    </r>
    <r>
      <rPr>
        <b/>
        <sz val="11"/>
        <color theme="1"/>
        <rFont val="Calibri"/>
        <family val="2"/>
        <scheme val="minor"/>
      </rPr>
      <t>Jae Pak is the stronger absolute profit generator</t>
    </r>
    <r>
      <rPr>
        <sz val="11"/>
        <color theme="1"/>
        <rFont val="Calibri"/>
        <family val="2"/>
        <scheme val="minor"/>
      </rPr>
      <t>.</t>
    </r>
  </si>
  <si>
    <r>
      <t xml:space="preserve">Meanwhile, </t>
    </r>
    <r>
      <rPr>
        <b/>
        <sz val="11"/>
        <color theme="1"/>
        <rFont val="Calibri"/>
        <family val="2"/>
        <scheme val="minor"/>
      </rPr>
      <t>Pamela Ansman-Wolfe</t>
    </r>
    <r>
      <rPr>
        <sz val="11"/>
        <color theme="1"/>
        <rFont val="Calibri"/>
        <family val="2"/>
        <scheme val="minor"/>
      </rPr>
      <t xml:space="preserve"> has the highest profit margin at </t>
    </r>
    <r>
      <rPr>
        <b/>
        <sz val="11"/>
        <color theme="1"/>
        <rFont val="Calibri"/>
        <family val="2"/>
        <scheme val="minor"/>
      </rPr>
      <t>4.23%</t>
    </r>
    <r>
      <rPr>
        <sz val="11"/>
        <color theme="1"/>
        <rFont val="Calibri"/>
        <family val="2"/>
        <scheme val="minor"/>
      </rPr>
      <t>, showing that profitability efficiency can differ significantly from total profit.</t>
    </r>
  </si>
  <si>
    <t>PERFORMANCE CLASSIFICATION</t>
  </si>
  <si>
    <t>The classification below uses the team's overall performance as the benchmark.</t>
  </si>
  <si>
    <t>🟢 High Sales + High Profit — TOP PERFORMER</t>
  </si>
  <si>
    <r>
      <t xml:space="preserve">Sales: </t>
    </r>
    <r>
      <rPr>
        <b/>
        <sz val="11"/>
        <color theme="1"/>
        <rFont val="Calibri"/>
        <family val="2"/>
        <scheme val="minor"/>
      </rPr>
      <t>$10.16M</t>
    </r>
  </si>
  <si>
    <t>Linda Mitchell is the strongest overall revenue contributor and also generates substantial absolute profit.</t>
  </si>
  <si>
    <r>
      <t>Jae Pak</t>
    </r>
    <r>
      <rPr>
        <sz val="11"/>
        <color theme="1"/>
        <rFont val="Calibri"/>
        <family val="2"/>
        <scheme val="minor"/>
      </rPr>
      <t xml:space="preserve"> is also a strong performer:</t>
    </r>
  </si>
  <si>
    <r>
      <t xml:space="preserve">Jae Pak combines high sales with the </t>
    </r>
    <r>
      <rPr>
        <b/>
        <sz val="11"/>
        <color theme="1"/>
        <rFont val="Calibri"/>
        <family val="2"/>
        <scheme val="minor"/>
      </rPr>
      <t>highest total profit</t>
    </r>
    <r>
      <rPr>
        <sz val="11"/>
        <color theme="1"/>
        <rFont val="Calibri"/>
        <family val="2"/>
        <scheme val="minor"/>
      </rPr>
      <t>.</t>
    </r>
  </si>
  <si>
    <t>🟡 High Sales + Low Profit — REVENUE LEADER / MARGIN RISK</t>
  </si>
  <si>
    <r>
      <t xml:space="preserve">Sales: </t>
    </r>
    <r>
      <rPr>
        <b/>
        <sz val="11"/>
        <color theme="1"/>
        <rFont val="Calibri"/>
        <family val="2"/>
        <scheme val="minor"/>
      </rPr>
      <t>$8.95M</t>
    </r>
  </si>
  <si>
    <r>
      <t xml:space="preserve">Profit: </t>
    </r>
    <r>
      <rPr>
        <b/>
        <sz val="11"/>
        <color theme="1"/>
        <rFont val="Calibri"/>
        <family val="2"/>
        <scheme val="minor"/>
      </rPr>
      <t>$141.54K</t>
    </r>
  </si>
  <si>
    <r>
      <t xml:space="preserve">Margin: </t>
    </r>
    <r>
      <rPr>
        <b/>
        <sz val="11"/>
        <color theme="1"/>
        <rFont val="Calibri"/>
        <family val="2"/>
        <scheme val="minor"/>
      </rPr>
      <t>1.58%</t>
    </r>
  </si>
  <si>
    <r>
      <t xml:space="preserve">Sales: </t>
    </r>
    <r>
      <rPr>
        <b/>
        <sz val="11"/>
        <color theme="1"/>
        <rFont val="Calibri"/>
        <family val="2"/>
        <scheme val="minor"/>
      </rPr>
      <t>$9.76M</t>
    </r>
  </si>
  <si>
    <r>
      <t xml:space="preserve">Profit: </t>
    </r>
    <r>
      <rPr>
        <b/>
        <sz val="11"/>
        <color theme="1"/>
        <rFont val="Calibri"/>
        <family val="2"/>
        <scheme val="minor"/>
      </rPr>
      <t>$203.86K</t>
    </r>
  </si>
  <si>
    <r>
      <t xml:space="preserve">Margin: </t>
    </r>
    <r>
      <rPr>
        <b/>
        <sz val="11"/>
        <color theme="1"/>
        <rFont val="Calibri"/>
        <family val="2"/>
        <scheme val="minor"/>
      </rPr>
      <t>2.09%</t>
    </r>
  </si>
  <si>
    <t>These salespeople generate very high revenue but have lower profit margins than the team's most efficient performers.</t>
  </si>
  <si>
    <t>Management should investigate product mix, discounting, pricing, and reseller portfolio to understand why high sales volumes are not producing proportionally stronger profitability.</t>
  </si>
  <si>
    <t>🔵 Low Sales + High Profit Margin — POTENTIAL GROWTH PERFORMER</t>
  </si>
  <si>
    <r>
      <t xml:space="preserve">Sales: </t>
    </r>
    <r>
      <rPr>
        <b/>
        <sz val="11"/>
        <color theme="1"/>
        <rFont val="Calibri"/>
        <family val="2"/>
        <scheme val="minor"/>
      </rPr>
      <t>$3.19M</t>
    </r>
  </si>
  <si>
    <r>
      <t xml:space="preserve">Profit: </t>
    </r>
    <r>
      <rPr>
        <b/>
        <sz val="11"/>
        <color theme="1"/>
        <rFont val="Calibri"/>
        <family val="2"/>
        <scheme val="minor"/>
      </rPr>
      <t>$134.78K</t>
    </r>
  </si>
  <si>
    <r>
      <t xml:space="preserve">Margin: </t>
    </r>
    <r>
      <rPr>
        <b/>
        <sz val="11"/>
        <color theme="1"/>
        <rFont val="Calibri"/>
        <family val="2"/>
        <scheme val="minor"/>
      </rPr>
      <t>4.23%</t>
    </r>
  </si>
  <si>
    <r>
      <t xml:space="preserve">Pamela has the </t>
    </r>
    <r>
      <rPr>
        <b/>
        <sz val="11"/>
        <color theme="1"/>
        <rFont val="Calibri"/>
        <family val="2"/>
        <scheme val="minor"/>
      </rPr>
      <t>highest profit margin</t>
    </r>
    <r>
      <rPr>
        <sz val="11"/>
        <color theme="1"/>
        <rFont val="Calibri"/>
        <family val="2"/>
        <scheme val="minor"/>
      </rPr>
      <t xml:space="preserve"> among all salespeople while generating significantly lower sales than the top revenue performers.</t>
    </r>
  </si>
  <si>
    <t>This salesperson may represent a growth opportunity. Increasing sales volume while maintaining the current margin could generate significant additional profit.</t>
  </si>
  <si>
    <t>🔴 Low Sales + Low Profit — UNDERPERFORMER</t>
  </si>
  <si>
    <r>
      <t xml:space="preserve">Sales: </t>
    </r>
    <r>
      <rPr>
        <b/>
        <sz val="11"/>
        <color theme="1"/>
        <rFont val="Calibri"/>
        <family val="2"/>
        <scheme val="minor"/>
      </rPr>
      <t>$174,108.33</t>
    </r>
  </si>
  <si>
    <r>
      <t xml:space="preserve">Profit: </t>
    </r>
    <r>
      <rPr>
        <b/>
        <sz val="11"/>
        <color theme="1"/>
        <rFont val="Calibri"/>
        <family val="2"/>
        <scheme val="minor"/>
      </rPr>
      <t>-$14,834.33</t>
    </r>
  </si>
  <si>
    <r>
      <t xml:space="preserve">Margin: </t>
    </r>
    <r>
      <rPr>
        <b/>
        <sz val="11"/>
        <color theme="1"/>
        <rFont val="Calibri"/>
        <family val="2"/>
        <scheme val="minor"/>
      </rPr>
      <t>-8.52%</t>
    </r>
  </si>
  <si>
    <t>Syed Abbas has both low sales and negative profitability.</t>
  </si>
  <si>
    <t>Other potential underperformers include:</t>
  </si>
  <si>
    <r>
      <t>Amy Alberts</t>
    </r>
    <r>
      <rPr>
        <sz val="11"/>
        <color theme="1"/>
        <rFont val="Calibri"/>
        <family val="2"/>
        <scheme val="minor"/>
      </rPr>
      <t xml:space="preserve"> — $737,568.42 sales, $274.95 profit, 0.04% margin</t>
    </r>
  </si>
  <si>
    <r>
      <t>Garrett Vargas</t>
    </r>
    <r>
      <rPr>
        <sz val="11"/>
        <color theme="1"/>
        <rFont val="Calibri"/>
        <family val="2"/>
        <scheme val="minor"/>
      </rPr>
      <t xml:space="preserve"> — $3.49M sales, $1,584.08 profit, 0.05% margin</t>
    </r>
  </si>
  <si>
    <r>
      <t>Rachel Valdez</t>
    </r>
    <r>
      <rPr>
        <sz val="11"/>
        <color theme="1"/>
        <rFont val="Calibri"/>
        <family val="2"/>
        <scheme val="minor"/>
      </rPr>
      <t xml:space="preserve"> — $1.68M sales, -$68,802.06 profit, -4.09% margin</t>
    </r>
  </si>
  <si>
    <r>
      <t>Lynn Tsoflias</t>
    </r>
    <r>
      <rPr>
        <sz val="11"/>
        <color theme="1"/>
        <rFont val="Calibri"/>
        <family val="2"/>
        <scheme val="minor"/>
      </rPr>
      <t xml:space="preserve"> — $1.22M sales, -$65,442.44 profit, -5.38% margin</t>
    </r>
  </si>
  <si>
    <t>These cases require further investigation into territory potential, product mix, reseller relationships, pricing, and sales strategy.</t>
  </si>
  <si>
    <t>REGIONAL PERFORMANCE</t>
  </si>
  <si>
    <t>Top Salesperson Region:</t>
  </si>
  <si>
    <t>To be confirmed from the Salesperson → Region analysis</t>
  </si>
  <si>
    <r>
      <t xml:space="preserve">Linda Mitchell is the overall top salesperson by sales, but the provided salesperson performance table does not include a </t>
    </r>
    <r>
      <rPr>
        <b/>
        <sz val="11"/>
        <color theme="1"/>
        <rFont val="Calibri"/>
        <family val="2"/>
        <scheme val="minor"/>
      </rPr>
      <t>Region</t>
    </r>
    <r>
      <rPr>
        <sz val="11"/>
        <color theme="1"/>
        <rFont val="Calibri"/>
        <family val="2"/>
        <scheme val="minor"/>
      </rPr>
      <t xml:space="preserve"> column. Therefore, the top salesperson region cannot be reliably determined from the current data alone.</t>
    </r>
  </si>
  <si>
    <t>To complete this section, use your geographic PivotTable with:</t>
  </si>
  <si>
    <t>Region → Salesperson → Total Sales</t>
  </si>
  <si>
    <t>Then identify the region containing the highest-performing salesperson.</t>
  </si>
  <si>
    <t>Finding 1 — Top Revenue Contributor</t>
  </si>
  <si>
    <r>
      <t>Linda Mitchell</t>
    </r>
    <r>
      <rPr>
        <sz val="11"/>
        <color theme="1"/>
        <rFont val="Calibri"/>
        <family val="2"/>
        <scheme val="minor"/>
      </rPr>
      <t xml:space="preserve"> generated the highest sales at </t>
    </r>
    <r>
      <rPr>
        <b/>
        <sz val="11"/>
        <color theme="1"/>
        <rFont val="Calibri"/>
        <family val="2"/>
        <scheme val="minor"/>
      </rPr>
      <t>$10,158,634.52</t>
    </r>
    <r>
      <rPr>
        <sz val="11"/>
        <color theme="1"/>
        <rFont val="Calibri"/>
        <family val="2"/>
        <scheme val="minor"/>
      </rPr>
      <t xml:space="preserve">, making her the leading individual revenue contributor. She also sold the highest quantity at </t>
    </r>
    <r>
      <rPr>
        <b/>
        <sz val="11"/>
        <color theme="1"/>
        <rFont val="Calibri"/>
        <family val="2"/>
        <scheme val="minor"/>
      </rPr>
      <t>26,314 units</t>
    </r>
    <r>
      <rPr>
        <sz val="11"/>
        <color theme="1"/>
        <rFont val="Calibri"/>
        <family val="2"/>
        <scheme val="minor"/>
      </rPr>
      <t>, demonstrating strong sales volume.</t>
    </r>
  </si>
  <si>
    <t>Finding 2 — Profitability Leader</t>
  </si>
  <si>
    <r>
      <t>Jae Pak</t>
    </r>
    <r>
      <rPr>
        <sz val="11"/>
        <color theme="1"/>
        <rFont val="Calibri"/>
        <family val="2"/>
        <scheme val="minor"/>
      </rPr>
      <t xml:space="preserve"> generated the highest total profit at </t>
    </r>
    <r>
      <rPr>
        <b/>
        <sz val="11"/>
        <color theme="1"/>
        <rFont val="Calibri"/>
        <family val="2"/>
        <scheme val="minor"/>
      </rPr>
      <t>$264,949.12</t>
    </r>
    <r>
      <rPr>
        <sz val="11"/>
        <color theme="1"/>
        <rFont val="Calibri"/>
        <family val="2"/>
        <scheme val="minor"/>
      </rPr>
      <t>, despite having lower sales than Linda Mitchell. This indicates that Jae Pak's sales activity is more profitable on an absolute basis.</t>
    </r>
  </si>
  <si>
    <t>Finding 3 — Sales vs Profit</t>
  </si>
  <si>
    <r>
      <t xml:space="preserve">The top salesperson by sales was </t>
    </r>
    <r>
      <rPr>
        <b/>
        <sz val="11"/>
        <color theme="1"/>
        <rFont val="Calibri"/>
        <family val="2"/>
        <scheme val="minor"/>
      </rPr>
      <t>Linda Mitchell</t>
    </r>
    <r>
      <rPr>
        <sz val="11"/>
        <color theme="1"/>
        <rFont val="Calibri"/>
        <family val="2"/>
        <scheme val="minor"/>
      </rPr>
      <t xml:space="preserve">, while the top salesperson by profit was </t>
    </r>
    <r>
      <rPr>
        <b/>
        <sz val="11"/>
        <color theme="1"/>
        <rFont val="Calibri"/>
        <family val="2"/>
        <scheme val="minor"/>
      </rPr>
      <t>Jae Pak</t>
    </r>
    <r>
      <rPr>
        <sz val="11"/>
        <color theme="1"/>
        <rFont val="Calibri"/>
        <family val="2"/>
        <scheme val="minor"/>
      </rPr>
      <t>. This demonstrates that the salesperson generating the highest revenue is not necessarily the salesperson generating the highest profit.</t>
    </r>
  </si>
  <si>
    <t>Finding 4 — Margin Efficiency</t>
  </si>
  <si>
    <r>
      <t>Pamela Ansman-Wolfe</t>
    </r>
    <r>
      <rPr>
        <sz val="11"/>
        <color theme="1"/>
        <rFont val="Calibri"/>
        <family val="2"/>
        <scheme val="minor"/>
      </rPr>
      <t xml:space="preserve"> achieved the highest profit margin at </t>
    </r>
    <r>
      <rPr>
        <b/>
        <sz val="11"/>
        <color theme="1"/>
        <rFont val="Calibri"/>
        <family val="2"/>
        <scheme val="minor"/>
      </rPr>
      <t>4.23%</t>
    </r>
    <r>
      <rPr>
        <sz val="11"/>
        <color theme="1"/>
        <rFont val="Calibri"/>
        <family val="2"/>
        <scheme val="minor"/>
      </rPr>
      <t>, showing that a salesperson with lower sales volume can still demonstrate superior profitability efficiency.</t>
    </r>
  </si>
  <si>
    <t>Finding 5 — Profitability Risk</t>
  </si>
  <si>
    <r>
      <t>Syed Abbas</t>
    </r>
    <r>
      <rPr>
        <sz val="11"/>
        <color theme="1"/>
        <rFont val="Calibri"/>
        <family val="2"/>
        <scheme val="minor"/>
      </rPr>
      <t xml:space="preserve"> had the lowest profit margin at </t>
    </r>
    <r>
      <rPr>
        <b/>
        <sz val="11"/>
        <color theme="1"/>
        <rFont val="Calibri"/>
        <family val="2"/>
        <scheme val="minor"/>
      </rPr>
      <t>-8.52%</t>
    </r>
    <r>
      <rPr>
        <sz val="11"/>
        <color theme="1"/>
        <rFont val="Calibri"/>
        <family val="2"/>
        <scheme val="minor"/>
      </rPr>
      <t xml:space="preserve">, generating </t>
    </r>
    <r>
      <rPr>
        <b/>
        <sz val="11"/>
        <color theme="1"/>
        <rFont val="Calibri"/>
        <family val="2"/>
        <scheme val="minor"/>
      </rPr>
      <t>$174,108.33 in sales</t>
    </r>
    <r>
      <rPr>
        <sz val="11"/>
        <color theme="1"/>
        <rFont val="Calibri"/>
        <family val="2"/>
        <scheme val="minor"/>
      </rPr>
      <t xml:space="preserve"> but a </t>
    </r>
    <r>
      <rPr>
        <b/>
        <sz val="11"/>
        <color theme="1"/>
        <rFont val="Calibri"/>
        <family val="2"/>
        <scheme val="minor"/>
      </rPr>
      <t>$14,834.33 loss</t>
    </r>
    <r>
      <rPr>
        <sz val="11"/>
        <color theme="1"/>
        <rFont val="Calibri"/>
        <family val="2"/>
        <scheme val="minor"/>
      </rPr>
      <t>. This requires investigation into pricing, product mix, discounting, and reseller performance.</t>
    </r>
  </si>
  <si>
    <t>Finding 6 — Revenue Concentration</t>
  </si>
  <si>
    <r>
      <t>Linda Mitchell contributed approximately 13.10% of total company sales</t>
    </r>
    <r>
      <rPr>
        <sz val="11"/>
        <color theme="1"/>
        <rFont val="Calibri"/>
        <family val="2"/>
        <scheme val="minor"/>
      </rPr>
      <t>, making her the largest individual salesperson contributor. However, the overall sales force remains relatively distributed, with multiple salespeople contributing significant revenue.</t>
    </r>
  </si>
  <si>
    <t>Finding 7 — High Sales Does Not Guarantee High Profitability</t>
  </si>
  <si>
    <r>
      <t xml:space="preserve">Several salespeople generate substantial revenue but have relatively weak profit margins. This reinforces the importance of evaluating </t>
    </r>
    <r>
      <rPr>
        <b/>
        <sz val="11"/>
        <color theme="1"/>
        <rFont val="Calibri"/>
        <family val="2"/>
        <scheme val="minor"/>
      </rPr>
      <t>Sales, Profit, and Profit Margin together</t>
    </r>
    <r>
      <rPr>
        <sz val="11"/>
        <color theme="1"/>
        <rFont val="Calibri"/>
        <family val="2"/>
        <scheme val="minor"/>
      </rPr>
      <t xml:space="preserve"> rather than judging salesperson performance based only on revenue.</t>
    </r>
  </si>
  <si>
    <t>1. Recognize and retain top performers</t>
  </si>
  <si>
    <r>
      <t xml:space="preserve">Continue to support high-performing salespeople such as </t>
    </r>
    <r>
      <rPr>
        <b/>
        <sz val="11"/>
        <color theme="1"/>
        <rFont val="Calibri"/>
        <family val="2"/>
        <scheme val="minor"/>
      </rPr>
      <t>Linda Mitchell and Jae Pak</t>
    </r>
    <r>
      <rPr>
        <sz val="11"/>
        <color theme="1"/>
        <rFont val="Calibri"/>
        <family val="2"/>
        <scheme val="minor"/>
      </rPr>
      <t>. Analyze their successful product mix, reseller relationships, territories, and sales strategies to identify practices that can be shared across the broader sales team.</t>
    </r>
  </si>
  <si>
    <t>2. Improve profitability among high-sales performers</t>
  </si>
  <si>
    <t>Review salespeople with strong revenue but relatively weak margins. Investigate:</t>
  </si>
  <si>
    <t>Territory characteristics</t>
  </si>
  <si>
    <t>The objective should be to improve profitability without unnecessarily reducing sales volume.</t>
  </si>
  <si>
    <t>3. Scale high-margin performers</t>
  </si>
  <si>
    <r>
      <t>Pamela Ansman-Wolfe</t>
    </r>
    <r>
      <rPr>
        <sz val="11"/>
        <color theme="1"/>
        <rFont val="Calibri"/>
        <family val="2"/>
        <scheme val="minor"/>
      </rPr>
      <t xml:space="preserve"> demonstrates strong profitability efficiency with a </t>
    </r>
    <r>
      <rPr>
        <b/>
        <sz val="11"/>
        <color theme="1"/>
        <rFont val="Calibri"/>
        <family val="2"/>
        <scheme val="minor"/>
      </rPr>
      <t>4.23% margin</t>
    </r>
    <r>
      <rPr>
        <sz val="11"/>
        <color theme="1"/>
        <rFont val="Calibri"/>
        <family val="2"/>
        <scheme val="minor"/>
      </rPr>
      <t>. Management should explore opportunities to increase sales volume while maintaining the existing margin profile.</t>
    </r>
  </si>
  <si>
    <t>4. Investigate underperforming salespeople</t>
  </si>
  <si>
    <r>
      <t xml:space="preserve">Salespeople such as </t>
    </r>
    <r>
      <rPr>
        <b/>
        <sz val="11"/>
        <color theme="1"/>
        <rFont val="Calibri"/>
        <family val="2"/>
        <scheme val="minor"/>
      </rPr>
      <t>Syed Abbas</t>
    </r>
    <r>
      <rPr>
        <sz val="11"/>
        <color theme="1"/>
        <rFont val="Calibri"/>
        <family val="2"/>
        <scheme val="minor"/>
      </rPr>
      <t xml:space="preserve"> should be reviewed based on territory potential, reseller portfolio, product mix, training needs, and pricing practices before making performance decisions.</t>
    </r>
  </si>
  <si>
    <t>5. Share best practices</t>
  </si>
  <si>
    <t>Study the approaches used by high-performing salespeople and identify repeatable strategies around:</t>
  </si>
  <si>
    <t>High-performing products</t>
  </si>
  <si>
    <t>Profitable product categories</t>
  </si>
  <si>
    <t>Strong reseller relationships</t>
  </si>
  <si>
    <t>Pricing strategies</t>
  </si>
  <si>
    <t>Territory management</t>
  </si>
  <si>
    <t>These practices can then be shared across the wider sales team.</t>
  </si>
  <si>
    <t>The salesperson analysis demonstrates that revenue generation and profitability are not perfectly aligned. Linda Mitchell is the strongest revenue and volume performer, generating $10.16M in sales and selling 26,314 units, while Jae Pak generated the highest absolute profit at $264.95K. Pamela Ansman-Wolfe achieved the highest profit margin at 4.23%, demonstrating strong profitability efficiency despite lower sales volume. At the other end of the spectrum, Syed Abbas generated a negative profit margin of -8.52%, highlighting a significant profitability risk. Overall, management should evaluate salesperson performance using a combination of Sales, Profit, Profit Margin, and Quantity rather than relying on revenue alone.</t>
  </si>
  <si>
    <t>Targets Analysis</t>
  </si>
  <si>
    <t>Actual Sales</t>
  </si>
  <si>
    <t>SalesPersons</t>
  </si>
  <si>
    <t>Target performance</t>
  </si>
  <si>
    <t>Overall Achievement %</t>
  </si>
  <si>
    <t>Overall Target Achievement</t>
  </si>
  <si>
    <t>Top Target Performers</t>
  </si>
  <si>
    <t>Largest Positive Variance</t>
  </si>
  <si>
    <t>Bottom Target Performers</t>
  </si>
  <si>
    <t>Largest Negative Variance</t>
  </si>
  <si>
    <t>Actual Sales vs Target Chart</t>
  </si>
  <si>
    <t>Salesperson Target Achievement % Chart</t>
  </si>
  <si>
    <t>Monthly Target Analysis</t>
  </si>
  <si>
    <t>TARGET PERFORMANCE ANALYSIS</t>
  </si>
  <si>
    <t>OVERALL PERFORMANCE</t>
  </si>
  <si>
    <t>TOP PERFORMANCE</t>
  </si>
  <si>
    <t>UNDERPERFORMANCE</t>
  </si>
  <si>
    <t>TARGET STATUS</t>
  </si>
  <si>
    <t>MONTHLY TARGET PERFORMANCE</t>
  </si>
  <si>
    <t>Achievement</t>
  </si>
  <si>
    <t>Status</t>
  </si>
  <si>
    <t>Strongest</t>
  </si>
  <si>
    <t>Above target</t>
  </si>
  <si>
    <t>Below target</t>
  </si>
  <si>
    <t>Weakest</t>
  </si>
  <si>
    <t>Evaluate actual sales performance against assigned targets to identify target achievers, underperforming periods, and monthly performance gaps.</t>
  </si>
  <si>
    <r>
      <t xml:space="preserve">Based on the data provided, the target analysis shows a </t>
    </r>
    <r>
      <rPr>
        <b/>
        <sz val="11"/>
        <color theme="1"/>
        <rFont val="Calibri"/>
        <family val="2"/>
        <scheme val="minor"/>
      </rPr>
      <t>significant gap between actual sales and assigned targets</t>
    </r>
    <r>
      <rPr>
        <sz val="11"/>
        <color theme="1"/>
        <rFont val="Calibri"/>
        <family val="2"/>
        <scheme val="minor"/>
      </rPr>
      <t>.</t>
    </r>
  </si>
  <si>
    <r>
      <t xml:space="preserve">However, the dataset contains future target periods in </t>
    </r>
    <r>
      <rPr>
        <b/>
        <sz val="11"/>
        <color theme="1"/>
        <rFont val="Calibri"/>
        <family val="2"/>
        <scheme val="minor"/>
      </rPr>
      <t>2020</t>
    </r>
    <r>
      <rPr>
        <sz val="11"/>
        <color theme="1"/>
        <rFont val="Calibri"/>
        <family val="2"/>
        <scheme val="minor"/>
      </rPr>
      <t xml:space="preserve"> where actual sales are blank, while targets are still present. Therefore, these blank-actual rows should </t>
    </r>
    <r>
      <rPr>
        <b/>
        <sz val="11"/>
        <color theme="1"/>
        <rFont val="Calibri"/>
        <family val="2"/>
        <scheme val="minor"/>
      </rPr>
      <t>not be treated as completed sales periods</t>
    </r>
    <r>
      <rPr>
        <sz val="11"/>
        <color theme="1"/>
        <rFont val="Calibri"/>
        <family val="2"/>
        <scheme val="minor"/>
      </rPr>
      <t xml:space="preserve"> when evaluating overall achievement.</t>
    </r>
  </si>
  <si>
    <t>The analysis should focus on periods where actual sales are available.</t>
  </si>
  <si>
    <t>Important Data Quality Note</t>
  </si>
  <si>
    <t>The following periods have targets but no recorded actual sales:</t>
  </si>
  <si>
    <r>
      <t xml:space="preserve">These appear to represent periods with </t>
    </r>
    <r>
      <rPr>
        <b/>
        <sz val="11"/>
        <color theme="1"/>
        <rFont val="Calibri"/>
        <family val="2"/>
        <scheme val="minor"/>
      </rPr>
      <t>target values but no actual sales data</t>
    </r>
    <r>
      <rPr>
        <sz val="11"/>
        <color theme="1"/>
        <rFont val="Calibri"/>
        <family val="2"/>
        <scheme val="minor"/>
      </rPr>
      <t>.</t>
    </r>
  </si>
  <si>
    <t>Best Monthly Target Achievement</t>
  </si>
  <si>
    <t>Based on the completed month-year combinations shown:</t>
  </si>
  <si>
    <r>
      <t>Best Month-Year:</t>
    </r>
    <r>
      <rPr>
        <sz val="11"/>
        <color theme="1"/>
        <rFont val="Calibri"/>
        <family val="2"/>
        <scheme val="minor"/>
      </rPr>
      <t xml:space="preserve"> May 2019</t>
    </r>
  </si>
  <si>
    <r>
      <t>Achievement:</t>
    </r>
    <r>
      <rPr>
        <sz val="11"/>
        <color theme="1"/>
        <rFont val="Calibri"/>
        <family val="2"/>
        <scheme val="minor"/>
      </rPr>
      <t xml:space="preserve"> </t>
    </r>
    <r>
      <rPr>
        <b/>
        <sz val="11"/>
        <color theme="1"/>
        <rFont val="Calibri"/>
        <family val="2"/>
        <scheme val="minor"/>
      </rPr>
      <t>31.00%</t>
    </r>
  </si>
  <si>
    <t>May 2019 generated:</t>
  </si>
  <si>
    <r>
      <t>Actual Sales:</t>
    </r>
    <r>
      <rPr>
        <sz val="11"/>
        <color theme="1"/>
        <rFont val="Calibri"/>
        <family val="2"/>
        <scheme val="minor"/>
      </rPr>
      <t xml:space="preserve"> $2,882,637.58</t>
    </r>
  </si>
  <si>
    <r>
      <t>Target:</t>
    </r>
    <r>
      <rPr>
        <sz val="11"/>
        <color theme="1"/>
        <rFont val="Calibri"/>
        <family val="2"/>
        <scheme val="minor"/>
      </rPr>
      <t xml:space="preserve"> $9,300,000.00</t>
    </r>
  </si>
  <si>
    <r>
      <t>Variance:</t>
    </r>
    <r>
      <rPr>
        <sz val="11"/>
        <color theme="1"/>
        <rFont val="Calibri"/>
        <family val="2"/>
        <scheme val="minor"/>
      </rPr>
      <t xml:space="preserve"> -$6,417,362.42</t>
    </r>
  </si>
  <si>
    <r>
      <t>Achievement:</t>
    </r>
    <r>
      <rPr>
        <sz val="11"/>
        <color theme="1"/>
        <rFont val="Calibri"/>
        <family val="2"/>
        <scheme val="minor"/>
      </rPr>
      <t xml:space="preserve"> 31.00%</t>
    </r>
  </si>
  <si>
    <t>This represents the strongest target achievement among the completed periods provided.</t>
  </si>
  <si>
    <t>Second-Strongest Performance</t>
  </si>
  <si>
    <r>
      <t xml:space="preserve">Actual Sales: </t>
    </r>
    <r>
      <rPr>
        <b/>
        <sz val="11"/>
        <color theme="1"/>
        <rFont val="Calibri"/>
        <family val="2"/>
        <scheme val="minor"/>
      </rPr>
      <t>$1,900,794.46</t>
    </r>
  </si>
  <si>
    <r>
      <t xml:space="preserve">Target: </t>
    </r>
    <r>
      <rPr>
        <b/>
        <sz val="11"/>
        <color theme="1"/>
        <rFont val="Calibri"/>
        <family val="2"/>
        <scheme val="minor"/>
      </rPr>
      <t>$6,250,000.00</t>
    </r>
  </si>
  <si>
    <r>
      <t xml:space="preserve">Achievement: </t>
    </r>
    <r>
      <rPr>
        <b/>
        <sz val="11"/>
        <color theme="1"/>
        <rFont val="Calibri"/>
        <family val="2"/>
        <scheme val="minor"/>
      </rPr>
      <t>30.41%</t>
    </r>
  </si>
  <si>
    <t>This was followed closely by:</t>
  </si>
  <si>
    <r>
      <t xml:space="preserve">Achievement: </t>
    </r>
    <r>
      <rPr>
        <b/>
        <sz val="11"/>
        <color theme="1"/>
        <rFont val="Calibri"/>
        <family val="2"/>
        <scheme val="minor"/>
      </rPr>
      <t>30.20%</t>
    </r>
  </si>
  <si>
    <t>Weakest Monthly Target Achievement</t>
  </si>
  <si>
    <r>
      <t xml:space="preserve">Actual Sales: </t>
    </r>
    <r>
      <rPr>
        <b/>
        <sz val="11"/>
        <color theme="1"/>
        <rFont val="Calibri"/>
        <family val="2"/>
        <scheme val="minor"/>
      </rPr>
      <t>$4,153,399.35</t>
    </r>
  </si>
  <si>
    <r>
      <t xml:space="preserve">Target: </t>
    </r>
    <r>
      <rPr>
        <b/>
        <sz val="11"/>
        <color theme="1"/>
        <rFont val="Calibri"/>
        <family val="2"/>
        <scheme val="minor"/>
      </rPr>
      <t>$42,125,000.00</t>
    </r>
  </si>
  <si>
    <r>
      <t xml:space="preserve">Variance: </t>
    </r>
    <r>
      <rPr>
        <b/>
        <sz val="11"/>
        <color theme="1"/>
        <rFont val="Calibri"/>
        <family val="2"/>
        <scheme val="minor"/>
      </rPr>
      <t>-$37,971,600.65</t>
    </r>
  </si>
  <si>
    <r>
      <t xml:space="preserve">Achievement: </t>
    </r>
    <r>
      <rPr>
        <b/>
        <sz val="11"/>
        <color theme="1"/>
        <rFont val="Calibri"/>
        <family val="2"/>
        <scheme val="minor"/>
      </rPr>
      <t>9.86%</t>
    </r>
  </si>
  <si>
    <t>This is the weakest completed month-year performance in the provided dataset.</t>
  </si>
  <si>
    <t>The extremely low achievement appears to be driven primarily by a very large target compared with actual sales.</t>
  </si>
  <si>
    <t>Finding 1 — Target Achievement Remained Below 100%</t>
  </si>
  <si>
    <t>Across all completed month-year periods shown, actual sales remained below the assigned targets.</t>
  </si>
  <si>
    <t>This indicates that the business did not achieve its assigned monthly targets during the periods with available actual sales data.</t>
  </si>
  <si>
    <t>Finding 2 — May 2019 Was the Strongest Target Period</t>
  </si>
  <si>
    <r>
      <t>May 2019</t>
    </r>
    <r>
      <rPr>
        <sz val="11"/>
        <color theme="1"/>
        <rFont val="Calibri"/>
        <family val="2"/>
        <scheme val="minor"/>
      </rPr>
      <t xml:space="preserve"> achieved the highest target performance at </t>
    </r>
    <r>
      <rPr>
        <b/>
        <sz val="11"/>
        <color theme="1"/>
        <rFont val="Calibri"/>
        <family val="2"/>
        <scheme val="minor"/>
      </rPr>
      <t>31.00%</t>
    </r>
    <r>
      <rPr>
        <sz val="11"/>
        <color theme="1"/>
        <rFont val="Calibri"/>
        <family val="2"/>
        <scheme val="minor"/>
      </rPr>
      <t xml:space="preserve">, with actual sales of </t>
    </r>
    <r>
      <rPr>
        <b/>
        <sz val="11"/>
        <color theme="1"/>
        <rFont val="Calibri"/>
        <family val="2"/>
        <scheme val="minor"/>
      </rPr>
      <t>$2.88M</t>
    </r>
    <r>
      <rPr>
        <sz val="11"/>
        <color theme="1"/>
        <rFont val="Calibri"/>
        <family val="2"/>
        <scheme val="minor"/>
      </rPr>
      <t xml:space="preserve"> against a target of </t>
    </r>
    <r>
      <rPr>
        <b/>
        <sz val="11"/>
        <color theme="1"/>
        <rFont val="Calibri"/>
        <family val="2"/>
        <scheme val="minor"/>
      </rPr>
      <t>$9.30M</t>
    </r>
    <r>
      <rPr>
        <sz val="11"/>
        <color theme="1"/>
        <rFont val="Calibri"/>
        <family val="2"/>
        <scheme val="minor"/>
      </rPr>
      <t>.</t>
    </r>
  </si>
  <si>
    <t>Although the target was not achieved, this was the strongest relative performance among the completed month-year periods.</t>
  </si>
  <si>
    <t>Finding 3 — September 2019 Was the Weakest Period</t>
  </si>
  <si>
    <r>
      <t>September 2019</t>
    </r>
    <r>
      <rPr>
        <sz val="11"/>
        <color theme="1"/>
        <rFont val="Calibri"/>
        <family val="2"/>
        <scheme val="minor"/>
      </rPr>
      <t xml:space="preserve"> recorded the lowest target achievement at only </t>
    </r>
    <r>
      <rPr>
        <b/>
        <sz val="11"/>
        <color theme="1"/>
        <rFont val="Calibri"/>
        <family val="2"/>
        <scheme val="minor"/>
      </rPr>
      <t>9.86%</t>
    </r>
    <r>
      <rPr>
        <sz val="11"/>
        <color theme="1"/>
        <rFont val="Calibri"/>
        <family val="2"/>
        <scheme val="minor"/>
      </rPr>
      <t>.</t>
    </r>
  </si>
  <si>
    <r>
      <t xml:space="preserve">Actual sales were </t>
    </r>
    <r>
      <rPr>
        <b/>
        <sz val="11"/>
        <color theme="1"/>
        <rFont val="Calibri"/>
        <family val="2"/>
        <scheme val="minor"/>
      </rPr>
      <t>$4.15M</t>
    </r>
    <r>
      <rPr>
        <sz val="11"/>
        <color theme="1"/>
        <rFont val="Calibri"/>
        <family val="2"/>
        <scheme val="minor"/>
      </rPr>
      <t xml:space="preserve">, compared with an assigned target of </t>
    </r>
    <r>
      <rPr>
        <b/>
        <sz val="11"/>
        <color theme="1"/>
        <rFont val="Calibri"/>
        <family val="2"/>
        <scheme val="minor"/>
      </rPr>
      <t>$42.13M</t>
    </r>
    <r>
      <rPr>
        <sz val="11"/>
        <color theme="1"/>
        <rFont val="Calibri"/>
        <family val="2"/>
        <scheme val="minor"/>
      </rPr>
      <t xml:space="preserve">, resulting in a negative variance of approximately </t>
    </r>
    <r>
      <rPr>
        <b/>
        <sz val="11"/>
        <color theme="1"/>
        <rFont val="Calibri"/>
        <family val="2"/>
        <scheme val="minor"/>
      </rPr>
      <t>-$37.97M</t>
    </r>
    <r>
      <rPr>
        <sz val="11"/>
        <color theme="1"/>
        <rFont val="Calibri"/>
        <family val="2"/>
        <scheme val="minor"/>
      </rPr>
      <t>.</t>
    </r>
  </si>
  <si>
    <t>Management should investigate whether this unusually high target was realistic or whether there were specific business factors affecting performance.</t>
  </si>
  <si>
    <t>Finding 4 — Target Achievement Varies Significantly by Year</t>
  </si>
  <si>
    <t>The same month can show different target achievement levels across years.</t>
  </si>
  <si>
    <r>
      <t xml:space="preserve">For example, </t>
    </r>
    <r>
      <rPr>
        <b/>
        <sz val="11"/>
        <color theme="1"/>
        <rFont val="Calibri"/>
        <family val="2"/>
        <scheme val="minor"/>
      </rPr>
      <t>September</t>
    </r>
    <r>
      <rPr>
        <sz val="11"/>
        <color theme="1"/>
        <rFont val="Calibri"/>
        <family val="2"/>
        <scheme val="minor"/>
      </rPr>
      <t xml:space="preserve"> recorded:</t>
    </r>
  </si>
  <si>
    <r>
      <t xml:space="preserve">2017: </t>
    </r>
    <r>
      <rPr>
        <b/>
        <sz val="11"/>
        <color theme="1"/>
        <rFont val="Calibri"/>
        <family val="2"/>
        <scheme val="minor"/>
      </rPr>
      <t>21.60%</t>
    </r>
  </si>
  <si>
    <r>
      <t xml:space="preserve">2018: </t>
    </r>
    <r>
      <rPr>
        <b/>
        <sz val="11"/>
        <color theme="1"/>
        <rFont val="Calibri"/>
        <family val="2"/>
        <scheme val="minor"/>
      </rPr>
      <t>22.88%</t>
    </r>
  </si>
  <si>
    <r>
      <t xml:space="preserve">2019: </t>
    </r>
    <r>
      <rPr>
        <b/>
        <sz val="11"/>
        <color theme="1"/>
        <rFont val="Calibri"/>
        <family val="2"/>
        <scheme val="minor"/>
      </rPr>
      <t>9.86%</t>
    </r>
  </si>
  <si>
    <t>The sharp decline in September 2019 suggests that either:</t>
  </si>
  <si>
    <t>The target increased significantly,</t>
  </si>
  <si>
    <t>Sales performance weakened,</t>
  </si>
  <si>
    <t>Or both factors occurred simultaneously.</t>
  </si>
  <si>
    <r>
      <t xml:space="preserve">The target increased from </t>
    </r>
    <r>
      <rPr>
        <b/>
        <sz val="11"/>
        <color theme="1"/>
        <rFont val="Calibri"/>
        <family val="2"/>
        <scheme val="minor"/>
      </rPr>
      <t>$12.65M in September 2018</t>
    </r>
    <r>
      <rPr>
        <sz val="11"/>
        <color theme="1"/>
        <rFont val="Calibri"/>
        <family val="2"/>
        <scheme val="minor"/>
      </rPr>
      <t xml:space="preserve"> to </t>
    </r>
    <r>
      <rPr>
        <b/>
        <sz val="11"/>
        <color theme="1"/>
        <rFont val="Calibri"/>
        <family val="2"/>
        <scheme val="minor"/>
      </rPr>
      <t>$42.125M in September 2019</t>
    </r>
    <r>
      <rPr>
        <sz val="11"/>
        <color theme="1"/>
        <rFont val="Calibri"/>
        <family val="2"/>
        <scheme val="minor"/>
      </rPr>
      <t xml:space="preserve">, while actual sales increased from </t>
    </r>
    <r>
      <rPr>
        <b/>
        <sz val="11"/>
        <color theme="1"/>
        <rFont val="Calibri"/>
        <family val="2"/>
        <scheme val="minor"/>
      </rPr>
      <t>$2.89M</t>
    </r>
    <r>
      <rPr>
        <sz val="11"/>
        <color theme="1"/>
        <rFont val="Calibri"/>
        <family val="2"/>
        <scheme val="minor"/>
      </rPr>
      <t xml:space="preserve"> to </t>
    </r>
    <r>
      <rPr>
        <b/>
        <sz val="11"/>
        <color theme="1"/>
        <rFont val="Calibri"/>
        <family val="2"/>
        <scheme val="minor"/>
      </rPr>
      <t>$4.15M</t>
    </r>
    <r>
      <rPr>
        <sz val="11"/>
        <color theme="1"/>
        <rFont val="Calibri"/>
        <family val="2"/>
        <scheme val="minor"/>
      </rPr>
      <t>.</t>
    </r>
  </si>
  <si>
    <r>
      <t xml:space="preserve">This is a particularly important business insight: </t>
    </r>
    <r>
      <rPr>
        <b/>
        <sz val="11"/>
        <color theme="1"/>
        <rFont val="Calibri"/>
        <family val="2"/>
        <scheme val="minor"/>
      </rPr>
      <t>sales increased, but the target increased much faster than sales.</t>
    </r>
  </si>
  <si>
    <t>Finding 5 — 2020 Target Data Requires Caution</t>
  </si>
  <si>
    <t>The 2020 data contains several periods with assigned targets but no actual sales.</t>
  </si>
  <si>
    <t>For example:</t>
  </si>
  <si>
    <r>
      <t xml:space="preserve">June 2020 Target: </t>
    </r>
    <r>
      <rPr>
        <b/>
        <sz val="11"/>
        <color theme="1"/>
        <rFont val="Calibri"/>
        <family val="2"/>
        <scheme val="minor"/>
      </rPr>
      <t>$14.70M</t>
    </r>
  </si>
  <si>
    <r>
      <t xml:space="preserve">July 2020 Target: </t>
    </r>
    <r>
      <rPr>
        <b/>
        <sz val="11"/>
        <color theme="1"/>
        <rFont val="Calibri"/>
        <family val="2"/>
        <scheme val="minor"/>
      </rPr>
      <t>$12.25M</t>
    </r>
  </si>
  <si>
    <r>
      <t xml:space="preserve">August 2020 Target: </t>
    </r>
    <r>
      <rPr>
        <b/>
        <sz val="11"/>
        <color theme="1"/>
        <rFont val="Calibri"/>
        <family val="2"/>
        <scheme val="minor"/>
      </rPr>
      <t>$26.00M</t>
    </r>
  </si>
  <si>
    <r>
      <t xml:space="preserve">September 2020 Target: </t>
    </r>
    <r>
      <rPr>
        <b/>
        <sz val="11"/>
        <color theme="1"/>
        <rFont val="Calibri"/>
        <family val="2"/>
        <scheme val="minor"/>
      </rPr>
      <t>$46.75M</t>
    </r>
  </si>
  <si>
    <r>
      <t xml:space="preserve">October 2020 Target: </t>
    </r>
    <r>
      <rPr>
        <b/>
        <sz val="11"/>
        <color theme="1"/>
        <rFont val="Calibri"/>
        <family val="2"/>
        <scheme val="minor"/>
      </rPr>
      <t>$12.25M</t>
    </r>
  </si>
  <si>
    <r>
      <t xml:space="preserve">November 2020 Target: </t>
    </r>
    <r>
      <rPr>
        <b/>
        <sz val="11"/>
        <color theme="1"/>
        <rFont val="Calibri"/>
        <family val="2"/>
        <scheme val="minor"/>
      </rPr>
      <t>$14.50M</t>
    </r>
  </si>
  <si>
    <r>
      <t xml:space="preserve">December 2020 Target: </t>
    </r>
    <r>
      <rPr>
        <b/>
        <sz val="11"/>
        <color theme="1"/>
        <rFont val="Calibri"/>
        <family val="2"/>
        <scheme val="minor"/>
      </rPr>
      <t>$14.25M</t>
    </r>
  </si>
  <si>
    <t>These should not be classified as actual sales failures until the corresponding sales data becomes available.</t>
  </si>
  <si>
    <t>1. Review Target-Setting Methodology</t>
  </si>
  <si>
    <t>Management should review how monthly targets are calculated, especially for periods with unusually high targets.</t>
  </si>
  <si>
    <r>
      <t xml:space="preserve">The September 2019 target of </t>
    </r>
    <r>
      <rPr>
        <b/>
        <sz val="11"/>
        <color theme="1"/>
        <rFont val="Calibri"/>
        <family val="2"/>
        <scheme val="minor"/>
      </rPr>
      <t>$42.13M</t>
    </r>
    <r>
      <rPr>
        <sz val="11"/>
        <color theme="1"/>
        <rFont val="Calibri"/>
        <family val="2"/>
        <scheme val="minor"/>
      </rPr>
      <t xml:space="preserve"> compared with actual sales of </t>
    </r>
    <r>
      <rPr>
        <b/>
        <sz val="11"/>
        <color theme="1"/>
        <rFont val="Calibri"/>
        <family val="2"/>
        <scheme val="minor"/>
      </rPr>
      <t>$4.15M</t>
    </r>
    <r>
      <rPr>
        <sz val="11"/>
        <color theme="1"/>
        <rFont val="Calibri"/>
        <family val="2"/>
        <scheme val="minor"/>
      </rPr>
      <t xml:space="preserve"> creates an exceptionally large performance gap.</t>
    </r>
  </si>
  <si>
    <t>Targets should be based on:</t>
  </si>
  <si>
    <t>Historical sales trends</t>
  </si>
  <si>
    <t>Market potential</t>
  </si>
  <si>
    <t>Territory capacity</t>
  </si>
  <si>
    <t>Seasonal patterns</t>
  </si>
  <si>
    <t>Product availability</t>
  </si>
  <si>
    <t>Expected business growth</t>
  </si>
  <si>
    <t>2. Investigate September Performance</t>
  </si>
  <si>
    <t>September 2019 deserves special attention because it had the lowest target achievement.</t>
  </si>
  <si>
    <t>Management should investigate:</t>
  </si>
  <si>
    <t>Whether the target was realistic</t>
  </si>
  <si>
    <t>Whether inventory constraints affected sales</t>
  </si>
  <si>
    <t>Whether reseller demand declined</t>
  </si>
  <si>
    <t>Whether sales activity decreased</t>
  </si>
  <si>
    <t>Whether product mix changed</t>
  </si>
  <si>
    <t>Whether there were market or operational issues</t>
  </si>
  <si>
    <t>3. Analyze Successful Months</t>
  </si>
  <si>
    <t>May 2019 and February 2018 demonstrated relatively stronger target achievement.</t>
  </si>
  <si>
    <t>Management should identify what contributed to these stronger periods, including:</t>
  </si>
  <si>
    <t>Promotional campaigns</t>
  </si>
  <si>
    <t>Reseller activity</t>
  </si>
  <si>
    <t>Salesperson performance</t>
  </si>
  <si>
    <t>Seasonal demand</t>
  </si>
  <si>
    <t>Successful strategies could then be replicated in weaker periods.</t>
  </si>
  <si>
    <t>4. Separate Actual, Target, and Future Periods</t>
  </si>
  <si>
    <t>For accurate BI reporting, distinguish between:</t>
  </si>
  <si>
    <t>Completed Periods</t>
  </si>
  <si>
    <t>Actual sales available → use for achievement analysis.</t>
  </si>
  <si>
    <t>Future/Incomplete Periods</t>
  </si>
  <si>
    <r>
      <t xml:space="preserve">Target available but actual sales missing → mark as </t>
    </r>
    <r>
      <rPr>
        <b/>
        <sz val="11"/>
        <color theme="1"/>
        <rFont val="Calibri"/>
        <family val="2"/>
        <scheme val="minor"/>
      </rPr>
      <t>Pending</t>
    </r>
    <r>
      <rPr>
        <sz val="11"/>
        <color theme="1"/>
        <rFont val="Calibri"/>
        <family val="2"/>
        <scheme val="minor"/>
      </rPr>
      <t xml:space="preserve"> or </t>
    </r>
    <r>
      <rPr>
        <b/>
        <sz val="11"/>
        <color theme="1"/>
        <rFont val="Calibri"/>
        <family val="2"/>
        <scheme val="minor"/>
      </rPr>
      <t>Not Available</t>
    </r>
    <r>
      <rPr>
        <sz val="11"/>
        <color theme="1"/>
        <rFont val="Calibri"/>
        <family val="2"/>
        <scheme val="minor"/>
      </rPr>
      <t>.</t>
    </r>
  </si>
  <si>
    <t>This prevents future targets from artificially lowering the overall achievement rate.</t>
  </si>
  <si>
    <t>RECOMMENDED FINAL ANALYSIS WORKSHEET</t>
  </si>
  <si>
    <t>Evaluate actual sales performance against assigned</t>
  </si>
  <si>
    <t>targets to identify target achievers, underperformers,</t>
  </si>
  <si>
    <t>and monthly performance gaps.</t>
  </si>
  <si>
    <t>Total Actual Sales:</t>
  </si>
  <si>
    <t>[Calculate using completed periods only]</t>
  </si>
  <si>
    <t>Total Target:</t>
  </si>
  <si>
    <t>Total Variance:</t>
  </si>
  <si>
    <t>Actual Sales - Target</t>
  </si>
  <si>
    <t>Overall Achievement %:</t>
  </si>
  <si>
    <t>Actual Sales / Target</t>
  </si>
  <si>
    <t>Best Month-Year:</t>
  </si>
  <si>
    <t>Achievement %:</t>
  </si>
  <si>
    <t>Best Actual Sales Month-Year:</t>
  </si>
  <si>
    <t>[Identify based on Actual Sales]</t>
  </si>
  <si>
    <t>Worst Month-Year:</t>
  </si>
  <si>
    <t>Largest Negative Variance:</t>
  </si>
  <si>
    <t>Above Target:</t>
  </si>
  <si>
    <t>0 completed month-year periods</t>
  </si>
  <si>
    <t>On Target:</t>
  </si>
  <si>
    <t>Below Target:</t>
  </si>
  <si>
    <t>All completed month-year periods</t>
  </si>
  <si>
    <t>1. Actual sales remained below assigned targets across</t>
  </si>
  <si>
    <t xml:space="preserve">   all completed month-year periods provided.</t>
  </si>
  <si>
    <t>2. May 2019 recorded the strongest target achievement</t>
  </si>
  <si>
    <t xml:space="preserve">   at 31.00%, while September 2019 recorded the weakest</t>
  </si>
  <si>
    <t xml:space="preserve">   achievement at 9.86%.</t>
  </si>
  <si>
    <t>3. September 2019 had a particularly large target of</t>
  </si>
  <si>
    <t xml:space="preserve">   $42.13M compared with actual sales of $4.15M,</t>
  </si>
  <si>
    <t xml:space="preserve">   resulting in a negative variance of approximately</t>
  </si>
  <si>
    <t xml:space="preserve">   $37.97M.</t>
  </si>
  <si>
    <t>4. Several 2020 periods have targets but no actual sales,</t>
  </si>
  <si>
    <t xml:space="preserve">   so these periods should be excluded from completed</t>
  </si>
  <si>
    <t xml:space="preserve">   performance calculations until actual sales are available.</t>
  </si>
  <si>
    <t>5. Target achievement should be evaluated alongside</t>
  </si>
  <si>
    <t xml:space="preserve">   actual sales growth because increasing sales does not</t>
  </si>
  <si>
    <t xml:space="preserve">   necessarily mean improved target performance if targets</t>
  </si>
  <si>
    <t xml:space="preserve">   increase faster than sales.</t>
  </si>
  <si>
    <t>1. Review target-setting methodology and ensure targets</t>
  </si>
  <si>
    <t xml:space="preserve">   are challenging but realistic.</t>
  </si>
  <si>
    <t>2. Investigate the significant performance gap in</t>
  </si>
  <si>
    <t xml:space="preserve">   September 2019 and identify operational or market</t>
  </si>
  <si>
    <t xml:space="preserve">   factors contributing to the weak achievement.</t>
  </si>
  <si>
    <t>3. Analyze successful periods such as May 2019 and</t>
  </si>
  <si>
    <t xml:space="preserve">   February 2018 to identify strategies that can be</t>
  </si>
  <si>
    <t xml:space="preserve">   replicated.</t>
  </si>
  <si>
    <t>4. Separate completed periods from future periods when</t>
  </si>
  <si>
    <t xml:space="preserve">   calculating overall target achievement.</t>
  </si>
  <si>
    <t>5. Monitor actual sales and target achievement together</t>
  </si>
  <si>
    <t xml:space="preserve">   to distinguish sales growth from true performance</t>
  </si>
  <si>
    <t xml:space="preserve">   against expectations.</t>
  </si>
  <si>
    <t>🔥 Most Important Business Insight</t>
  </si>
  <si>
    <t>Sales can increase while target achievement decreases.</t>
  </si>
  <si>
    <t>Sales: $2.89M</t>
  </si>
  <si>
    <t>Target: $12.65M</t>
  </si>
  <si>
    <t>Achievement: 22.88%</t>
  </si>
  <si>
    <t>Sales: $4.15M</t>
  </si>
  <si>
    <t>Target: $42.13M</t>
  </si>
  <si>
    <t>Achievement: 9.86%</t>
  </si>
  <si>
    <r>
      <t xml:space="preserve">Sales </t>
    </r>
    <r>
      <rPr>
        <b/>
        <sz val="11"/>
        <color theme="1"/>
        <rFont val="Calibri"/>
        <family val="2"/>
        <scheme val="minor"/>
      </rPr>
      <t>increased by approximately $1.26M</t>
    </r>
    <r>
      <rPr>
        <sz val="11"/>
        <color theme="1"/>
        <rFont val="Calibri"/>
        <family val="2"/>
        <scheme val="minor"/>
      </rPr>
      <t xml:space="preserve">, but target achievement </t>
    </r>
    <r>
      <rPr>
        <b/>
        <sz val="11"/>
        <color theme="1"/>
        <rFont val="Calibri"/>
        <family val="2"/>
        <scheme val="minor"/>
      </rPr>
      <t>fell from 22.88% to 9.86%</t>
    </r>
    <r>
      <rPr>
        <sz val="11"/>
        <color theme="1"/>
        <rFont val="Calibri"/>
        <family val="2"/>
        <scheme val="minor"/>
      </rPr>
      <t xml:space="preserve"> because the target increased dramatically.</t>
    </r>
  </si>
  <si>
    <t xml:space="preserve"> 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</si>
</sst>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164" formatCode="0.00%;\-0.00%;0.00%"/>
    <numFmt numFmtId="165" formatCode="0.00,,&quot;M&quot;"/>
    <numFmt numFmtId="166" formatCode="0.0,&quot;K&quot;"/>
    <numFmt numFmtId="167" formatCode="&quot;$&quot;#,##0.00"/>
    <numFmt numFmtId="168" formatCode="&quot;$&quot;#,##0"/>
    <numFmt numFmtId="169" formatCode="0.0%"/>
    <numFmt numFmtId="170" formatCode="0.00000"/>
    <numFmt numFmtId="175" formatCode="0.0"/>
  </numFmts>
  <fonts count="19">
    <font>
      <sz val="11"/>
      <color theme="1"/>
      <name val="Calibri"/>
      <family val="2"/>
      <scheme val="minor"/>
    </font>
    <font>
      <b/>
      <sz val="11"/>
      <color theme="9" tint="-0.249977111117893"/>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
      <b/>
      <sz val="24"/>
      <color theme="1"/>
      <name val="Calibri"/>
      <family val="2"/>
      <scheme val="minor"/>
    </font>
    <font>
      <b/>
      <sz val="13.5"/>
      <color theme="1"/>
      <name val="Calibri"/>
      <family val="2"/>
      <scheme val="minor"/>
    </font>
    <font>
      <b/>
      <sz val="11"/>
      <color theme="5"/>
      <name val="Calibri"/>
      <family val="2"/>
      <scheme val="minor"/>
    </font>
    <font>
      <b/>
      <sz val="14"/>
      <color theme="5"/>
      <name val="Calibri"/>
      <family val="2"/>
      <scheme val="minor"/>
    </font>
    <font>
      <sz val="11"/>
      <name val="Calibri"/>
      <family val="2"/>
      <scheme val="minor"/>
    </font>
    <font>
      <b/>
      <sz val="18"/>
      <color theme="5"/>
      <name val="Calibri"/>
      <family val="2"/>
      <scheme val="minor"/>
    </font>
    <font>
      <b/>
      <sz val="16"/>
      <color theme="5"/>
      <name val="Calibri"/>
      <family val="2"/>
      <scheme val="minor"/>
    </font>
    <font>
      <b/>
      <sz val="12"/>
      <color theme="9" tint="-0.249977111117893"/>
      <name val="Calibri"/>
      <family val="2"/>
      <scheme val="minor"/>
    </font>
    <font>
      <b/>
      <sz val="16"/>
      <color theme="1"/>
      <name val="Calibri"/>
      <family val="2"/>
      <scheme val="minor"/>
    </font>
    <font>
      <i/>
      <sz val="11"/>
      <color theme="1"/>
      <name val="Calibri"/>
      <family val="2"/>
      <scheme val="minor"/>
    </font>
    <font>
      <b/>
      <sz val="12"/>
      <color theme="9" tint="-0.249977111117893"/>
      <name val="Arial"/>
      <family val="2"/>
    </font>
    <font>
      <b/>
      <sz val="14"/>
      <color theme="9" tint="-0.249977111117893"/>
      <name val="Calibri"/>
      <family val="2"/>
      <scheme val="minor"/>
    </font>
    <font>
      <sz val="10"/>
      <color theme="1"/>
      <name val="Arial Unicode MS"/>
    </font>
    <font>
      <b/>
      <sz val="10"/>
      <color theme="1"/>
      <name val="Arial Unicode MS"/>
    </font>
  </fonts>
  <fills count="5">
    <fill>
      <patternFill patternType="none"/>
    </fill>
    <fill>
      <patternFill patternType="gray125"/>
    </fill>
    <fill>
      <patternFill patternType="solid">
        <fgColor theme="9" tint="0.39997558519241921"/>
        <bgColor indexed="64"/>
      </patternFill>
    </fill>
    <fill>
      <patternFill patternType="solid">
        <fgColor theme="5" tint="0.39997558519241921"/>
        <bgColor indexed="64"/>
      </patternFill>
    </fill>
    <fill>
      <patternFill patternType="solid">
        <fgColor theme="4" tint="0.79998168889431442"/>
        <bgColor theme="4" tint="0.79998168889431442"/>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theme="4" tint="0.39997558519241921"/>
      </bottom>
      <diagonal/>
    </border>
  </borders>
  <cellStyleXfs count="1">
    <xf numFmtId="0" fontId="0" fillId="0" borderId="0"/>
  </cellStyleXfs>
  <cellXfs count="179">
    <xf numFmtId="0" fontId="0" fillId="0" borderId="0" xfId="0"/>
    <xf numFmtId="0" fontId="1" fillId="0" borderId="0" xfId="0" applyFont="1" applyAlignment="1">
      <alignment vertical="center"/>
    </xf>
    <xf numFmtId="0" fontId="2" fillId="0" borderId="0" xfId="0" applyFont="1"/>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0" fillId="0" borderId="0" xfId="0" applyAlignment="1">
      <alignment vertical="center"/>
    </xf>
    <xf numFmtId="0" fontId="1" fillId="0" borderId="0" xfId="0" applyFont="1" applyAlignment="1">
      <alignment horizontal="center"/>
    </xf>
    <xf numFmtId="167" fontId="0" fillId="0" borderId="0" xfId="0" applyNumberFormat="1"/>
    <xf numFmtId="168" fontId="0" fillId="0" borderId="0" xfId="0" applyNumberFormat="1"/>
    <xf numFmtId="169" fontId="0" fillId="0" borderId="0" xfId="0" applyNumberFormat="1"/>
    <xf numFmtId="3" fontId="0" fillId="0" borderId="0" xfId="0" applyNumberFormat="1"/>
    <xf numFmtId="0" fontId="1" fillId="0" borderId="0" xfId="0" applyFont="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0" fillId="0" borderId="0" xfId="0" applyNumberFormat="1"/>
    <xf numFmtId="0" fontId="4" fillId="0" borderId="0" xfId="0" applyFont="1" applyAlignment="1">
      <alignment horizontal="center" vertical="center"/>
    </xf>
    <xf numFmtId="0" fontId="4" fillId="0" borderId="0" xfId="0" applyFont="1" applyAlignment="1">
      <alignment vertical="center"/>
    </xf>
    <xf numFmtId="0" fontId="0" fillId="0" borderId="2" xfId="0" applyBorder="1"/>
    <xf numFmtId="0" fontId="0" fillId="0" borderId="3" xfId="0" applyBorder="1"/>
    <xf numFmtId="0" fontId="0" fillId="0" borderId="5" xfId="0" applyBorder="1"/>
    <xf numFmtId="0" fontId="0" fillId="0" borderId="4" xfId="0" applyBorder="1"/>
    <xf numFmtId="2" fontId="0" fillId="0" borderId="4" xfId="0" applyNumberFormat="1" applyBorder="1"/>
    <xf numFmtId="0" fontId="0" fillId="0" borderId="6" xfId="0" applyBorder="1"/>
    <xf numFmtId="0" fontId="0" fillId="0" borderId="7" xfId="0" applyBorder="1"/>
    <xf numFmtId="2" fontId="0" fillId="0" borderId="7" xfId="0" applyNumberFormat="1" applyBorder="1"/>
    <xf numFmtId="0" fontId="0" fillId="0" borderId="8" xfId="0" applyBorder="1"/>
    <xf numFmtId="0" fontId="0" fillId="0" borderId="0" xfId="0" applyAlignment="1">
      <alignment horizontal="center"/>
    </xf>
    <xf numFmtId="2" fontId="0" fillId="0" borderId="11" xfId="0" applyNumberFormat="1" applyBorder="1"/>
    <xf numFmtId="164" fontId="0" fillId="0" borderId="11" xfId="0" applyNumberFormat="1" applyBorder="1"/>
    <xf numFmtId="1" fontId="0" fillId="0" borderId="11" xfId="0" applyNumberFormat="1" applyBorder="1"/>
    <xf numFmtId="2" fontId="0" fillId="0" borderId="10" xfId="0" applyNumberFormat="1" applyBorder="1"/>
    <xf numFmtId="0" fontId="0" fillId="0" borderId="9" xfId="0" pivotButton="1" applyBorder="1"/>
    <xf numFmtId="0" fontId="0" fillId="0" borderId="9" xfId="0" applyBorder="1"/>
    <xf numFmtId="0" fontId="0" fillId="0" borderId="9" xfId="0" applyBorder="1" applyAlignment="1">
      <alignment horizontal="left"/>
    </xf>
    <xf numFmtId="0" fontId="0" fillId="0" borderId="9" xfId="0" applyBorder="1" applyAlignment="1">
      <alignment horizontal="left" indent="1"/>
    </xf>
    <xf numFmtId="2" fontId="0" fillId="0" borderId="9" xfId="0" applyNumberFormat="1" applyBorder="1"/>
    <xf numFmtId="0" fontId="0" fillId="0" borderId="13" xfId="0" pivotButton="1" applyBorder="1"/>
    <xf numFmtId="0" fontId="0" fillId="0" borderId="13" xfId="0" applyBorder="1"/>
    <xf numFmtId="0" fontId="1" fillId="0" borderId="0" xfId="0" applyFont="1"/>
    <xf numFmtId="0" fontId="9" fillId="2" borderId="0" xfId="0" applyFont="1" applyFill="1" applyAlignment="1">
      <alignment horizontal="center" vertical="center"/>
    </xf>
    <xf numFmtId="0" fontId="0" fillId="2" borderId="0" xfId="0" applyFill="1" applyAlignment="1">
      <alignment horizontal="center" vertical="center"/>
    </xf>
    <xf numFmtId="0" fontId="9" fillId="3" borderId="0" xfId="0" applyFont="1" applyFill="1" applyAlignment="1">
      <alignment horizontal="center" vertical="center"/>
    </xf>
    <xf numFmtId="2" fontId="0" fillId="0" borderId="5" xfId="0" applyNumberFormat="1" applyBorder="1"/>
    <xf numFmtId="2" fontId="0" fillId="0" borderId="8" xfId="0" applyNumberFormat="1" applyBorder="1"/>
    <xf numFmtId="2" fontId="0" fillId="0" borderId="6" xfId="0" applyNumberFormat="1" applyBorder="1"/>
    <xf numFmtId="0" fontId="0" fillId="0" borderId="14" xfId="0" applyBorder="1" applyAlignment="1">
      <alignment horizontal="left"/>
    </xf>
    <xf numFmtId="0" fontId="0" fillId="0" borderId="13" xfId="0" applyBorder="1" applyAlignment="1">
      <alignment horizontal="left"/>
    </xf>
    <xf numFmtId="0" fontId="0" fillId="0" borderId="12" xfId="0" applyBorder="1"/>
    <xf numFmtId="0" fontId="0" fillId="0" borderId="11" xfId="0" applyBorder="1"/>
    <xf numFmtId="0" fontId="0" fillId="0" borderId="10" xfId="0" applyBorder="1"/>
    <xf numFmtId="164" fontId="0" fillId="0" borderId="5" xfId="0" applyNumberFormat="1" applyBorder="1"/>
    <xf numFmtId="164" fontId="0" fillId="0" borderId="8" xfId="0" applyNumberFormat="1" applyBorder="1"/>
    <xf numFmtId="2" fontId="0" fillId="0" borderId="1" xfId="0" applyNumberFormat="1" applyBorder="1"/>
    <xf numFmtId="2" fontId="0" fillId="0" borderId="2" xfId="0" applyNumberFormat="1" applyBorder="1"/>
    <xf numFmtId="164" fontId="0" fillId="0" borderId="3" xfId="0" applyNumberFormat="1" applyBorder="1"/>
    <xf numFmtId="0" fontId="0" fillId="0" borderId="15" xfId="0" applyBorder="1" applyAlignment="1">
      <alignment horizontal="left"/>
    </xf>
    <xf numFmtId="2" fontId="0" fillId="0" borderId="3" xfId="0" applyNumberFormat="1" applyBorder="1"/>
    <xf numFmtId="1" fontId="0" fillId="0" borderId="8" xfId="0" applyNumberFormat="1" applyBorder="1"/>
    <xf numFmtId="2" fontId="0" fillId="0" borderId="12" xfId="0" applyNumberFormat="1" applyBorder="1"/>
    <xf numFmtId="1" fontId="0" fillId="0" borderId="10" xfId="0" applyNumberFormat="1" applyBorder="1"/>
    <xf numFmtId="165" fontId="0" fillId="0" borderId="9" xfId="0" applyNumberFormat="1" applyBorder="1"/>
    <xf numFmtId="166" fontId="0" fillId="0" borderId="9" xfId="0" applyNumberFormat="1" applyBorder="1"/>
    <xf numFmtId="164" fontId="0" fillId="0" borderId="9" xfId="0" applyNumberFormat="1" applyBorder="1"/>
    <xf numFmtId="1" fontId="0" fillId="0" borderId="9" xfId="0" applyNumberFormat="1" applyBorder="1"/>
    <xf numFmtId="1" fontId="0" fillId="0" borderId="5" xfId="0" applyNumberFormat="1" applyBorder="1"/>
    <xf numFmtId="1" fontId="0" fillId="0" borderId="3" xfId="0" applyNumberFormat="1" applyBorder="1"/>
    <xf numFmtId="0" fontId="0" fillId="0" borderId="0" xfId="0" applyAlignment="1">
      <alignment horizontal="left" vertical="center" indent="1"/>
    </xf>
    <xf numFmtId="10" fontId="0" fillId="0" borderId="0" xfId="0" applyNumberFormat="1"/>
    <xf numFmtId="165" fontId="0" fillId="0" borderId="0" xfId="0" applyNumberFormat="1"/>
    <xf numFmtId="0" fontId="1" fillId="0" borderId="9" xfId="0" applyFont="1" applyBorder="1"/>
    <xf numFmtId="165" fontId="0" fillId="0" borderId="9" xfId="0" applyNumberFormat="1" applyBorder="1" applyAlignment="1">
      <alignment horizontal="left" vertical="top"/>
    </xf>
    <xf numFmtId="8" fontId="0" fillId="0" borderId="0" xfId="0" applyNumberFormat="1"/>
    <xf numFmtId="0" fontId="2" fillId="4" borderId="16" xfId="0" applyFont="1" applyFill="1" applyBorder="1"/>
    <xf numFmtId="0" fontId="10" fillId="0" borderId="0" xfId="0" applyFont="1"/>
    <xf numFmtId="0" fontId="2" fillId="4" borderId="9" xfId="0" applyFont="1" applyFill="1" applyBorder="1"/>
    <xf numFmtId="0" fontId="12" fillId="0" borderId="0" xfId="0" applyFont="1" applyAlignment="1">
      <alignment vertical="center"/>
    </xf>
    <xf numFmtId="165" fontId="0" fillId="0" borderId="6" xfId="0" applyNumberFormat="1" applyBorder="1" applyAlignment="1">
      <alignment vertical="top"/>
    </xf>
    <xf numFmtId="165" fontId="0" fillId="0" borderId="7" xfId="0" applyNumberFormat="1" applyBorder="1" applyAlignment="1">
      <alignment vertical="top"/>
    </xf>
    <xf numFmtId="165" fontId="0" fillId="0" borderId="7" xfId="0" applyNumberFormat="1" applyBorder="1"/>
    <xf numFmtId="165" fontId="0" fillId="0" borderId="7" xfId="0" applyNumberFormat="1" applyBorder="1" applyAlignment="1">
      <alignment horizontal="left" vertical="top"/>
    </xf>
    <xf numFmtId="0" fontId="1" fillId="0" borderId="12" xfId="0" applyFont="1" applyBorder="1"/>
    <xf numFmtId="0" fontId="1" fillId="0" borderId="11" xfId="0" applyFont="1" applyBorder="1"/>
    <xf numFmtId="0" fontId="1" fillId="0" borderId="10" xfId="0" applyFont="1" applyBorder="1"/>
    <xf numFmtId="0" fontId="0" fillId="0" borderId="0" xfId="0" applyAlignment="1">
      <alignment horizontal="left" indent="1"/>
    </xf>
    <xf numFmtId="2" fontId="0" fillId="0" borderId="14" xfId="0" applyNumberFormat="1" applyBorder="1"/>
    <xf numFmtId="2" fontId="0" fillId="0" borderId="13" xfId="0" applyNumberFormat="1" applyBorder="1"/>
    <xf numFmtId="0" fontId="0" fillId="0" borderId="14" xfId="0" pivotButton="1" applyBorder="1"/>
    <xf numFmtId="0" fontId="0" fillId="0" borderId="14" xfId="0" applyBorder="1"/>
    <xf numFmtId="0" fontId="3" fillId="0" borderId="0" xfId="0" applyFont="1"/>
    <xf numFmtId="170" fontId="0" fillId="0" borderId="0" xfId="0" applyNumberFormat="1"/>
    <xf numFmtId="0" fontId="13" fillId="0" borderId="0" xfId="0" applyFont="1"/>
    <xf numFmtId="0" fontId="0" fillId="0" borderId="9" xfId="0" applyBorder="1" applyAlignment="1">
      <alignment horizontal="left" indent="2"/>
    </xf>
    <xf numFmtId="0" fontId="0" fillId="0" borderId="9" xfId="0" applyBorder="1" applyAlignment="1">
      <alignment horizontal="left" indent="3"/>
    </xf>
    <xf numFmtId="165" fontId="0" fillId="0" borderId="14" xfId="0" applyNumberFormat="1" applyBorder="1"/>
    <xf numFmtId="165" fontId="0" fillId="0" borderId="13" xfId="0" applyNumberFormat="1" applyBorder="1"/>
    <xf numFmtId="8" fontId="2" fillId="0" borderId="0" xfId="0" applyNumberFormat="1" applyFont="1"/>
    <xf numFmtId="10" fontId="2" fillId="0" borderId="0" xfId="0" applyNumberFormat="1" applyFont="1"/>
    <xf numFmtId="0" fontId="2" fillId="0" borderId="0" xfId="0" applyFont="1" applyAlignment="1">
      <alignment horizontal="left" vertical="center" indent="1"/>
    </xf>
    <xf numFmtId="0" fontId="1" fillId="0" borderId="0" xfId="0" applyFont="1" applyAlignment="1">
      <alignment horizontal="center"/>
    </xf>
    <xf numFmtId="0" fontId="15" fillId="0" borderId="9" xfId="0" applyFont="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 fillId="0" borderId="0" xfId="0" applyFont="1" applyAlignment="1">
      <alignment horizontal="center" vertical="center"/>
    </xf>
    <xf numFmtId="0" fontId="1" fillId="0" borderId="2" xfId="0" applyFont="1" applyBorder="1" applyAlignment="1">
      <alignment horizontal="center"/>
    </xf>
    <xf numFmtId="0" fontId="0" fillId="0" borderId="2" xfId="0" applyBorder="1" applyAlignment="1">
      <alignment horizontal="center"/>
    </xf>
    <xf numFmtId="0" fontId="1" fillId="0" borderId="4" xfId="0" applyFont="1" applyBorder="1" applyAlignment="1">
      <alignment horizontal="center" vertical="center"/>
    </xf>
    <xf numFmtId="0" fontId="0" fillId="0" borderId="0" xfId="0" applyAlignment="1">
      <alignment horizontal="center"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1" fillId="0" borderId="12" xfId="0" applyFont="1"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1" fillId="0" borderId="11" xfId="0" applyFont="1" applyBorder="1" applyAlignment="1">
      <alignment horizontal="center"/>
    </xf>
    <xf numFmtId="0" fontId="1" fillId="0" borderId="10" xfId="0" applyFont="1" applyBorder="1" applyAlignment="1">
      <alignment horizontal="center"/>
    </xf>
    <xf numFmtId="0" fontId="10" fillId="0" borderId="12" xfId="0" applyFont="1" applyBorder="1" applyAlignment="1">
      <alignment horizontal="center" vertical="center"/>
    </xf>
    <xf numFmtId="0" fontId="10" fillId="0" borderId="11" xfId="0" applyFont="1" applyBorder="1" applyAlignment="1">
      <alignment horizontal="center" vertical="center"/>
    </xf>
    <xf numFmtId="0" fontId="10" fillId="0" borderId="10"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10" xfId="0" applyFont="1" applyBorder="1" applyAlignment="1">
      <alignment horizontal="center" vertical="center"/>
    </xf>
    <xf numFmtId="0" fontId="10" fillId="0" borderId="0" xfId="0" applyFont="1" applyAlignment="1">
      <alignment horizontal="left" vertical="center"/>
    </xf>
    <xf numFmtId="0" fontId="10" fillId="0" borderId="5" xfId="0" applyFont="1" applyBorder="1" applyAlignment="1">
      <alignment horizontal="left" vertical="center"/>
    </xf>
    <xf numFmtId="0" fontId="1" fillId="0" borderId="9" xfId="0" applyFont="1" applyBorder="1" applyAlignment="1">
      <alignment horizontal="left"/>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12" fillId="0" borderId="11" xfId="0" applyFont="1" applyBorder="1" applyAlignment="1">
      <alignment horizontal="center" vertical="center"/>
    </xf>
    <xf numFmtId="0" fontId="12" fillId="0" borderId="10" xfId="0" applyFont="1" applyBorder="1" applyAlignment="1">
      <alignment horizontal="center" vertical="center"/>
    </xf>
    <xf numFmtId="0" fontId="12" fillId="0" borderId="4" xfId="0" applyFont="1" applyBorder="1" applyAlignment="1">
      <alignment horizontal="center" vertical="center"/>
    </xf>
    <xf numFmtId="0" fontId="12" fillId="0" borderId="0" xfId="0" applyFont="1" applyAlignment="1">
      <alignment horizontal="center" vertical="center"/>
    </xf>
    <xf numFmtId="0" fontId="0" fillId="0" borderId="0" xfId="0" applyNumberFormat="1"/>
    <xf numFmtId="0" fontId="0" fillId="0" borderId="9" xfId="0" applyNumberFormat="1" applyBorder="1"/>
    <xf numFmtId="0" fontId="0" fillId="0" borderId="0" xfId="0" applyBorder="1" applyAlignment="1">
      <alignment horizontal="left"/>
    </xf>
    <xf numFmtId="0" fontId="1" fillId="0" borderId="9" xfId="0" applyFont="1" applyBorder="1" applyAlignment="1">
      <alignment horizontal="center"/>
    </xf>
    <xf numFmtId="0" fontId="0" fillId="0" borderId="9" xfId="0" applyBorder="1" applyAlignment="1">
      <alignment horizontal="center"/>
    </xf>
    <xf numFmtId="175" fontId="0" fillId="0" borderId="0" xfId="0" applyNumberFormat="1"/>
    <xf numFmtId="175" fontId="0" fillId="0" borderId="9" xfId="0" applyNumberFormat="1" applyBorder="1"/>
    <xf numFmtId="0" fontId="15" fillId="0" borderId="0" xfId="0" applyFont="1" applyBorder="1" applyAlignment="1">
      <alignment vertical="center"/>
    </xf>
    <xf numFmtId="0" fontId="0" fillId="0" borderId="0" xfId="0" applyBorder="1"/>
    <xf numFmtId="2" fontId="0" fillId="0" borderId="0" xfId="0" applyNumberFormat="1" applyBorder="1"/>
    <xf numFmtId="0" fontId="16" fillId="0" borderId="9"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8" fontId="0" fillId="0" borderId="0" xfId="0" applyNumberFormat="1" applyAlignment="1">
      <alignment vertical="center" wrapText="1"/>
    </xf>
    <xf numFmtId="10" fontId="0" fillId="0" borderId="0" xfId="0" applyNumberFormat="1" applyAlignment="1">
      <alignment vertical="center" wrapText="1"/>
    </xf>
    <xf numFmtId="8" fontId="2" fillId="0" borderId="0" xfId="0" applyNumberFormat="1" applyFont="1" applyAlignment="1">
      <alignment vertical="center" wrapText="1"/>
    </xf>
    <xf numFmtId="10" fontId="2" fillId="0" borderId="0" xfId="0" applyNumberFormat="1" applyFont="1" applyAlignment="1">
      <alignment vertical="center" wrapText="1"/>
    </xf>
    <xf numFmtId="0" fontId="0" fillId="0" borderId="12" xfId="0" applyNumberFormat="1" applyBorder="1"/>
    <xf numFmtId="164" fontId="0" fillId="0" borderId="14" xfId="0" applyNumberFormat="1" applyBorder="1"/>
    <xf numFmtId="1" fontId="0" fillId="0" borderId="14" xfId="0" applyNumberFormat="1" applyBorder="1"/>
    <xf numFmtId="164" fontId="0" fillId="0" borderId="13" xfId="0" applyNumberFormat="1" applyBorder="1"/>
    <xf numFmtId="1" fontId="0" fillId="0" borderId="13" xfId="0" applyNumberFormat="1" applyBorder="1"/>
    <xf numFmtId="0" fontId="0" fillId="0" borderId="11" xfId="0" applyNumberFormat="1" applyBorder="1"/>
    <xf numFmtId="0" fontId="0" fillId="0" borderId="10" xfId="0" applyNumberFormat="1" applyBorder="1"/>
    <xf numFmtId="0" fontId="12" fillId="0" borderId="0" xfId="0" applyFont="1" applyBorder="1" applyAlignment="1">
      <alignment vertical="center"/>
    </xf>
    <xf numFmtId="0" fontId="12" fillId="0" borderId="9" xfId="0" applyFont="1" applyBorder="1" applyAlignment="1">
      <alignment horizontal="center"/>
    </xf>
    <xf numFmtId="0" fontId="12" fillId="0" borderId="9" xfId="0" applyFont="1" applyBorder="1" applyAlignment="1"/>
    <xf numFmtId="0" fontId="12" fillId="0" borderId="12" xfId="0" applyFont="1" applyBorder="1" applyAlignment="1">
      <alignment horizontal="center"/>
    </xf>
    <xf numFmtId="0" fontId="12" fillId="0" borderId="10" xfId="0" applyFont="1" applyBorder="1" applyAlignment="1">
      <alignment horizontal="center"/>
    </xf>
    <xf numFmtId="164" fontId="0" fillId="0" borderId="10" xfId="0" applyNumberFormat="1" applyBorder="1"/>
    <xf numFmtId="17" fontId="0" fillId="0" borderId="0" xfId="0" applyNumberFormat="1" applyAlignment="1">
      <alignment horizontal="left" vertical="center" indent="1"/>
    </xf>
    <xf numFmtId="17" fontId="2" fillId="0" borderId="0" xfId="0" applyNumberFormat="1" applyFont="1"/>
    <xf numFmtId="10" fontId="0" fillId="0" borderId="0" xfId="0" applyNumberFormat="1" applyAlignment="1">
      <alignment horizontal="center" vertical="center" wrapText="1"/>
    </xf>
    <xf numFmtId="0" fontId="17" fillId="0" borderId="0" xfId="0" applyFont="1" applyAlignment="1">
      <alignment vertical="center"/>
    </xf>
    <xf numFmtId="17" fontId="17" fillId="0" borderId="0" xfId="0" applyNumberFormat="1" applyFont="1" applyAlignment="1">
      <alignment vertical="center"/>
    </xf>
    <xf numFmtId="10" fontId="17" fillId="0" borderId="0" xfId="0" applyNumberFormat="1" applyFont="1" applyAlignment="1">
      <alignment vertical="center"/>
    </xf>
    <xf numFmtId="8" fontId="17" fillId="0" borderId="0" xfId="0" applyNumberFormat="1" applyFont="1" applyAlignment="1">
      <alignment vertical="center"/>
    </xf>
    <xf numFmtId="0" fontId="18" fillId="0" borderId="0" xfId="0" applyFont="1" applyAlignment="1">
      <alignment vertical="center"/>
    </xf>
    <xf numFmtId="0" fontId="18" fillId="0" borderId="0" xfId="0" applyFont="1" applyAlignment="1">
      <alignment horizontal="left" vertical="top"/>
    </xf>
    <xf numFmtId="0" fontId="2" fillId="0" borderId="0" xfId="0" applyFont="1" applyAlignment="1">
      <alignment horizontal="left" vertical="top" indent="1"/>
    </xf>
  </cellXfs>
  <cellStyles count="1">
    <cellStyle name="Normal" xfId="0" builtinId="0"/>
  </cellStyles>
  <dxfs count="84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rder>
    </dxf>
    <dxf>
      <border>
        <right style="thin">
          <color indexed="64"/>
        </right>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0.0,&quot;K&quot;"/>
    </dxf>
    <dxf>
      <numFmt numFmtId="165" formatCode="0.00,,&quot;M&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33.xml"/><Relationship Id="rId21" Type="http://schemas.openxmlformats.org/officeDocument/2006/relationships/pivotCacheDefinition" Target="pivotCache/pivotCacheDefinition8.xml"/><Relationship Id="rId42" Type="http://schemas.openxmlformats.org/officeDocument/2006/relationships/pivotCacheDefinition" Target="pivotCache/pivotCacheDefinition29.xml"/><Relationship Id="rId63" Type="http://schemas.openxmlformats.org/officeDocument/2006/relationships/pivotCacheDefinition" Target="pivotCache/pivotCacheDefinition50.xml"/><Relationship Id="rId84" Type="http://schemas.openxmlformats.org/officeDocument/2006/relationships/calcChain" Target="calcChain.xml"/><Relationship Id="rId138" Type="http://schemas.openxmlformats.org/officeDocument/2006/relationships/customXml" Target="../customXml/item54.xml"/><Relationship Id="rId107" Type="http://schemas.openxmlformats.org/officeDocument/2006/relationships/customXml" Target="../customXml/item23.xml"/><Relationship Id="rId11" Type="http://schemas.openxmlformats.org/officeDocument/2006/relationships/worksheet" Target="worksheets/sheet11.xml"/><Relationship Id="rId32" Type="http://schemas.openxmlformats.org/officeDocument/2006/relationships/pivotCacheDefinition" Target="pivotCache/pivotCacheDefinition19.xml"/><Relationship Id="rId53" Type="http://schemas.openxmlformats.org/officeDocument/2006/relationships/pivotCacheDefinition" Target="pivotCache/pivotCacheDefinition40.xml"/><Relationship Id="rId74" Type="http://schemas.openxmlformats.org/officeDocument/2006/relationships/pivotCacheDefinition" Target="pivotCache/pivotCacheDefinition61.xml"/><Relationship Id="rId128" Type="http://schemas.openxmlformats.org/officeDocument/2006/relationships/customXml" Target="../customXml/item44.xml"/><Relationship Id="rId5" Type="http://schemas.openxmlformats.org/officeDocument/2006/relationships/worksheet" Target="worksheets/sheet5.xml"/><Relationship Id="rId90" Type="http://schemas.openxmlformats.org/officeDocument/2006/relationships/customXml" Target="../customXml/item6.xml"/><Relationship Id="rId95" Type="http://schemas.openxmlformats.org/officeDocument/2006/relationships/customXml" Target="../customXml/item1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43" Type="http://schemas.openxmlformats.org/officeDocument/2006/relationships/pivotCacheDefinition" Target="pivotCache/pivotCacheDefinition30.xml"/><Relationship Id="rId48" Type="http://schemas.openxmlformats.org/officeDocument/2006/relationships/pivotCacheDefinition" Target="pivotCache/pivotCacheDefinition35.xml"/><Relationship Id="rId64" Type="http://schemas.openxmlformats.org/officeDocument/2006/relationships/pivotCacheDefinition" Target="pivotCache/pivotCacheDefinition51.xml"/><Relationship Id="rId69" Type="http://schemas.openxmlformats.org/officeDocument/2006/relationships/pivotCacheDefinition" Target="pivotCache/pivotCacheDefinition56.xml"/><Relationship Id="rId113" Type="http://schemas.openxmlformats.org/officeDocument/2006/relationships/customXml" Target="../customXml/item29.xml"/><Relationship Id="rId118" Type="http://schemas.openxmlformats.org/officeDocument/2006/relationships/customXml" Target="../customXml/item34.xml"/><Relationship Id="rId134" Type="http://schemas.openxmlformats.org/officeDocument/2006/relationships/customXml" Target="../customXml/item50.xml"/><Relationship Id="rId139" Type="http://schemas.openxmlformats.org/officeDocument/2006/relationships/customXml" Target="../customXml/item55.xml"/><Relationship Id="rId80" Type="http://schemas.openxmlformats.org/officeDocument/2006/relationships/connections" Target="connections.xml"/><Relationship Id="rId85" Type="http://schemas.openxmlformats.org/officeDocument/2006/relationships/customXml" Target="../customXml/item1.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59" Type="http://schemas.openxmlformats.org/officeDocument/2006/relationships/pivotCacheDefinition" Target="pivotCache/pivotCacheDefinition46.xml"/><Relationship Id="rId103" Type="http://schemas.openxmlformats.org/officeDocument/2006/relationships/customXml" Target="../customXml/item19.xml"/><Relationship Id="rId108" Type="http://schemas.openxmlformats.org/officeDocument/2006/relationships/customXml" Target="../customXml/item24.xml"/><Relationship Id="rId124" Type="http://schemas.openxmlformats.org/officeDocument/2006/relationships/customXml" Target="../customXml/item40.xml"/><Relationship Id="rId129" Type="http://schemas.openxmlformats.org/officeDocument/2006/relationships/customXml" Target="../customXml/item45.xml"/><Relationship Id="rId54" Type="http://schemas.openxmlformats.org/officeDocument/2006/relationships/pivotCacheDefinition" Target="pivotCache/pivotCacheDefinition41.xml"/><Relationship Id="rId70" Type="http://schemas.openxmlformats.org/officeDocument/2006/relationships/pivotCacheDefinition" Target="pivotCache/pivotCacheDefinition57.xml"/><Relationship Id="rId75" Type="http://schemas.openxmlformats.org/officeDocument/2006/relationships/pivotCacheDefinition" Target="pivotCache/pivotCacheDefinition62.xml"/><Relationship Id="rId91" Type="http://schemas.openxmlformats.org/officeDocument/2006/relationships/customXml" Target="../customXml/item7.xml"/><Relationship Id="rId96" Type="http://schemas.openxmlformats.org/officeDocument/2006/relationships/customXml" Target="../customXml/item12.xml"/><Relationship Id="rId140" Type="http://schemas.openxmlformats.org/officeDocument/2006/relationships/customXml" Target="../customXml/item56.xml"/><Relationship Id="rId145" Type="http://schemas.openxmlformats.org/officeDocument/2006/relationships/customXml" Target="../customXml/item6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49" Type="http://schemas.openxmlformats.org/officeDocument/2006/relationships/pivotCacheDefinition" Target="pivotCache/pivotCacheDefinition36.xml"/><Relationship Id="rId114" Type="http://schemas.openxmlformats.org/officeDocument/2006/relationships/customXml" Target="../customXml/item30.xml"/><Relationship Id="rId119" Type="http://schemas.openxmlformats.org/officeDocument/2006/relationships/customXml" Target="../customXml/item35.xml"/><Relationship Id="rId44" Type="http://schemas.openxmlformats.org/officeDocument/2006/relationships/pivotCacheDefinition" Target="pivotCache/pivotCacheDefinition31.xml"/><Relationship Id="rId60" Type="http://schemas.openxmlformats.org/officeDocument/2006/relationships/pivotCacheDefinition" Target="pivotCache/pivotCacheDefinition47.xml"/><Relationship Id="rId65" Type="http://schemas.openxmlformats.org/officeDocument/2006/relationships/pivotCacheDefinition" Target="pivotCache/pivotCacheDefinition52.xml"/><Relationship Id="rId81" Type="http://schemas.openxmlformats.org/officeDocument/2006/relationships/styles" Target="styles.xml"/><Relationship Id="rId86" Type="http://schemas.openxmlformats.org/officeDocument/2006/relationships/customXml" Target="../customXml/item2.xml"/><Relationship Id="rId130" Type="http://schemas.openxmlformats.org/officeDocument/2006/relationships/customXml" Target="../customXml/item46.xml"/><Relationship Id="rId135" Type="http://schemas.openxmlformats.org/officeDocument/2006/relationships/customXml" Target="../customXml/item51.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pivotCacheDefinition" Target="pivotCache/pivotCacheDefinition26.xml"/><Relationship Id="rId109" Type="http://schemas.openxmlformats.org/officeDocument/2006/relationships/customXml" Target="../customXml/item25.xml"/><Relationship Id="rId34" Type="http://schemas.openxmlformats.org/officeDocument/2006/relationships/pivotCacheDefinition" Target="pivotCache/pivotCacheDefinition21.xml"/><Relationship Id="rId50" Type="http://schemas.openxmlformats.org/officeDocument/2006/relationships/pivotCacheDefinition" Target="pivotCache/pivotCacheDefinition37.xml"/><Relationship Id="rId55" Type="http://schemas.openxmlformats.org/officeDocument/2006/relationships/pivotCacheDefinition" Target="pivotCache/pivotCacheDefinition42.xml"/><Relationship Id="rId76" Type="http://schemas.openxmlformats.org/officeDocument/2006/relationships/pivotCacheDefinition" Target="pivotCache/pivotCacheDefinition63.xml"/><Relationship Id="rId97" Type="http://schemas.openxmlformats.org/officeDocument/2006/relationships/customXml" Target="../customXml/item13.xml"/><Relationship Id="rId104" Type="http://schemas.openxmlformats.org/officeDocument/2006/relationships/customXml" Target="../customXml/item20.xml"/><Relationship Id="rId120" Type="http://schemas.openxmlformats.org/officeDocument/2006/relationships/customXml" Target="../customXml/item36.xml"/><Relationship Id="rId125" Type="http://schemas.openxmlformats.org/officeDocument/2006/relationships/customXml" Target="../customXml/item41.xml"/><Relationship Id="rId141" Type="http://schemas.openxmlformats.org/officeDocument/2006/relationships/customXml" Target="../customXml/item57.xml"/><Relationship Id="rId146" Type="http://schemas.openxmlformats.org/officeDocument/2006/relationships/customXml" Target="../customXml/item62.xml"/><Relationship Id="rId7" Type="http://schemas.openxmlformats.org/officeDocument/2006/relationships/worksheet" Target="worksheets/sheet7.xml"/><Relationship Id="rId71" Type="http://schemas.openxmlformats.org/officeDocument/2006/relationships/pivotCacheDefinition" Target="pivotCache/pivotCacheDefinition58.xml"/><Relationship Id="rId92" Type="http://schemas.openxmlformats.org/officeDocument/2006/relationships/customXml" Target="../customXml/item8.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openxmlformats.org/officeDocument/2006/relationships/pivotCacheDefinition" Target="pivotCache/pivotCacheDefinition27.xml"/><Relationship Id="rId45" Type="http://schemas.openxmlformats.org/officeDocument/2006/relationships/pivotCacheDefinition" Target="pivotCache/pivotCacheDefinition32.xml"/><Relationship Id="rId66" Type="http://schemas.openxmlformats.org/officeDocument/2006/relationships/pivotCacheDefinition" Target="pivotCache/pivotCacheDefinition53.xml"/><Relationship Id="rId87" Type="http://schemas.openxmlformats.org/officeDocument/2006/relationships/customXml" Target="../customXml/item3.xml"/><Relationship Id="rId110" Type="http://schemas.openxmlformats.org/officeDocument/2006/relationships/customXml" Target="../customXml/item26.xml"/><Relationship Id="rId115" Type="http://schemas.openxmlformats.org/officeDocument/2006/relationships/customXml" Target="../customXml/item31.xml"/><Relationship Id="rId131" Type="http://schemas.openxmlformats.org/officeDocument/2006/relationships/customXml" Target="../customXml/item47.xml"/><Relationship Id="rId136" Type="http://schemas.openxmlformats.org/officeDocument/2006/relationships/customXml" Target="../customXml/item52.xml"/><Relationship Id="rId61" Type="http://schemas.openxmlformats.org/officeDocument/2006/relationships/pivotCacheDefinition" Target="pivotCache/pivotCacheDefinition48.xml"/><Relationship Id="rId82" Type="http://schemas.openxmlformats.org/officeDocument/2006/relationships/sharedStrings" Target="sharedStrings.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56" Type="http://schemas.openxmlformats.org/officeDocument/2006/relationships/pivotCacheDefinition" Target="pivotCache/pivotCacheDefinition43.xml"/><Relationship Id="rId77" Type="http://schemas.openxmlformats.org/officeDocument/2006/relationships/pivotCacheDefinition" Target="pivotCache/pivotCacheDefinition64.xml"/><Relationship Id="rId100" Type="http://schemas.openxmlformats.org/officeDocument/2006/relationships/customXml" Target="../customXml/item16.xml"/><Relationship Id="rId105" Type="http://schemas.openxmlformats.org/officeDocument/2006/relationships/customXml" Target="../customXml/item21.xml"/><Relationship Id="rId126" Type="http://schemas.openxmlformats.org/officeDocument/2006/relationships/customXml" Target="../customXml/item42.xml"/><Relationship Id="rId8" Type="http://schemas.openxmlformats.org/officeDocument/2006/relationships/worksheet" Target="worksheets/sheet8.xml"/><Relationship Id="rId51" Type="http://schemas.openxmlformats.org/officeDocument/2006/relationships/pivotCacheDefinition" Target="pivotCache/pivotCacheDefinition38.xml"/><Relationship Id="rId72" Type="http://schemas.openxmlformats.org/officeDocument/2006/relationships/pivotCacheDefinition" Target="pivotCache/pivotCacheDefinition59.xml"/><Relationship Id="rId93" Type="http://schemas.openxmlformats.org/officeDocument/2006/relationships/customXml" Target="../customXml/item9.xml"/><Relationship Id="rId98" Type="http://schemas.openxmlformats.org/officeDocument/2006/relationships/customXml" Target="../customXml/item14.xml"/><Relationship Id="rId121" Type="http://schemas.openxmlformats.org/officeDocument/2006/relationships/customXml" Target="../customXml/item37.xml"/><Relationship Id="rId142" Type="http://schemas.openxmlformats.org/officeDocument/2006/relationships/customXml" Target="../customXml/item58.xml"/><Relationship Id="rId3" Type="http://schemas.openxmlformats.org/officeDocument/2006/relationships/worksheet" Target="worksheets/sheet3.xml"/><Relationship Id="rId25" Type="http://schemas.openxmlformats.org/officeDocument/2006/relationships/pivotCacheDefinition" Target="pivotCache/pivotCacheDefinition12.xml"/><Relationship Id="rId46" Type="http://schemas.openxmlformats.org/officeDocument/2006/relationships/pivotCacheDefinition" Target="pivotCache/pivotCacheDefinition33.xml"/><Relationship Id="rId67" Type="http://schemas.openxmlformats.org/officeDocument/2006/relationships/pivotCacheDefinition" Target="pivotCache/pivotCacheDefinition54.xml"/><Relationship Id="rId116" Type="http://schemas.openxmlformats.org/officeDocument/2006/relationships/customXml" Target="../customXml/item32.xml"/><Relationship Id="rId137" Type="http://schemas.openxmlformats.org/officeDocument/2006/relationships/customXml" Target="../customXml/item53.xml"/><Relationship Id="rId20" Type="http://schemas.openxmlformats.org/officeDocument/2006/relationships/pivotCacheDefinition" Target="pivotCache/pivotCacheDefinition7.xml"/><Relationship Id="rId41" Type="http://schemas.openxmlformats.org/officeDocument/2006/relationships/pivotCacheDefinition" Target="pivotCache/pivotCacheDefinition28.xml"/><Relationship Id="rId62" Type="http://schemas.openxmlformats.org/officeDocument/2006/relationships/pivotCacheDefinition" Target="pivotCache/pivotCacheDefinition49.xml"/><Relationship Id="rId83" Type="http://schemas.openxmlformats.org/officeDocument/2006/relationships/powerPivotData" Target="model/item.data"/><Relationship Id="rId88" Type="http://schemas.openxmlformats.org/officeDocument/2006/relationships/customXml" Target="../customXml/item4.xml"/><Relationship Id="rId111" Type="http://schemas.openxmlformats.org/officeDocument/2006/relationships/customXml" Target="../customXml/item27.xml"/><Relationship Id="rId132" Type="http://schemas.openxmlformats.org/officeDocument/2006/relationships/customXml" Target="../customXml/item48.xml"/><Relationship Id="rId15" Type="http://schemas.openxmlformats.org/officeDocument/2006/relationships/pivotCacheDefinition" Target="pivotCache/pivotCacheDefinition2.xml"/><Relationship Id="rId36" Type="http://schemas.openxmlformats.org/officeDocument/2006/relationships/pivotCacheDefinition" Target="pivotCache/pivotCacheDefinition23.xml"/><Relationship Id="rId57" Type="http://schemas.openxmlformats.org/officeDocument/2006/relationships/pivotCacheDefinition" Target="pivotCache/pivotCacheDefinition44.xml"/><Relationship Id="rId106" Type="http://schemas.openxmlformats.org/officeDocument/2006/relationships/customXml" Target="../customXml/item22.xml"/><Relationship Id="rId127" Type="http://schemas.openxmlformats.org/officeDocument/2006/relationships/customXml" Target="../customXml/item43.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52" Type="http://schemas.openxmlformats.org/officeDocument/2006/relationships/pivotCacheDefinition" Target="pivotCache/pivotCacheDefinition39.xml"/><Relationship Id="rId73" Type="http://schemas.openxmlformats.org/officeDocument/2006/relationships/pivotCacheDefinition" Target="pivotCache/pivotCacheDefinition60.xml"/><Relationship Id="rId78" Type="http://schemas.openxmlformats.org/officeDocument/2006/relationships/pivotCacheDefinition" Target="pivotCache/pivotCacheDefinition65.xml"/><Relationship Id="rId94" Type="http://schemas.openxmlformats.org/officeDocument/2006/relationships/customXml" Target="../customXml/item10.xml"/><Relationship Id="rId99" Type="http://schemas.openxmlformats.org/officeDocument/2006/relationships/customXml" Target="../customXml/item15.xml"/><Relationship Id="rId101" Type="http://schemas.openxmlformats.org/officeDocument/2006/relationships/customXml" Target="../customXml/item17.xml"/><Relationship Id="rId122" Type="http://schemas.openxmlformats.org/officeDocument/2006/relationships/customXml" Target="../customXml/item38.xml"/><Relationship Id="rId143" Type="http://schemas.openxmlformats.org/officeDocument/2006/relationships/customXml" Target="../customXml/item5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13.xml"/><Relationship Id="rId47" Type="http://schemas.openxmlformats.org/officeDocument/2006/relationships/pivotCacheDefinition" Target="pivotCache/pivotCacheDefinition34.xml"/><Relationship Id="rId68" Type="http://schemas.openxmlformats.org/officeDocument/2006/relationships/pivotCacheDefinition" Target="pivotCache/pivotCacheDefinition55.xml"/><Relationship Id="rId89" Type="http://schemas.openxmlformats.org/officeDocument/2006/relationships/customXml" Target="../customXml/item5.xml"/><Relationship Id="rId112" Type="http://schemas.openxmlformats.org/officeDocument/2006/relationships/customXml" Target="../customXml/item28.xml"/><Relationship Id="rId133" Type="http://schemas.openxmlformats.org/officeDocument/2006/relationships/customXml" Target="../customXml/item49.xml"/><Relationship Id="rId16" Type="http://schemas.openxmlformats.org/officeDocument/2006/relationships/pivotCacheDefinition" Target="pivotCache/pivotCacheDefinition3.xml"/><Relationship Id="rId37" Type="http://schemas.openxmlformats.org/officeDocument/2006/relationships/pivotCacheDefinition" Target="pivotCache/pivotCacheDefinition24.xml"/><Relationship Id="rId58" Type="http://schemas.openxmlformats.org/officeDocument/2006/relationships/pivotCacheDefinition" Target="pivotCache/pivotCacheDefinition45.xml"/><Relationship Id="rId79" Type="http://schemas.openxmlformats.org/officeDocument/2006/relationships/theme" Target="theme/theme1.xml"/><Relationship Id="rId102" Type="http://schemas.openxmlformats.org/officeDocument/2006/relationships/customXml" Target="../customXml/item18.xml"/><Relationship Id="rId123" Type="http://schemas.openxmlformats.org/officeDocument/2006/relationships/customXml" Target="../customXml/item39.xml"/><Relationship Id="rId144" Type="http://schemas.openxmlformats.org/officeDocument/2006/relationships/customXml" Target="../customXml/item6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[AdventureWorks-Excel-Analytics.xlsx]PT_Regional_Analysis!PivotTable19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Performance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PT_Regional_Analysis!$T$28</c:f>
              <c:strCache>
                <c:ptCount val="1"/>
                <c:pt idx="0">
                  <c:v>Total</c:v>
                </c:pt>
              </c:strCache>
            </c:strRef>
          </c:tx>
          <c:spPr>
            <a:solidFill>
              <a:schemeClr val="accent1"/>
            </a:solidFill>
            <a:ln>
              <a:noFill/>
            </a:ln>
            <a:effectLst/>
          </c:spPr>
          <c:invertIfNegative val="0"/>
          <c:cat>
            <c:strRef>
              <c:f>PT_Regional_Analysis!$S$29:$S$34</c:f>
              <c:strCache>
                <c:ptCount val="6"/>
                <c:pt idx="0">
                  <c:v>United States</c:v>
                </c:pt>
                <c:pt idx="1">
                  <c:v>Canada</c:v>
                </c:pt>
                <c:pt idx="2">
                  <c:v>France</c:v>
                </c:pt>
                <c:pt idx="3">
                  <c:v>United Kingdom</c:v>
                </c:pt>
                <c:pt idx="4">
                  <c:v>Germany</c:v>
                </c:pt>
                <c:pt idx="5">
                  <c:v>Australia</c:v>
                </c:pt>
              </c:strCache>
            </c:strRef>
          </c:cat>
          <c:val>
            <c:numRef>
              <c:f>PT_Regional_Analysis!$T$29:$T$34</c:f>
              <c:numCache>
                <c:formatCode>0.00,,"M"</c:formatCode>
                <c:ptCount val="6"/>
                <c:pt idx="0">
                  <c:v>51993286.350000054</c:v>
                </c:pt>
                <c:pt idx="1">
                  <c:v>13875632.959999997</c:v>
                </c:pt>
                <c:pt idx="2">
                  <c:v>4527839.6900000013</c:v>
                </c:pt>
                <c:pt idx="3">
                  <c:v>3883042.9599999962</c:v>
                </c:pt>
                <c:pt idx="4">
                  <c:v>1877743.3899999964</c:v>
                </c:pt>
                <c:pt idx="5">
                  <c:v>1391024.849999998</c:v>
                </c:pt>
              </c:numCache>
            </c:numRef>
          </c:val>
          <c:extLst>
            <c:ext xmlns:c16="http://schemas.microsoft.com/office/drawing/2014/chart" uri="{C3380CC4-5D6E-409C-BE32-E72D297353CC}">
              <c16:uniqueId val="{00000000-BECE-46CA-8F73-2227211DD78A}"/>
            </c:ext>
          </c:extLst>
        </c:ser>
        <c:dLbls>
          <c:showLegendKey val="0"/>
          <c:showVal val="0"/>
          <c:showCatName val="0"/>
          <c:showSerName val="0"/>
          <c:showPercent val="0"/>
          <c:showBubbleSize val="0"/>
        </c:dLbls>
        <c:gapWidth val="182"/>
        <c:axId val="1482696399"/>
        <c:axId val="1482705039"/>
      </c:barChart>
      <c:catAx>
        <c:axId val="148269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05039"/>
        <c:crosses val="autoZero"/>
        <c:auto val="1"/>
        <c:lblAlgn val="ctr"/>
        <c:lblOffset val="100"/>
        <c:noMultiLvlLbl val="0"/>
      </c:catAx>
      <c:valAx>
        <c:axId val="1482705039"/>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9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3696009.0500000222</c:v>
              </c:pt>
              <c:pt idx="1">
                <c:v>6988821.7000000374</c:v>
              </c:pt>
              <c:pt idx="2">
                <c:v>5760758.1400000313</c:v>
              </c:pt>
              <c:pt idx="3">
                <c:v>4965535.1600000346</c:v>
              </c:pt>
              <c:pt idx="4">
                <c:v>8480964.9100000858</c:v>
              </c:pt>
              <c:pt idx="5">
                <c:v>3127501.1500000367</c:v>
              </c:pt>
              <c:pt idx="6">
                <c:v>5630054.2800000403</c:v>
              </c:pt>
              <c:pt idx="7">
                <c:v>9462535.6200001258</c:v>
              </c:pt>
              <c:pt idx="8">
                <c:v>8214378.4100000765</c:v>
              </c:pt>
              <c:pt idx="9">
                <c:v>4942210.0700000376</c:v>
              </c:pt>
              <c:pt idx="10">
                <c:v>8871189.6600000504</c:v>
              </c:pt>
              <c:pt idx="11">
                <c:v>7408612.0500000454</c:v>
              </c:pt>
            </c:numLit>
          </c:val>
          <c:smooth val="0"/>
          <c:extLst>
            <c:ext xmlns:c16="http://schemas.microsoft.com/office/drawing/2014/chart" uri="{C3380CC4-5D6E-409C-BE32-E72D297353CC}">
              <c16:uniqueId val="{00000001-F6F0-419A-BD6A-8C3B6668C6E2}"/>
            </c:ext>
          </c:extLst>
        </c:ser>
        <c:dLbls>
          <c:showLegendKey val="0"/>
          <c:showVal val="0"/>
          <c:showCatName val="0"/>
          <c:showSerName val="0"/>
          <c:showPercent val="0"/>
          <c:showBubbleSize val="0"/>
        </c:dLbls>
        <c:smooth val="0"/>
        <c:axId val="1146647743"/>
        <c:axId val="1146648223"/>
      </c:lineChart>
      <c:catAx>
        <c:axId val="1146647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648223"/>
        <c:crosses val="autoZero"/>
        <c:auto val="1"/>
        <c:lblAlgn val="ctr"/>
        <c:lblOffset val="100"/>
        <c:noMultiLvlLbl val="0"/>
      </c:catAx>
      <c:valAx>
        <c:axId val="1146648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64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80231.440000011586</c:v>
              </c:pt>
              <c:pt idx="1">
                <c:v>162586.65000003763</c:v>
              </c:pt>
              <c:pt idx="2">
                <c:v>134430.70000002719</c:v>
              </c:pt>
              <c:pt idx="3">
                <c:v>126791.99000001512</c:v>
              </c:pt>
              <c:pt idx="4">
                <c:v>192682.54000004847</c:v>
              </c:pt>
              <c:pt idx="5">
                <c:v>-366971.94999996666</c:v>
              </c:pt>
              <c:pt idx="6">
                <c:v>-27750.699999997392</c:v>
              </c:pt>
              <c:pt idx="7">
                <c:v>60455.500000072643</c:v>
              </c:pt>
              <c:pt idx="8">
                <c:v>44508.940000036731</c:v>
              </c:pt>
              <c:pt idx="9">
                <c:v>115214.94000002276</c:v>
              </c:pt>
              <c:pt idx="10">
                <c:v>255249.38999999315</c:v>
              </c:pt>
              <c:pt idx="11">
                <c:v>222065.13000000268</c:v>
              </c:pt>
            </c:numLit>
          </c:val>
          <c:smooth val="0"/>
          <c:extLst>
            <c:ext xmlns:c16="http://schemas.microsoft.com/office/drawing/2014/chart" uri="{C3380CC4-5D6E-409C-BE32-E72D297353CC}">
              <c16:uniqueId val="{00000000-C3BD-49E0-8BA0-2E98D2E8820D}"/>
            </c:ext>
          </c:extLst>
        </c:ser>
        <c:dLbls>
          <c:showLegendKey val="0"/>
          <c:showVal val="0"/>
          <c:showCatName val="0"/>
          <c:showSerName val="0"/>
          <c:showPercent val="0"/>
          <c:showBubbleSize val="0"/>
        </c:dLbls>
        <c:smooth val="0"/>
        <c:axId val="1261862319"/>
        <c:axId val="1261860399"/>
      </c:lineChart>
      <c:catAx>
        <c:axId val="126186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860399"/>
        <c:crosses val="autoZero"/>
        <c:auto val="1"/>
        <c:lblAlgn val="ctr"/>
        <c:lblOffset val="100"/>
        <c:noMultiLvlLbl val="0"/>
      </c:catAx>
      <c:valAx>
        <c:axId val="1261860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86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numLit>
          </c:cat>
          <c:val>
            <c:numLit>
              <c:formatCode>General</c:formatCode>
              <c:ptCount val="35"/>
              <c:pt idx="0">
                <c:v>489328.40000000049</c:v>
              </c:pt>
              <c:pt idx="1">
                <c:v>1540072.0199999956</c:v>
              </c:pt>
              <c:pt idx="2">
                <c:v>1166332.4499999969</c:v>
              </c:pt>
              <c:pt idx="3">
                <c:v>844832.70999999961</c:v>
              </c:pt>
              <c:pt idx="4">
                <c:v>2325754.9099999974</c:v>
              </c:pt>
              <c:pt idx="5">
                <c:v>1703435.0899999943</c:v>
              </c:pt>
              <c:pt idx="6">
                <c:v>713229.53999999969</c:v>
              </c:pt>
              <c:pt idx="7">
                <c:v>1900794.4599999995</c:v>
              </c:pt>
              <c:pt idx="8">
                <c:v>1455280.2699999956</c:v>
              </c:pt>
              <c:pt idx="9">
                <c:v>883010.97999999893</c:v>
              </c:pt>
              <c:pt idx="10">
                <c:v>2269719.8699999987</c:v>
              </c:pt>
              <c:pt idx="11">
                <c:v>1137251.8999999983</c:v>
              </c:pt>
              <c:pt idx="12">
                <c:v>2411558.8499999936</c:v>
              </c:pt>
              <c:pt idx="13">
                <c:v>3615914.4600000307</c:v>
              </c:pt>
              <c:pt idx="14">
                <c:v>2894646.6099999878</c:v>
              </c:pt>
              <c:pt idx="15">
                <c:v>1804176.9299999934</c:v>
              </c:pt>
              <c:pt idx="16">
                <c:v>3054996.7200000049</c:v>
              </c:pt>
              <c:pt idx="17">
                <c:v>2188205.6599999913</c:v>
              </c:pt>
              <c:pt idx="18">
                <c:v>1318592.009999997</c:v>
              </c:pt>
              <c:pt idx="19">
                <c:v>2386073.1899999883</c:v>
              </c:pt>
              <c:pt idx="20">
                <c:v>1564294.9199999948</c:v>
              </c:pt>
              <c:pt idx="21">
                <c:v>1868433.3499999915</c:v>
              </c:pt>
              <c:pt idx="22">
                <c:v>2882637.5800000005</c:v>
              </c:pt>
              <c:pt idx="23">
                <c:v>1990249.2499999935</c:v>
              </c:pt>
              <c:pt idx="24">
                <c:v>2729167.0299999919</c:v>
              </c:pt>
              <c:pt idx="25">
                <c:v>4306549.1400000239</c:v>
              </c:pt>
              <c:pt idx="26">
                <c:v>4153399.3500000136</c:v>
              </c:pt>
              <c:pt idx="27">
                <c:v>2293200.4299999857</c:v>
              </c:pt>
              <c:pt idx="28">
                <c:v>3490438.0300000133</c:v>
              </c:pt>
              <c:pt idx="29">
                <c:v>3516971.3000000208</c:v>
              </c:pt>
              <c:pt idx="30">
                <c:v>1664187.4999999944</c:v>
              </c:pt>
              <c:pt idx="31">
                <c:v>2701954.0499999966</c:v>
              </c:pt>
              <c:pt idx="32">
                <c:v>2741182.95</c:v>
              </c:pt>
              <c:pt idx="33">
                <c:v>2214090.8299999852</c:v>
              </c:pt>
              <c:pt idx="34">
                <c:v>3328607.4600000065</c:v>
              </c:pt>
            </c:numLit>
          </c:val>
          <c:smooth val="0"/>
          <c:extLst>
            <c:ext xmlns:c16="http://schemas.microsoft.com/office/drawing/2014/chart" uri="{C3380CC4-5D6E-409C-BE32-E72D297353CC}">
              <c16:uniqueId val="{00000000-5B2B-4084-AA04-2AF3BDEC6B85}"/>
            </c:ext>
          </c:extLst>
        </c:ser>
        <c:ser>
          <c:idx val="1"/>
          <c:order val="1"/>
          <c:tx>
            <c:v>Series2</c:v>
          </c:tx>
          <c:spPr>
            <a:ln w="28575" cap="rnd">
              <a:solidFill>
                <a:schemeClr val="accent2"/>
              </a:solidFill>
              <a:round/>
            </a:ln>
            <a:effectLst/>
          </c:spPr>
          <c:marker>
            <c:symbol val="none"/>
          </c:marker>
          <c:cat>
            <c:numLit>
              <c:formatCode>General</c:formatCod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numLit>
          </c:cat>
          <c:val>
            <c:numLit>
              <c:formatCode>General</c:formatCode>
              <c:ptCount val="35"/>
              <c:pt idx="0">
                <c:v>17033.10000000021</c:v>
              </c:pt>
              <c:pt idx="1">
                <c:v>70612.200000000652</c:v>
              </c:pt>
              <c:pt idx="2">
                <c:v>57849.089999997756</c:v>
              </c:pt>
              <c:pt idx="3">
                <c:v>27702.789999999572</c:v>
              </c:pt>
              <c:pt idx="4">
                <c:v>89691.230000001844</c:v>
              </c:pt>
              <c:pt idx="5">
                <c:v>70357.200000000186</c:v>
              </c:pt>
              <c:pt idx="6">
                <c:v>22799.889999998966</c:v>
              </c:pt>
              <c:pt idx="7">
                <c:v>70313.559999997495</c:v>
              </c:pt>
              <c:pt idx="8">
                <c:v>58512.970000000671</c:v>
              </c:pt>
              <c:pt idx="9">
                <c:v>28364.849999999627</c:v>
              </c:pt>
              <c:pt idx="10">
                <c:v>87881.909999999683</c:v>
              </c:pt>
              <c:pt idx="11">
                <c:v>-469756.41999999643</c:v>
              </c:pt>
              <c:pt idx="12">
                <c:v>73557.489999992307</c:v>
              </c:pt>
              <c:pt idx="13">
                <c:v>147087.86000004178</c:v>
              </c:pt>
              <c:pt idx="14">
                <c:v>158759.8699999922</c:v>
              </c:pt>
              <c:pt idx="15">
                <c:v>79659.009999995586</c:v>
              </c:pt>
              <c:pt idx="16">
                <c:v>135875.74000000255</c:v>
              </c:pt>
              <c:pt idx="17">
                <c:v>114696.6999999939</c:v>
              </c:pt>
              <c:pt idx="18">
                <c:v>51206.489999997197</c:v>
              </c:pt>
              <c:pt idx="19">
                <c:v>77988.859999988228</c:v>
              </c:pt>
              <c:pt idx="20">
                <c:v>66744.799999994459</c:v>
              </c:pt>
              <c:pt idx="21">
                <c:v>86095.94999999227</c:v>
              </c:pt>
              <c:pt idx="22">
                <c:v>117090.75000000047</c:v>
              </c:pt>
              <c:pt idx="23">
                <c:v>102784.46999999927</c:v>
              </c:pt>
              <c:pt idx="24">
                <c:v>-118341.2900000033</c:v>
              </c:pt>
              <c:pt idx="25">
                <c:v>-157244.55999999773</c:v>
              </c:pt>
              <c:pt idx="26">
                <c:v>-172100.01999999955</c:v>
              </c:pt>
              <c:pt idx="27">
                <c:v>7853.1399999889545</c:v>
              </c:pt>
              <c:pt idx="28">
                <c:v>29682.420000011101</c:v>
              </c:pt>
              <c:pt idx="29">
                <c:v>37011.230000005569</c:v>
              </c:pt>
              <c:pt idx="30">
                <c:v>6225.0599999977276</c:v>
              </c:pt>
              <c:pt idx="31">
                <c:v>14284.229999987874</c:v>
              </c:pt>
              <c:pt idx="32">
                <c:v>9172.929999994114</c:v>
              </c:pt>
              <c:pt idx="33">
                <c:v>12331.18999998644</c:v>
              </c:pt>
              <c:pt idx="34">
                <c:v>-12290.120000004768</c:v>
              </c:pt>
            </c:numLit>
          </c:val>
          <c:smooth val="0"/>
          <c:extLst>
            <c:ext xmlns:c16="http://schemas.microsoft.com/office/drawing/2014/chart" uri="{C3380CC4-5D6E-409C-BE32-E72D297353CC}">
              <c16:uniqueId val="{00000003-5B2B-4084-AA04-2AF3BDEC6B85}"/>
            </c:ext>
          </c:extLst>
        </c:ser>
        <c:dLbls>
          <c:showLegendKey val="0"/>
          <c:showVal val="0"/>
          <c:showCatName val="0"/>
          <c:showSerName val="0"/>
          <c:showPercent val="0"/>
          <c:showBubbleSize val="0"/>
        </c:dLbls>
        <c:smooth val="0"/>
        <c:axId val="1875876271"/>
        <c:axId val="1873334655"/>
      </c:lineChart>
      <c:catAx>
        <c:axId val="1875876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334655"/>
        <c:crosses val="autoZero"/>
        <c:auto val="1"/>
        <c:lblAlgn val="ctr"/>
        <c:lblOffset val="100"/>
        <c:noMultiLvlLbl val="0"/>
      </c:catAx>
      <c:valAx>
        <c:axId val="18733346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87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4"/>
              <c:pt idx="0">
                <c:v>1</c:v>
              </c:pt>
              <c:pt idx="1">
                <c:v>2</c:v>
              </c:pt>
              <c:pt idx="2">
                <c:v>3</c:v>
              </c:pt>
              <c:pt idx="3">
                <c:v>4</c:v>
              </c:pt>
            </c:numLit>
          </c:cat>
          <c:val>
            <c:numLit>
              <c:formatCode>General</c:formatCode>
              <c:ptCount val="4"/>
              <c:pt idx="0">
                <c:v>64069033.160002455</c:v>
              </c:pt>
              <c:pt idx="1">
                <c:v>11226374.900000127</c:v>
              </c:pt>
              <c:pt idx="2">
                <c:v>1714056.0499999358</c:v>
              </c:pt>
              <c:pt idx="3">
                <c:v>539106.09000000847</c:v>
              </c:pt>
            </c:numLit>
          </c:val>
          <c:extLst>
            <c:ext xmlns:c16="http://schemas.microsoft.com/office/drawing/2014/chart" uri="{C3380CC4-5D6E-409C-BE32-E72D297353CC}">
              <c16:uniqueId val="{00000000-1D5A-4EBA-A01A-975906F81F65}"/>
            </c:ext>
          </c:extLst>
        </c:ser>
        <c:ser>
          <c:idx val="1"/>
          <c:order val="1"/>
          <c:tx>
            <c:v>Series2</c:v>
          </c:tx>
          <c:spPr>
            <a:solidFill>
              <a:schemeClr val="accent2"/>
            </a:solidFill>
            <a:ln>
              <a:noFill/>
            </a:ln>
            <a:effectLst/>
          </c:spPr>
          <c:invertIfNegative val="0"/>
          <c:cat>
            <c:numLit>
              <c:formatCode>General</c:formatCode>
              <c:ptCount val="4"/>
              <c:pt idx="0">
                <c:v>1</c:v>
              </c:pt>
              <c:pt idx="1">
                <c:v>2</c:v>
              </c:pt>
              <c:pt idx="2">
                <c:v>3</c:v>
              </c:pt>
              <c:pt idx="3">
                <c:v>4</c:v>
              </c:pt>
            </c:numLit>
          </c:cat>
          <c:val>
            <c:numLit>
              <c:formatCode>General</c:formatCode>
              <c:ptCount val="4"/>
              <c:pt idx="0">
                <c:v>-435678.89999806881</c:v>
              </c:pt>
              <c:pt idx="1">
                <c:v>1001235.4300002232</c:v>
              </c:pt>
              <c:pt idx="2">
                <c:v>245857.27999995719</c:v>
              </c:pt>
              <c:pt idx="3">
                <c:v>188080.76000001165</c:v>
              </c:pt>
            </c:numLit>
          </c:val>
          <c:extLst>
            <c:ext xmlns:c16="http://schemas.microsoft.com/office/drawing/2014/chart" uri="{C3380CC4-5D6E-409C-BE32-E72D297353CC}">
              <c16:uniqueId val="{00000001-1D5A-4EBA-A01A-975906F81F65}"/>
            </c:ext>
          </c:extLst>
        </c:ser>
        <c:dLbls>
          <c:showLegendKey val="0"/>
          <c:showVal val="0"/>
          <c:showCatName val="0"/>
          <c:showSerName val="0"/>
          <c:showPercent val="0"/>
          <c:showBubbleSize val="0"/>
        </c:dLbls>
        <c:gapWidth val="219"/>
        <c:overlap val="-27"/>
        <c:axId val="1858953279"/>
        <c:axId val="1858937439"/>
      </c:barChart>
      <c:catAx>
        <c:axId val="185895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937439"/>
        <c:crosses val="autoZero"/>
        <c:auto val="1"/>
        <c:lblAlgn val="ctr"/>
        <c:lblOffset val="100"/>
        <c:noMultiLvlLbl val="0"/>
      </c:catAx>
      <c:valAx>
        <c:axId val="1858937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95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759168385139823E-2"/>
          <c:y val="0.16336315290431627"/>
          <c:w val="0.83796065778626028"/>
          <c:h val="0.6800568907944099"/>
        </c:manualLayout>
      </c:layout>
      <c:barChart>
        <c:barDir val="bar"/>
        <c:grouping val="clustered"/>
        <c:varyColors val="0"/>
        <c:ser>
          <c:idx val="0"/>
          <c:order val="0"/>
          <c:tx>
            <c:v>Series1</c:v>
          </c:tx>
          <c:spPr>
            <a:solidFill>
              <a:schemeClr val="accent1"/>
            </a:solidFill>
            <a:ln>
              <a:noFill/>
            </a:ln>
            <a:effectLst/>
          </c:spPr>
          <c:invertIfNegative val="0"/>
          <c:cat>
            <c:strLit>
              <c:ptCount val="3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strLit>
          </c:cat>
          <c:val>
            <c:numLit>
              <c:formatCode>General</c:formatCode>
              <c:ptCount val="33"/>
              <c:pt idx="0">
                <c:v>28681899.479998462</c:v>
              </c:pt>
              <c:pt idx="1">
                <c:v>25880152.860001124</c:v>
              </c:pt>
              <c:pt idx="2">
                <c:v>9506980.8199998867</c:v>
              </c:pt>
              <c:pt idx="3">
                <c:v>4493533.4200000204</c:v>
              </c:pt>
              <c:pt idx="4">
                <c:v>3746817.1299999678</c:v>
              </c:pt>
              <c:pt idx="5">
                <c:v>1463309.2600000079</c:v>
              </c:pt>
              <c:pt idx="6">
                <c:v>679676.88999999478</c:v>
              </c:pt>
              <c:pt idx="7">
                <c:v>549933.9100000012</c:v>
              </c:pt>
              <c:pt idx="8">
                <c:v>325297.09000000131</c:v>
              </c:pt>
              <c:pt idx="9">
                <c:v>250209.759999998</c:v>
              </c:pt>
              <c:pt idx="10">
                <c:v>207372.84999999989</c:v>
              </c:pt>
              <c:pt idx="11">
                <c:v>207249.38000000032</c:v>
              </c:pt>
              <c:pt idx="12">
                <c:v>203041.16000000015</c:v>
              </c:pt>
              <c:pt idx="13">
                <c:v>183123.06000000046</c:v>
              </c:pt>
              <c:pt idx="14">
                <c:v>182007.6</c:v>
              </c:pt>
              <c:pt idx="15">
                <c:v>167171.78999999986</c:v>
              </c:pt>
              <c:pt idx="16">
                <c:v>161990.56000000064</c:v>
              </c:pt>
              <c:pt idx="17">
                <c:v>133777.98000000036</c:v>
              </c:pt>
              <c:pt idx="18">
                <c:v>77966.800000000017</c:v>
              </c:pt>
              <c:pt idx="19">
                <c:v>61629.349999999904</c:v>
              </c:pt>
              <c:pt idx="20">
                <c:v>61134.400000000052</c:v>
              </c:pt>
              <c:pt idx="21">
                <c:v>60183.149999999929</c:v>
              </c:pt>
              <c:pt idx="22">
                <c:v>59218.45</c:v>
              </c:pt>
              <c:pt idx="23">
                <c:v>50424.970000000118</c:v>
              </c:pt>
              <c:pt idx="24">
                <c:v>44444.929999999928</c:v>
              </c:pt>
              <c:pt idx="25">
                <c:v>30658.420000000093</c:v>
              </c:pt>
              <c:pt idx="26">
                <c:v>23331.45000000007</c:v>
              </c:pt>
              <c:pt idx="27">
                <c:v>16249</c:v>
              </c:pt>
              <c:pt idx="28">
                <c:v>13524.299999999994</c:v>
              </c:pt>
              <c:pt idx="29">
                <c:v>10179.940000000002</c:v>
              </c:pt>
              <c:pt idx="30">
                <c:v>8363</c:v>
              </c:pt>
              <c:pt idx="31">
                <c:v>6885.9299999999948</c:v>
              </c:pt>
              <c:pt idx="32">
                <c:v>831.11000000000195</c:v>
              </c:pt>
            </c:numLit>
          </c:val>
          <c:extLst>
            <c:ext xmlns:c16="http://schemas.microsoft.com/office/drawing/2014/chart" uri="{C3380CC4-5D6E-409C-BE32-E72D297353CC}">
              <c16:uniqueId val="{00000000-6269-44A0-98A1-F0BD68330643}"/>
            </c:ext>
          </c:extLst>
        </c:ser>
        <c:dLbls>
          <c:showLegendKey val="0"/>
          <c:showVal val="0"/>
          <c:showCatName val="0"/>
          <c:showSerName val="0"/>
          <c:showPercent val="0"/>
          <c:showBubbleSize val="0"/>
        </c:dLbls>
        <c:gapWidth val="182"/>
        <c:axId val="1054880527"/>
        <c:axId val="1054881967"/>
      </c:barChart>
      <c:catAx>
        <c:axId val="105488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881967"/>
        <c:crosses val="autoZero"/>
        <c:auto val="1"/>
        <c:lblAlgn val="ctr"/>
        <c:lblOffset val="100"/>
        <c:noMultiLvlLbl val="0"/>
      </c:catAx>
      <c:valAx>
        <c:axId val="105488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88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[AdventureWorks-Excel-Analytics.xlsx]PT_Product_Analysis!PivotTable4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PT_Product_Analysis!$J$5</c:f>
              <c:strCache>
                <c:ptCount val="1"/>
                <c:pt idx="0">
                  <c:v>Total</c:v>
                </c:pt>
              </c:strCache>
            </c:strRef>
          </c:tx>
          <c:spPr>
            <a:solidFill>
              <a:schemeClr val="accent1"/>
            </a:solidFill>
            <a:ln>
              <a:noFill/>
            </a:ln>
            <a:effectLst/>
          </c:spPr>
          <c:invertIfNegative val="0"/>
          <c:cat>
            <c:strRef>
              <c:f>PT_Product_Analysis!$I$6:$I$15</c:f>
              <c:strCache>
                <c:ptCount val="10"/>
                <c:pt idx="0">
                  <c:v>Mountain-200 Black, 38</c:v>
                </c:pt>
                <c:pt idx="1">
                  <c:v>Mountain-200 Black, 42</c:v>
                </c:pt>
                <c:pt idx="2">
                  <c:v>Mountain-200 Silver, 38</c:v>
                </c:pt>
                <c:pt idx="3">
                  <c:v>Mountain-200 Silver, 42</c:v>
                </c:pt>
                <c:pt idx="4">
                  <c:v>Mountain-200 Silver, 46</c:v>
                </c:pt>
                <c:pt idx="5">
                  <c:v>Mountain-200 Black, 46</c:v>
                </c:pt>
                <c:pt idx="6">
                  <c:v>Road-250 Black, 44</c:v>
                </c:pt>
                <c:pt idx="7">
                  <c:v>Road-250 Black, 48</c:v>
                </c:pt>
                <c:pt idx="8">
                  <c:v>Road-350-W Yellow, 48</c:v>
                </c:pt>
                <c:pt idx="9">
                  <c:v>Touring-1000 Blue, 60</c:v>
                </c:pt>
              </c:strCache>
            </c:strRef>
          </c:cat>
          <c:val>
            <c:numRef>
              <c:f>PT_Product_Analysis!$J$6:$J$15</c:f>
              <c:numCache>
                <c:formatCode>0.00,,"M"</c:formatCode>
                <c:ptCount val="10"/>
                <c:pt idx="0">
                  <c:v>2944665.8800000087</c:v>
                </c:pt>
                <c:pt idx="1">
                  <c:v>2517355.0799999982</c:v>
                </c:pt>
                <c:pt idx="2">
                  <c:v>2240091.339999998</c:v>
                </c:pt>
                <c:pt idx="3">
                  <c:v>2108685.8299999987</c:v>
                </c:pt>
                <c:pt idx="4">
                  <c:v>2038938.83</c:v>
                </c:pt>
                <c:pt idx="5">
                  <c:v>1845368.5399999947</c:v>
                </c:pt>
                <c:pt idx="6">
                  <c:v>1832750.050000001</c:v>
                </c:pt>
                <c:pt idx="7">
                  <c:v>1586672.9400000013</c:v>
                </c:pt>
                <c:pt idx="8">
                  <c:v>1283443.0599999989</c:v>
                </c:pt>
                <c:pt idx="9">
                  <c:v>1263913.32</c:v>
                </c:pt>
              </c:numCache>
            </c:numRef>
          </c:val>
          <c:extLst>
            <c:ext xmlns:c16="http://schemas.microsoft.com/office/drawing/2014/chart" uri="{C3380CC4-5D6E-409C-BE32-E72D297353CC}">
              <c16:uniqueId val="{00000000-6469-40CB-9C0B-D93FD6969153}"/>
            </c:ext>
          </c:extLst>
        </c:ser>
        <c:dLbls>
          <c:showLegendKey val="0"/>
          <c:showVal val="0"/>
          <c:showCatName val="0"/>
          <c:showSerName val="0"/>
          <c:showPercent val="0"/>
          <c:showBubbleSize val="0"/>
        </c:dLbls>
        <c:gapWidth val="182"/>
        <c:axId val="1745975263"/>
        <c:axId val="1745965663"/>
      </c:barChart>
      <c:catAx>
        <c:axId val="174597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65663"/>
        <c:crosses val="autoZero"/>
        <c:auto val="1"/>
        <c:lblAlgn val="ctr"/>
        <c:lblOffset val="100"/>
        <c:noMultiLvlLbl val="0"/>
      </c:catAx>
      <c:valAx>
        <c:axId val="1745965663"/>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7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[AdventureWorks-Excel-Analytics.xlsx]PT_Category&amp;Subcategory_Analysi!PivotTable7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'PT_Category&amp;Subcategory_Analysi'!$AA$4</c:f>
              <c:strCache>
                <c:ptCount val="1"/>
                <c:pt idx="0">
                  <c:v>Total Sales</c:v>
                </c:pt>
              </c:strCache>
            </c:strRef>
          </c:tx>
          <c:spPr>
            <a:solidFill>
              <a:schemeClr val="accent1"/>
            </a:solidFill>
            <a:ln>
              <a:noFill/>
            </a:ln>
            <a:effectLst/>
          </c:spPr>
          <c:invertIfNegative val="0"/>
          <c:cat>
            <c:strRef>
              <c:f>'PT_Category&amp;Subcategory_Analysi'!$Z$5:$Z$8</c:f>
              <c:strCache>
                <c:ptCount val="4"/>
                <c:pt idx="0">
                  <c:v>Accessories</c:v>
                </c:pt>
                <c:pt idx="1">
                  <c:v>Bikes</c:v>
                </c:pt>
                <c:pt idx="2">
                  <c:v>Clothing</c:v>
                </c:pt>
                <c:pt idx="3">
                  <c:v>Components</c:v>
                </c:pt>
              </c:strCache>
            </c:strRef>
          </c:cat>
          <c:val>
            <c:numRef>
              <c:f>'PT_Category&amp;Subcategory_Analysi'!$AA$5:$AA$8</c:f>
              <c:numCache>
                <c:formatCode>0.00</c:formatCode>
                <c:ptCount val="4"/>
                <c:pt idx="0">
                  <c:v>539106.09000000847</c:v>
                </c:pt>
                <c:pt idx="1">
                  <c:v>64069033.160002455</c:v>
                </c:pt>
                <c:pt idx="2">
                  <c:v>1714056.0499999358</c:v>
                </c:pt>
                <c:pt idx="3">
                  <c:v>11226374.900000127</c:v>
                </c:pt>
              </c:numCache>
            </c:numRef>
          </c:val>
          <c:extLst>
            <c:ext xmlns:c16="http://schemas.microsoft.com/office/drawing/2014/chart" uri="{C3380CC4-5D6E-409C-BE32-E72D297353CC}">
              <c16:uniqueId val="{00000000-AFF5-46CA-8251-5551F0505E34}"/>
            </c:ext>
          </c:extLst>
        </c:ser>
        <c:ser>
          <c:idx val="1"/>
          <c:order val="1"/>
          <c:tx>
            <c:strRef>
              <c:f>'PT_Category&amp;Subcategory_Analysi'!$AB$4</c:f>
              <c:strCache>
                <c:ptCount val="1"/>
                <c:pt idx="0">
                  <c:v>Total Profit</c:v>
                </c:pt>
              </c:strCache>
            </c:strRef>
          </c:tx>
          <c:spPr>
            <a:solidFill>
              <a:schemeClr val="accent2"/>
            </a:solidFill>
            <a:ln>
              <a:noFill/>
            </a:ln>
            <a:effectLst/>
          </c:spPr>
          <c:invertIfNegative val="0"/>
          <c:cat>
            <c:strRef>
              <c:f>'PT_Category&amp;Subcategory_Analysi'!$Z$5:$Z$8</c:f>
              <c:strCache>
                <c:ptCount val="4"/>
                <c:pt idx="0">
                  <c:v>Accessories</c:v>
                </c:pt>
                <c:pt idx="1">
                  <c:v>Bikes</c:v>
                </c:pt>
                <c:pt idx="2">
                  <c:v>Clothing</c:v>
                </c:pt>
                <c:pt idx="3">
                  <c:v>Components</c:v>
                </c:pt>
              </c:strCache>
            </c:strRef>
          </c:cat>
          <c:val>
            <c:numRef>
              <c:f>'PT_Category&amp;Subcategory_Analysi'!$AB$5:$AB$8</c:f>
              <c:numCache>
                <c:formatCode>0.00</c:formatCode>
                <c:ptCount val="4"/>
                <c:pt idx="0">
                  <c:v>188080.76000001165</c:v>
                </c:pt>
                <c:pt idx="1">
                  <c:v>-435678.89999806881</c:v>
                </c:pt>
                <c:pt idx="2">
                  <c:v>245857.27999995719</c:v>
                </c:pt>
                <c:pt idx="3">
                  <c:v>1001235.4300002232</c:v>
                </c:pt>
              </c:numCache>
            </c:numRef>
          </c:val>
          <c:extLst>
            <c:ext xmlns:c16="http://schemas.microsoft.com/office/drawing/2014/chart" uri="{C3380CC4-5D6E-409C-BE32-E72D297353CC}">
              <c16:uniqueId val="{00000001-AFF5-46CA-8251-5551F0505E34}"/>
            </c:ext>
          </c:extLst>
        </c:ser>
        <c:dLbls>
          <c:showLegendKey val="0"/>
          <c:showVal val="0"/>
          <c:showCatName val="0"/>
          <c:showSerName val="0"/>
          <c:showPercent val="0"/>
          <c:showBubbleSize val="0"/>
        </c:dLbls>
        <c:gapWidth val="150"/>
        <c:overlap val="100"/>
        <c:axId val="1482736239"/>
        <c:axId val="1482730479"/>
      </c:barChart>
      <c:catAx>
        <c:axId val="148273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30479"/>
        <c:crosses val="autoZero"/>
        <c:auto val="1"/>
        <c:lblAlgn val="ctr"/>
        <c:lblOffset val="100"/>
        <c:noMultiLvlLbl val="0"/>
      </c:catAx>
      <c:valAx>
        <c:axId val="14827304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3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[AdventureWorks-Excel-Analytics.xlsx]PT_Category&amp;Subcategory_Analysi!PivotTable9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Subcategories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'PT_Category&amp;Subcategory_Analysi'!$AE$4</c:f>
              <c:strCache>
                <c:ptCount val="1"/>
                <c:pt idx="0">
                  <c:v>Total Sales</c:v>
                </c:pt>
              </c:strCache>
            </c:strRef>
          </c:tx>
          <c:spPr>
            <a:solidFill>
              <a:schemeClr val="accent1"/>
            </a:solidFill>
            <a:ln>
              <a:noFill/>
            </a:ln>
            <a:effectLst/>
          </c:spPr>
          <c:invertIfNegative val="0"/>
          <c:cat>
            <c:strRef>
              <c:f>'PT_Category&amp;Subcategory_Analysi'!$AD$5:$AD$37</c:f>
              <c:strCache>
                <c:ptCount val="33"/>
                <c:pt idx="0">
                  <c:v>Bib-Shorts</c:v>
                </c:pt>
                <c:pt idx="1">
                  <c:v>Bike Racks</c:v>
                </c:pt>
                <c:pt idx="2">
                  <c:v>Bottles and Cages</c:v>
                </c:pt>
                <c:pt idx="3">
                  <c:v>Bottom Brackets</c:v>
                </c:pt>
                <c:pt idx="4">
                  <c:v>Brakes</c:v>
                </c:pt>
                <c:pt idx="5">
                  <c:v>Caps</c:v>
                </c:pt>
                <c:pt idx="6">
                  <c:v>Chains</c:v>
                </c:pt>
                <c:pt idx="7">
                  <c:v>Cleaners</c:v>
                </c:pt>
                <c:pt idx="8">
                  <c:v>Cranksets</c:v>
                </c:pt>
                <c:pt idx="9">
                  <c:v>Derailleurs</c:v>
                </c:pt>
                <c:pt idx="10">
                  <c:v>Forks</c:v>
                </c:pt>
                <c:pt idx="11">
                  <c:v>Gloves</c:v>
                </c:pt>
                <c:pt idx="12">
                  <c:v>Handlebars</c:v>
                </c:pt>
                <c:pt idx="13">
                  <c:v>Headsets</c:v>
                </c:pt>
                <c:pt idx="14">
                  <c:v>Helmets</c:v>
                </c:pt>
                <c:pt idx="15">
                  <c:v>Hydration Packs</c:v>
                </c:pt>
                <c:pt idx="16">
                  <c:v>Jerseys</c:v>
                </c:pt>
                <c:pt idx="17">
                  <c:v>Locks</c:v>
                </c:pt>
                <c:pt idx="18">
                  <c:v>Mountain Bikes</c:v>
                </c:pt>
                <c:pt idx="19">
                  <c:v>Mountain Frames</c:v>
                </c:pt>
                <c:pt idx="20">
                  <c:v>Pedals</c:v>
                </c:pt>
                <c:pt idx="21">
                  <c:v>Pumps</c:v>
                </c:pt>
                <c:pt idx="22">
                  <c:v>Road Bikes</c:v>
                </c:pt>
                <c:pt idx="23">
                  <c:v>Road Frames</c:v>
                </c:pt>
                <c:pt idx="24">
                  <c:v>Saddles</c:v>
                </c:pt>
                <c:pt idx="25">
                  <c:v>Shorts</c:v>
                </c:pt>
                <c:pt idx="26">
                  <c:v>Socks</c:v>
                </c:pt>
                <c:pt idx="27">
                  <c:v>Tights</c:v>
                </c:pt>
                <c:pt idx="28">
                  <c:v>Tires and Tubes</c:v>
                </c:pt>
                <c:pt idx="29">
                  <c:v>Touring Bikes</c:v>
                </c:pt>
                <c:pt idx="30">
                  <c:v>Touring Frames</c:v>
                </c:pt>
                <c:pt idx="31">
                  <c:v>Vests</c:v>
                </c:pt>
                <c:pt idx="32">
                  <c:v>Wheels</c:v>
                </c:pt>
              </c:strCache>
            </c:strRef>
          </c:cat>
          <c:val>
            <c:numRef>
              <c:f>'PT_Category&amp;Subcategory_Analysi'!$AE$5:$AE$37</c:f>
              <c:numCache>
                <c:formatCode>0.00</c:formatCode>
                <c:ptCount val="33"/>
                <c:pt idx="0">
                  <c:v>167171.78999999986</c:v>
                </c:pt>
                <c:pt idx="1">
                  <c:v>182007.6</c:v>
                </c:pt>
                <c:pt idx="2">
                  <c:v>6885.9299999999948</c:v>
                </c:pt>
                <c:pt idx="3">
                  <c:v>44444.929999999928</c:v>
                </c:pt>
                <c:pt idx="4">
                  <c:v>60183.149999999929</c:v>
                </c:pt>
                <c:pt idx="5">
                  <c:v>30658.420000000093</c:v>
                </c:pt>
                <c:pt idx="6">
                  <c:v>8363</c:v>
                </c:pt>
                <c:pt idx="7">
                  <c:v>10179.940000000002</c:v>
                </c:pt>
                <c:pt idx="8">
                  <c:v>183123.06000000046</c:v>
                </c:pt>
                <c:pt idx="9">
                  <c:v>61629.349999999904</c:v>
                </c:pt>
                <c:pt idx="10">
                  <c:v>77966.800000000017</c:v>
                </c:pt>
                <c:pt idx="11">
                  <c:v>207372.84999999989</c:v>
                </c:pt>
                <c:pt idx="12">
                  <c:v>161990.56000000064</c:v>
                </c:pt>
                <c:pt idx="13">
                  <c:v>61134.400000000052</c:v>
                </c:pt>
                <c:pt idx="14">
                  <c:v>250209.759999998</c:v>
                </c:pt>
                <c:pt idx="15">
                  <c:v>59218.45</c:v>
                </c:pt>
                <c:pt idx="16">
                  <c:v>549933.9100000012</c:v>
                </c:pt>
                <c:pt idx="17">
                  <c:v>16249</c:v>
                </c:pt>
                <c:pt idx="18">
                  <c:v>25880152.860001124</c:v>
                </c:pt>
                <c:pt idx="19">
                  <c:v>4493533.4200000204</c:v>
                </c:pt>
                <c:pt idx="20">
                  <c:v>133777.98000000036</c:v>
                </c:pt>
                <c:pt idx="21">
                  <c:v>13524.299999999994</c:v>
                </c:pt>
                <c:pt idx="22">
                  <c:v>28681899.479998462</c:v>
                </c:pt>
                <c:pt idx="23">
                  <c:v>3746817.1299999678</c:v>
                </c:pt>
                <c:pt idx="24">
                  <c:v>50424.970000000118</c:v>
                </c:pt>
                <c:pt idx="25">
                  <c:v>325297.09000000131</c:v>
                </c:pt>
                <c:pt idx="26">
                  <c:v>23331.45000000007</c:v>
                </c:pt>
                <c:pt idx="27">
                  <c:v>203041.16000000015</c:v>
                </c:pt>
                <c:pt idx="28">
                  <c:v>831.11000000000195</c:v>
                </c:pt>
                <c:pt idx="29">
                  <c:v>9506980.8199998867</c:v>
                </c:pt>
                <c:pt idx="30">
                  <c:v>1463309.2600000079</c:v>
                </c:pt>
                <c:pt idx="31">
                  <c:v>207249.38000000032</c:v>
                </c:pt>
                <c:pt idx="32">
                  <c:v>679676.88999999478</c:v>
                </c:pt>
              </c:numCache>
            </c:numRef>
          </c:val>
          <c:extLst>
            <c:ext xmlns:c16="http://schemas.microsoft.com/office/drawing/2014/chart" uri="{C3380CC4-5D6E-409C-BE32-E72D297353CC}">
              <c16:uniqueId val="{00000000-0B6C-4FAC-AE4C-3F2F8F924046}"/>
            </c:ext>
          </c:extLst>
        </c:ser>
        <c:ser>
          <c:idx val="1"/>
          <c:order val="1"/>
          <c:tx>
            <c:strRef>
              <c:f>'PT_Category&amp;Subcategory_Analysi'!$AF$4</c:f>
              <c:strCache>
                <c:ptCount val="1"/>
                <c:pt idx="0">
                  <c:v>Total Profit</c:v>
                </c:pt>
              </c:strCache>
            </c:strRef>
          </c:tx>
          <c:spPr>
            <a:solidFill>
              <a:schemeClr val="accent2"/>
            </a:solidFill>
            <a:ln>
              <a:noFill/>
            </a:ln>
            <a:effectLst/>
          </c:spPr>
          <c:invertIfNegative val="0"/>
          <c:cat>
            <c:strRef>
              <c:f>'PT_Category&amp;Subcategory_Analysi'!$AD$5:$AD$37</c:f>
              <c:strCache>
                <c:ptCount val="33"/>
                <c:pt idx="0">
                  <c:v>Bib-Shorts</c:v>
                </c:pt>
                <c:pt idx="1">
                  <c:v>Bike Racks</c:v>
                </c:pt>
                <c:pt idx="2">
                  <c:v>Bottles and Cages</c:v>
                </c:pt>
                <c:pt idx="3">
                  <c:v>Bottom Brackets</c:v>
                </c:pt>
                <c:pt idx="4">
                  <c:v>Brakes</c:v>
                </c:pt>
                <c:pt idx="5">
                  <c:v>Caps</c:v>
                </c:pt>
                <c:pt idx="6">
                  <c:v>Chains</c:v>
                </c:pt>
                <c:pt idx="7">
                  <c:v>Cleaners</c:v>
                </c:pt>
                <c:pt idx="8">
                  <c:v>Cranksets</c:v>
                </c:pt>
                <c:pt idx="9">
                  <c:v>Derailleurs</c:v>
                </c:pt>
                <c:pt idx="10">
                  <c:v>Forks</c:v>
                </c:pt>
                <c:pt idx="11">
                  <c:v>Gloves</c:v>
                </c:pt>
                <c:pt idx="12">
                  <c:v>Handlebars</c:v>
                </c:pt>
                <c:pt idx="13">
                  <c:v>Headsets</c:v>
                </c:pt>
                <c:pt idx="14">
                  <c:v>Helmets</c:v>
                </c:pt>
                <c:pt idx="15">
                  <c:v>Hydration Packs</c:v>
                </c:pt>
                <c:pt idx="16">
                  <c:v>Jerseys</c:v>
                </c:pt>
                <c:pt idx="17">
                  <c:v>Locks</c:v>
                </c:pt>
                <c:pt idx="18">
                  <c:v>Mountain Bikes</c:v>
                </c:pt>
                <c:pt idx="19">
                  <c:v>Mountain Frames</c:v>
                </c:pt>
                <c:pt idx="20">
                  <c:v>Pedals</c:v>
                </c:pt>
                <c:pt idx="21">
                  <c:v>Pumps</c:v>
                </c:pt>
                <c:pt idx="22">
                  <c:v>Road Bikes</c:v>
                </c:pt>
                <c:pt idx="23">
                  <c:v>Road Frames</c:v>
                </c:pt>
                <c:pt idx="24">
                  <c:v>Saddles</c:v>
                </c:pt>
                <c:pt idx="25">
                  <c:v>Shorts</c:v>
                </c:pt>
                <c:pt idx="26">
                  <c:v>Socks</c:v>
                </c:pt>
                <c:pt idx="27">
                  <c:v>Tights</c:v>
                </c:pt>
                <c:pt idx="28">
                  <c:v>Tires and Tubes</c:v>
                </c:pt>
                <c:pt idx="29">
                  <c:v>Touring Bikes</c:v>
                </c:pt>
                <c:pt idx="30">
                  <c:v>Touring Frames</c:v>
                </c:pt>
                <c:pt idx="31">
                  <c:v>Vests</c:v>
                </c:pt>
                <c:pt idx="32">
                  <c:v>Wheels</c:v>
                </c:pt>
              </c:strCache>
            </c:strRef>
          </c:cat>
          <c:val>
            <c:numRef>
              <c:f>'PT_Category&amp;Subcategory_Analysi'!$AF$5:$AF$37</c:f>
              <c:numCache>
                <c:formatCode>0.00</c:formatCode>
                <c:ptCount val="33"/>
                <c:pt idx="0">
                  <c:v>51689.729999999763</c:v>
                </c:pt>
                <c:pt idx="1">
                  <c:v>65992.799999999843</c:v>
                </c:pt>
                <c:pt idx="2">
                  <c:v>2503.5799999999936</c:v>
                </c:pt>
                <c:pt idx="3">
                  <c:v>11553.879999999954</c:v>
                </c:pt>
                <c:pt idx="4">
                  <c:v>15592.239999999918</c:v>
                </c:pt>
                <c:pt idx="5">
                  <c:v>-5106.3599999998478</c:v>
                </c:pt>
                <c:pt idx="6">
                  <c:v>2162.1500000000024</c:v>
                </c:pt>
                <c:pt idx="7">
                  <c:v>3718.9500000000025</c:v>
                </c:pt>
                <c:pt idx="8">
                  <c:v>47452.680000000779</c:v>
                </c:pt>
                <c:pt idx="9">
                  <c:v>15973.839999999836</c:v>
                </c:pt>
                <c:pt idx="10">
                  <c:v>20222.179999999935</c:v>
                </c:pt>
                <c:pt idx="11">
                  <c:v>63477.540000000532</c:v>
                </c:pt>
                <c:pt idx="12">
                  <c:v>42022.240000000122</c:v>
                </c:pt>
                <c:pt idx="13">
                  <c:v>15640.500000000058</c:v>
                </c:pt>
                <c:pt idx="14">
                  <c:v>84511.23999999644</c:v>
                </c:pt>
                <c:pt idx="15">
                  <c:v>21787.500000000058</c:v>
                </c:pt>
                <c:pt idx="16">
                  <c:v>-118087.97999999695</c:v>
                </c:pt>
                <c:pt idx="17">
                  <c:v>5049.28999999999</c:v>
                </c:pt>
                <c:pt idx="18">
                  <c:v>1561197.8600008301</c:v>
                </c:pt>
                <c:pt idx="19">
                  <c:v>469339.43000004394</c:v>
                </c:pt>
                <c:pt idx="20">
                  <c:v>34723.250000001484</c:v>
                </c:pt>
                <c:pt idx="21">
                  <c:v>4206.3400000000111</c:v>
                </c:pt>
                <c:pt idx="22">
                  <c:v>-1051786.1799998768</c:v>
                </c:pt>
                <c:pt idx="23">
                  <c:v>140667.86000001105</c:v>
                </c:pt>
                <c:pt idx="24">
                  <c:v>13081.400000000183</c:v>
                </c:pt>
                <c:pt idx="25">
                  <c:v>109496.7700000008</c:v>
                </c:pt>
                <c:pt idx="26">
                  <c:v>8661.5900000000674</c:v>
                </c:pt>
                <c:pt idx="27">
                  <c:v>61923.269999999669</c:v>
                </c:pt>
                <c:pt idx="28">
                  <c:v>311.06000000000222</c:v>
                </c:pt>
                <c:pt idx="29">
                  <c:v>-945090.58000007272</c:v>
                </c:pt>
                <c:pt idx="30">
                  <c:v>-3142.5699999923818</c:v>
                </c:pt>
                <c:pt idx="31">
                  <c:v>73802.720000000088</c:v>
                </c:pt>
                <c:pt idx="32">
                  <c:v>175946.34999999218</c:v>
                </c:pt>
              </c:numCache>
            </c:numRef>
          </c:val>
          <c:extLst>
            <c:ext xmlns:c16="http://schemas.microsoft.com/office/drawing/2014/chart" uri="{C3380CC4-5D6E-409C-BE32-E72D297353CC}">
              <c16:uniqueId val="{00000001-0B6C-4FAC-AE4C-3F2F8F924046}"/>
            </c:ext>
          </c:extLst>
        </c:ser>
        <c:dLbls>
          <c:showLegendKey val="0"/>
          <c:showVal val="0"/>
          <c:showCatName val="0"/>
          <c:showSerName val="0"/>
          <c:showPercent val="0"/>
          <c:showBubbleSize val="0"/>
        </c:dLbls>
        <c:gapWidth val="150"/>
        <c:overlap val="100"/>
        <c:axId val="1482716079"/>
        <c:axId val="1482716559"/>
      </c:barChart>
      <c:catAx>
        <c:axId val="148271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16559"/>
        <c:crosses val="autoZero"/>
        <c:auto val="1"/>
        <c:lblAlgn val="ctr"/>
        <c:lblOffset val="100"/>
        <c:noMultiLvlLbl val="0"/>
      </c:catAx>
      <c:valAx>
        <c:axId val="148271655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1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[AdventureWorks-Excel-Analytics.xlsx]PT_Regional_Analysis!PivotTable18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PT_Regional_Analysis!$P$28</c:f>
              <c:strCache>
                <c:ptCount val="1"/>
                <c:pt idx="0">
                  <c:v>Total Sales</c:v>
                </c:pt>
              </c:strCache>
            </c:strRef>
          </c:tx>
          <c:spPr>
            <a:solidFill>
              <a:schemeClr val="accent1"/>
            </a:solidFill>
            <a:ln>
              <a:noFill/>
            </a:ln>
            <a:effectLst/>
          </c:spPr>
          <c:invertIfNegative val="0"/>
          <c:cat>
            <c:strRef>
              <c:f>PT_Regional_Analysis!$O$29:$O$38</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PT_Regional_Analysis!$P$29:$P$38</c:f>
              <c:numCache>
                <c:formatCode>0.00</c:formatCode>
                <c:ptCount val="10"/>
                <c:pt idx="0">
                  <c:v>1391024.849999998</c:v>
                </c:pt>
                <c:pt idx="1">
                  <c:v>13875632.959999997</c:v>
                </c:pt>
                <c:pt idx="2">
                  <c:v>7633386.8600000069</c:v>
                </c:pt>
                <c:pt idx="3">
                  <c:v>4527839.6900000013</c:v>
                </c:pt>
                <c:pt idx="4">
                  <c:v>1877743.3899999964</c:v>
                </c:pt>
                <c:pt idx="5">
                  <c:v>6715354.3900000164</c:v>
                </c:pt>
                <c:pt idx="6">
                  <c:v>12004822.449999968</c:v>
                </c:pt>
                <c:pt idx="7">
                  <c:v>7638606.5500000054</c:v>
                </c:pt>
                <c:pt idx="8">
                  <c:v>18001116.10000008</c:v>
                </c:pt>
                <c:pt idx="9">
                  <c:v>3883042.9599999962</c:v>
                </c:pt>
              </c:numCache>
            </c:numRef>
          </c:val>
          <c:extLst>
            <c:ext xmlns:c16="http://schemas.microsoft.com/office/drawing/2014/chart" uri="{C3380CC4-5D6E-409C-BE32-E72D297353CC}">
              <c16:uniqueId val="{00000000-AC80-40C3-AC87-55EBAD3EE57A}"/>
            </c:ext>
          </c:extLst>
        </c:ser>
        <c:ser>
          <c:idx val="1"/>
          <c:order val="1"/>
          <c:tx>
            <c:strRef>
              <c:f>PT_Regional_Analysis!$Q$28</c:f>
              <c:strCache>
                <c:ptCount val="1"/>
                <c:pt idx="0">
                  <c:v>Total Profit</c:v>
                </c:pt>
              </c:strCache>
            </c:strRef>
          </c:tx>
          <c:spPr>
            <a:solidFill>
              <a:schemeClr val="accent2"/>
            </a:solidFill>
            <a:ln>
              <a:noFill/>
            </a:ln>
            <a:effectLst/>
          </c:spPr>
          <c:invertIfNegative val="0"/>
          <c:cat>
            <c:strRef>
              <c:f>PT_Regional_Analysis!$O$29:$O$38</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PT_Regional_Analysis!$Q$29:$Q$38</c:f>
              <c:numCache>
                <c:formatCode>0.00</c:formatCode>
                <c:ptCount val="10"/>
                <c:pt idx="0">
                  <c:v>-80276.770000001183</c:v>
                </c:pt>
                <c:pt idx="1">
                  <c:v>255576.40999997593</c:v>
                </c:pt>
                <c:pt idx="2">
                  <c:v>165349.2399999965</c:v>
                </c:pt>
                <c:pt idx="3">
                  <c:v>5332.1599999889731</c:v>
                </c:pt>
                <c:pt idx="4">
                  <c:v>-80996.890000003856</c:v>
                </c:pt>
                <c:pt idx="5">
                  <c:v>109598.51999999397</c:v>
                </c:pt>
                <c:pt idx="6">
                  <c:v>304235.83999997191</c:v>
                </c:pt>
                <c:pt idx="7">
                  <c:v>168495.82000000682</c:v>
                </c:pt>
                <c:pt idx="8">
                  <c:v>110750.76000003144</c:v>
                </c:pt>
                <c:pt idx="9">
                  <c:v>41429.479999998119</c:v>
                </c:pt>
              </c:numCache>
            </c:numRef>
          </c:val>
          <c:extLst>
            <c:ext xmlns:c16="http://schemas.microsoft.com/office/drawing/2014/chart" uri="{C3380CC4-5D6E-409C-BE32-E72D297353CC}">
              <c16:uniqueId val="{00000001-AC80-40C3-AC87-55EBAD3EE57A}"/>
            </c:ext>
          </c:extLst>
        </c:ser>
        <c:dLbls>
          <c:showLegendKey val="0"/>
          <c:showVal val="0"/>
          <c:showCatName val="0"/>
          <c:showSerName val="0"/>
          <c:showPercent val="0"/>
          <c:showBubbleSize val="0"/>
        </c:dLbls>
        <c:gapWidth val="150"/>
        <c:overlap val="100"/>
        <c:axId val="1482714639"/>
        <c:axId val="1482716079"/>
      </c:barChart>
      <c:catAx>
        <c:axId val="148271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16079"/>
        <c:crosses val="autoZero"/>
        <c:auto val="1"/>
        <c:lblAlgn val="ctr"/>
        <c:lblOffset val="100"/>
        <c:noMultiLvlLbl val="0"/>
      </c:catAx>
      <c:valAx>
        <c:axId val="1482716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1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[AdventureWorks-Excel-Analytics.xlsx]PT_Regional_Analysis!PivotTable19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Performance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PT_Regional_Analysis!$T$28</c:f>
              <c:strCache>
                <c:ptCount val="1"/>
                <c:pt idx="0">
                  <c:v>Total</c:v>
                </c:pt>
              </c:strCache>
            </c:strRef>
          </c:tx>
          <c:spPr>
            <a:solidFill>
              <a:schemeClr val="accent1"/>
            </a:solidFill>
            <a:ln>
              <a:noFill/>
            </a:ln>
            <a:effectLst/>
          </c:spPr>
          <c:invertIfNegative val="0"/>
          <c:cat>
            <c:strRef>
              <c:f>PT_Regional_Analysis!$S$29:$S$34</c:f>
              <c:strCache>
                <c:ptCount val="6"/>
                <c:pt idx="0">
                  <c:v>United States</c:v>
                </c:pt>
                <c:pt idx="1">
                  <c:v>Canada</c:v>
                </c:pt>
                <c:pt idx="2">
                  <c:v>France</c:v>
                </c:pt>
                <c:pt idx="3">
                  <c:v>United Kingdom</c:v>
                </c:pt>
                <c:pt idx="4">
                  <c:v>Germany</c:v>
                </c:pt>
                <c:pt idx="5">
                  <c:v>Australia</c:v>
                </c:pt>
              </c:strCache>
            </c:strRef>
          </c:cat>
          <c:val>
            <c:numRef>
              <c:f>PT_Regional_Analysis!$T$29:$T$34</c:f>
              <c:numCache>
                <c:formatCode>0.00,,"M"</c:formatCode>
                <c:ptCount val="6"/>
                <c:pt idx="0">
                  <c:v>51993286.350000054</c:v>
                </c:pt>
                <c:pt idx="1">
                  <c:v>13875632.959999997</c:v>
                </c:pt>
                <c:pt idx="2">
                  <c:v>4527839.6900000013</c:v>
                </c:pt>
                <c:pt idx="3">
                  <c:v>3883042.9599999962</c:v>
                </c:pt>
                <c:pt idx="4">
                  <c:v>1877743.3899999964</c:v>
                </c:pt>
                <c:pt idx="5">
                  <c:v>1391024.849999998</c:v>
                </c:pt>
              </c:numCache>
            </c:numRef>
          </c:val>
          <c:extLst>
            <c:ext xmlns:c16="http://schemas.microsoft.com/office/drawing/2014/chart" uri="{C3380CC4-5D6E-409C-BE32-E72D297353CC}">
              <c16:uniqueId val="{00000000-FD14-44EF-A6D2-8DCFF804479B}"/>
            </c:ext>
          </c:extLst>
        </c:ser>
        <c:dLbls>
          <c:showLegendKey val="0"/>
          <c:showVal val="0"/>
          <c:showCatName val="0"/>
          <c:showSerName val="0"/>
          <c:showPercent val="0"/>
          <c:showBubbleSize val="0"/>
        </c:dLbls>
        <c:gapWidth val="182"/>
        <c:axId val="1482696399"/>
        <c:axId val="1482705039"/>
      </c:barChart>
      <c:catAx>
        <c:axId val="148269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05039"/>
        <c:crosses val="autoZero"/>
        <c:auto val="1"/>
        <c:lblAlgn val="ctr"/>
        <c:lblOffset val="100"/>
        <c:noMultiLvlLbl val="0"/>
      </c:catAx>
      <c:valAx>
        <c:axId val="1482705039"/>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9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[AdventureWorks-Excel-Analytics.xlsx]PT_Reseller_Analysis!PivotTable21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Resellers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PT_Reseller_Analysis!$J$5</c:f>
              <c:strCache>
                <c:ptCount val="1"/>
                <c:pt idx="0">
                  <c:v>Total</c:v>
                </c:pt>
              </c:strCache>
            </c:strRef>
          </c:tx>
          <c:spPr>
            <a:solidFill>
              <a:schemeClr val="accent1"/>
            </a:solidFill>
            <a:ln>
              <a:noFill/>
            </a:ln>
            <a:effectLst/>
          </c:spPr>
          <c:invertIfNegative val="0"/>
          <c:cat>
            <c:strRef>
              <c:f>PT_Reseller_Analysis!$I$6:$I$15</c:f>
              <c:strCache>
                <c:ptCount val="10"/>
                <c:pt idx="0">
                  <c:v>Brakes and Gears</c:v>
                </c:pt>
                <c:pt idx="1">
                  <c:v>Totes &amp; Baskets Company</c:v>
                </c:pt>
                <c:pt idx="2">
                  <c:v>Retail Mall</c:v>
                </c:pt>
                <c:pt idx="3">
                  <c:v>Vigorous Exercise Company</c:v>
                </c:pt>
                <c:pt idx="4">
                  <c:v>Excellent Riding Supplies</c:v>
                </c:pt>
                <c:pt idx="5">
                  <c:v>Thorough Parts and Repair Services</c:v>
                </c:pt>
                <c:pt idx="6">
                  <c:v>Corner Bicycle Supply</c:v>
                </c:pt>
                <c:pt idx="7">
                  <c:v>Health Spa, Limited</c:v>
                </c:pt>
                <c:pt idx="8">
                  <c:v>Fitness Toy Store</c:v>
                </c:pt>
                <c:pt idx="9">
                  <c:v>Latest Sports Equipment</c:v>
                </c:pt>
              </c:strCache>
            </c:strRef>
          </c:cat>
          <c:val>
            <c:numRef>
              <c:f>PT_Reseller_Analysis!$J$6:$J$15</c:f>
              <c:numCache>
                <c:formatCode>0.00,,"M"</c:formatCode>
                <c:ptCount val="10"/>
                <c:pt idx="0">
                  <c:v>882273.53000000049</c:v>
                </c:pt>
                <c:pt idx="1">
                  <c:v>817125.0299999998</c:v>
                </c:pt>
                <c:pt idx="2">
                  <c:v>803767.27000000048</c:v>
                </c:pt>
                <c:pt idx="3">
                  <c:v>794909.73000000173</c:v>
                </c:pt>
                <c:pt idx="4">
                  <c:v>773398.21999999927</c:v>
                </c:pt>
                <c:pt idx="5">
                  <c:v>741360.41000000015</c:v>
                </c:pt>
                <c:pt idx="6">
                  <c:v>736865.3</c:v>
                </c:pt>
                <c:pt idx="7">
                  <c:v>735233.10000000044</c:v>
                </c:pt>
                <c:pt idx="8">
                  <c:v>731634.54000000015</c:v>
                </c:pt>
                <c:pt idx="9">
                  <c:v>725937.34000000032</c:v>
                </c:pt>
              </c:numCache>
            </c:numRef>
          </c:val>
          <c:extLst>
            <c:ext xmlns:c16="http://schemas.microsoft.com/office/drawing/2014/chart" uri="{C3380CC4-5D6E-409C-BE32-E72D297353CC}">
              <c16:uniqueId val="{00000000-9023-4812-B6C1-9F7BFB5B190E}"/>
            </c:ext>
          </c:extLst>
        </c:ser>
        <c:dLbls>
          <c:showLegendKey val="0"/>
          <c:showVal val="0"/>
          <c:showCatName val="0"/>
          <c:showSerName val="0"/>
          <c:showPercent val="0"/>
          <c:showBubbleSize val="0"/>
        </c:dLbls>
        <c:gapWidth val="182"/>
        <c:axId val="1362820047"/>
        <c:axId val="1362820527"/>
      </c:barChart>
      <c:catAx>
        <c:axId val="136282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20527"/>
        <c:crosses val="autoZero"/>
        <c:auto val="1"/>
        <c:lblAlgn val="ctr"/>
        <c:lblOffset val="100"/>
        <c:noMultiLvlLbl val="0"/>
      </c:catAx>
      <c:valAx>
        <c:axId val="1362820527"/>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2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[AdventureWorks-Excel-Analytics.xlsx]PT_Reseller_Analysis!PivotTable28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by Business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PT_Reseller_Analysis!$J$28</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PT_Reseller_Analysis!$I$29:$I$32</c:f>
              <c:strCache>
                <c:ptCount val="3"/>
                <c:pt idx="0">
                  <c:v>Specialty Bike Shop</c:v>
                </c:pt>
                <c:pt idx="1">
                  <c:v>Value Added Reseller</c:v>
                </c:pt>
                <c:pt idx="2">
                  <c:v>Warehouse</c:v>
                </c:pt>
              </c:strCache>
            </c:strRef>
          </c:cat>
          <c:val>
            <c:numRef>
              <c:f>PT_Reseller_Analysis!$J$29:$J$32</c:f>
              <c:numCache>
                <c:formatCode>0.00</c:formatCode>
                <c:ptCount val="3"/>
                <c:pt idx="0">
                  <c:v>6591601.4400000749</c:v>
                </c:pt>
                <c:pt idx="1">
                  <c:v>33528402.310000718</c:v>
                </c:pt>
                <c:pt idx="2">
                  <c:v>37428566.45000051</c:v>
                </c:pt>
              </c:numCache>
            </c:numRef>
          </c:val>
          <c:extLst>
            <c:ext xmlns:c16="http://schemas.microsoft.com/office/drawing/2014/chart" uri="{C3380CC4-5D6E-409C-BE32-E72D297353CC}">
              <c16:uniqueId val="{00000000-820F-49E1-B6C7-4A7C1E3643B2}"/>
            </c:ext>
          </c:extLst>
        </c:ser>
        <c:ser>
          <c:idx val="1"/>
          <c:order val="1"/>
          <c:tx>
            <c:strRef>
              <c:f>PT_Reseller_Analysis!$K$28</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PT_Reseller_Analysis!$I$29:$I$32</c:f>
              <c:strCache>
                <c:ptCount val="3"/>
                <c:pt idx="0">
                  <c:v>Specialty Bike Shop</c:v>
                </c:pt>
                <c:pt idx="1">
                  <c:v>Value Added Reseller</c:v>
                </c:pt>
                <c:pt idx="2">
                  <c:v>Warehouse</c:v>
                </c:pt>
              </c:strCache>
            </c:strRef>
          </c:cat>
          <c:val>
            <c:numRef>
              <c:f>PT_Reseller_Analysis!$K$29:$K$32</c:f>
              <c:numCache>
                <c:formatCode>0.00</c:formatCode>
                <c:ptCount val="3"/>
                <c:pt idx="0">
                  <c:v>69862.730000074953</c:v>
                </c:pt>
                <c:pt idx="1">
                  <c:v>582859.35000102967</c:v>
                </c:pt>
                <c:pt idx="2">
                  <c:v>346772.49000094831</c:v>
                </c:pt>
              </c:numCache>
            </c:numRef>
          </c:val>
          <c:extLst>
            <c:ext xmlns:c16="http://schemas.microsoft.com/office/drawing/2014/chart" uri="{C3380CC4-5D6E-409C-BE32-E72D297353CC}">
              <c16:uniqueId val="{00000001-820F-49E1-B6C7-4A7C1E3643B2}"/>
            </c:ext>
          </c:extLst>
        </c:ser>
        <c:dLbls>
          <c:dLblPos val="ctr"/>
          <c:showLegendKey val="0"/>
          <c:showVal val="1"/>
          <c:showCatName val="0"/>
          <c:showSerName val="0"/>
          <c:showPercent val="0"/>
          <c:showBubbleSize val="0"/>
        </c:dLbls>
        <c:gapWidth val="150"/>
        <c:overlap val="100"/>
        <c:axId val="1482702639"/>
        <c:axId val="1482699279"/>
      </c:barChart>
      <c:catAx>
        <c:axId val="148270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99279"/>
        <c:crosses val="autoZero"/>
        <c:auto val="1"/>
        <c:lblAlgn val="ctr"/>
        <c:lblOffset val="100"/>
        <c:noMultiLvlLbl val="0"/>
      </c:catAx>
      <c:valAx>
        <c:axId val="1482699279"/>
        <c:scaling>
          <c:orientation val="minMax"/>
        </c:scaling>
        <c:delete val="1"/>
        <c:axPos val="l"/>
        <c:numFmt formatCode="0%" sourceLinked="1"/>
        <c:majorTickMark val="none"/>
        <c:minorTickMark val="none"/>
        <c:tickLblPos val="nextTo"/>
        <c:crossAx val="148270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[AdventureWorks-Excel-Analytics.xlsx]PT_Salesperson_Analysis!PivotTable9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Salespeople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PT_Salesperson_Analysis!$AB$3</c:f>
              <c:strCache>
                <c:ptCount val="1"/>
                <c:pt idx="0">
                  <c:v>Total</c:v>
                </c:pt>
              </c:strCache>
            </c:strRef>
          </c:tx>
          <c:spPr>
            <a:solidFill>
              <a:schemeClr val="accent1"/>
            </a:solidFill>
            <a:ln>
              <a:noFill/>
            </a:ln>
            <a:effectLst/>
          </c:spPr>
          <c:invertIfNegative val="0"/>
          <c:cat>
            <c:strRef>
              <c:f>PT_Salesperson_Analysis!$AA$4:$AA$20</c:f>
              <c:strCache>
                <c:ptCount val="17"/>
                <c:pt idx="0">
                  <c:v>Amy Alberts</c:v>
                </c:pt>
                <c:pt idx="1">
                  <c:v>David Campbell</c:v>
                </c:pt>
                <c:pt idx="2">
                  <c:v>Garrett Vargas</c:v>
                </c:pt>
                <c:pt idx="3">
                  <c:v>Jae Pak</c:v>
                </c:pt>
                <c:pt idx="4">
                  <c:v>Jillian Carson</c:v>
                </c:pt>
                <c:pt idx="5">
                  <c:v>José Saraiva</c:v>
                </c:pt>
                <c:pt idx="6">
                  <c:v>Linda Mitchell</c:v>
                </c:pt>
                <c:pt idx="7">
                  <c:v>Lynn Tsoflias</c:v>
                </c:pt>
                <c:pt idx="8">
                  <c:v>Michael Blythe</c:v>
                </c:pt>
                <c:pt idx="9">
                  <c:v>Pamela Ansman-Wolfe</c:v>
                </c:pt>
                <c:pt idx="10">
                  <c:v>Rachel Valdez</c:v>
                </c:pt>
                <c:pt idx="11">
                  <c:v>Ranjit Varkey Chudukatil</c:v>
                </c:pt>
                <c:pt idx="12">
                  <c:v>Shu Ito</c:v>
                </c:pt>
                <c:pt idx="13">
                  <c:v>Stephen Jiang</c:v>
                </c:pt>
                <c:pt idx="14">
                  <c:v>Syed Abbas</c:v>
                </c:pt>
                <c:pt idx="15">
                  <c:v>Tete Mensa-Annan</c:v>
                </c:pt>
                <c:pt idx="16">
                  <c:v>Tsvi Reiter</c:v>
                </c:pt>
              </c:strCache>
            </c:strRef>
          </c:cat>
          <c:val>
            <c:numRef>
              <c:f>PT_Salesperson_Analysis!$AB$4:$AB$20</c:f>
              <c:numCache>
                <c:formatCode>0.00,,"M"</c:formatCode>
                <c:ptCount val="17"/>
                <c:pt idx="0">
                  <c:v>737568.41999999969</c:v>
                </c:pt>
                <c:pt idx="1">
                  <c:v>3614760.6099999985</c:v>
                </c:pt>
                <c:pt idx="2">
                  <c:v>3486102.4899999988</c:v>
                </c:pt>
                <c:pt idx="3">
                  <c:v>8099816.9499999825</c:v>
                </c:pt>
                <c:pt idx="4">
                  <c:v>9755992.0099999867</c:v>
                </c:pt>
                <c:pt idx="5">
                  <c:v>5536439.2600000063</c:v>
                </c:pt>
                <c:pt idx="6">
                  <c:v>10158634.519999987</c:v>
                </c:pt>
                <c:pt idx="7">
                  <c:v>1216916.5199999968</c:v>
                </c:pt>
                <c:pt idx="8">
                  <c:v>8952751.4800000098</c:v>
                </c:pt>
                <c:pt idx="9">
                  <c:v>3187720.1399999983</c:v>
                </c:pt>
                <c:pt idx="10">
                  <c:v>1681207.5299999975</c:v>
                </c:pt>
                <c:pt idx="11">
                  <c:v>4429368.450000002</c:v>
                </c:pt>
                <c:pt idx="12">
                  <c:v>6283193.3300000113</c:v>
                </c:pt>
                <c:pt idx="13">
                  <c:v>1073650.7199999983</c:v>
                </c:pt>
                <c:pt idx="14">
                  <c:v>174108.3300000001</c:v>
                </c:pt>
                <c:pt idx="15">
                  <c:v>2184211.149999999</c:v>
                </c:pt>
                <c:pt idx="16">
                  <c:v>6976128.29</c:v>
                </c:pt>
              </c:numCache>
            </c:numRef>
          </c:val>
          <c:extLst>
            <c:ext xmlns:c16="http://schemas.microsoft.com/office/drawing/2014/chart" uri="{C3380CC4-5D6E-409C-BE32-E72D297353CC}">
              <c16:uniqueId val="{00000000-4FF5-455A-AA99-DB295CB1F207}"/>
            </c:ext>
          </c:extLst>
        </c:ser>
        <c:dLbls>
          <c:showLegendKey val="0"/>
          <c:showVal val="0"/>
          <c:showCatName val="0"/>
          <c:showSerName val="0"/>
          <c:showPercent val="0"/>
          <c:showBubbleSize val="0"/>
        </c:dLbls>
        <c:gapWidth val="182"/>
        <c:axId val="293981471"/>
        <c:axId val="293997311"/>
      </c:barChart>
      <c:catAx>
        <c:axId val="29398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97311"/>
        <c:crosses val="autoZero"/>
        <c:auto val="1"/>
        <c:lblAlgn val="ctr"/>
        <c:lblOffset val="100"/>
        <c:noMultiLvlLbl val="0"/>
      </c:catAx>
      <c:valAx>
        <c:axId val="293997311"/>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8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[AdventureWorks-Excel-Analytics.xlsx]PT_Salesperson_Analysis!PivotTable10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PT_Salesperson_Analysis!$AE$3</c:f>
              <c:strCache>
                <c:ptCount val="1"/>
                <c:pt idx="0">
                  <c:v>Total Sales</c:v>
                </c:pt>
              </c:strCache>
            </c:strRef>
          </c:tx>
          <c:spPr>
            <a:solidFill>
              <a:schemeClr val="accent1"/>
            </a:solidFill>
            <a:ln>
              <a:noFill/>
            </a:ln>
            <a:effectLst/>
          </c:spPr>
          <c:invertIfNegative val="0"/>
          <c:cat>
            <c:strRef>
              <c:f>PT_Salesperson_Analysis!$AD$4:$AD$20</c:f>
              <c:strCache>
                <c:ptCount val="17"/>
                <c:pt idx="0">
                  <c:v>Amy Alberts</c:v>
                </c:pt>
                <c:pt idx="1">
                  <c:v>David Campbell</c:v>
                </c:pt>
                <c:pt idx="2">
                  <c:v>Garrett Vargas</c:v>
                </c:pt>
                <c:pt idx="3">
                  <c:v>Jae Pak</c:v>
                </c:pt>
                <c:pt idx="4">
                  <c:v>Jillian Carson</c:v>
                </c:pt>
                <c:pt idx="5">
                  <c:v>José Saraiva</c:v>
                </c:pt>
                <c:pt idx="6">
                  <c:v>Linda Mitchell</c:v>
                </c:pt>
                <c:pt idx="7">
                  <c:v>Lynn Tsoflias</c:v>
                </c:pt>
                <c:pt idx="8">
                  <c:v>Michael Blythe</c:v>
                </c:pt>
                <c:pt idx="9">
                  <c:v>Pamela Ansman-Wolfe</c:v>
                </c:pt>
                <c:pt idx="10">
                  <c:v>Rachel Valdez</c:v>
                </c:pt>
                <c:pt idx="11">
                  <c:v>Ranjit Varkey Chudukatil</c:v>
                </c:pt>
                <c:pt idx="12">
                  <c:v>Shu Ito</c:v>
                </c:pt>
                <c:pt idx="13">
                  <c:v>Stephen Jiang</c:v>
                </c:pt>
                <c:pt idx="14">
                  <c:v>Syed Abbas</c:v>
                </c:pt>
                <c:pt idx="15">
                  <c:v>Tete Mensa-Annan</c:v>
                </c:pt>
                <c:pt idx="16">
                  <c:v>Tsvi Reiter</c:v>
                </c:pt>
              </c:strCache>
            </c:strRef>
          </c:cat>
          <c:val>
            <c:numRef>
              <c:f>PT_Salesperson_Analysis!$AE$4:$AE$20</c:f>
              <c:numCache>
                <c:formatCode>0.00,,"M"</c:formatCode>
                <c:ptCount val="17"/>
                <c:pt idx="0">
                  <c:v>737568.41999999969</c:v>
                </c:pt>
                <c:pt idx="1">
                  <c:v>3614760.6099999985</c:v>
                </c:pt>
                <c:pt idx="2">
                  <c:v>3486102.4899999988</c:v>
                </c:pt>
                <c:pt idx="3">
                  <c:v>8099816.9499999825</c:v>
                </c:pt>
                <c:pt idx="4">
                  <c:v>9755992.0099999867</c:v>
                </c:pt>
                <c:pt idx="5">
                  <c:v>5536439.2600000063</c:v>
                </c:pt>
                <c:pt idx="6">
                  <c:v>10158634.519999987</c:v>
                </c:pt>
                <c:pt idx="7">
                  <c:v>1216916.5199999968</c:v>
                </c:pt>
                <c:pt idx="8">
                  <c:v>8952751.4800000098</c:v>
                </c:pt>
                <c:pt idx="9">
                  <c:v>3187720.1399999983</c:v>
                </c:pt>
                <c:pt idx="10">
                  <c:v>1681207.5299999975</c:v>
                </c:pt>
                <c:pt idx="11">
                  <c:v>4429368.450000002</c:v>
                </c:pt>
                <c:pt idx="12">
                  <c:v>6283193.3300000113</c:v>
                </c:pt>
                <c:pt idx="13">
                  <c:v>1073650.7199999983</c:v>
                </c:pt>
                <c:pt idx="14">
                  <c:v>174108.3300000001</c:v>
                </c:pt>
                <c:pt idx="15">
                  <c:v>2184211.149999999</c:v>
                </c:pt>
                <c:pt idx="16">
                  <c:v>6976128.29</c:v>
                </c:pt>
              </c:numCache>
            </c:numRef>
          </c:val>
          <c:extLst>
            <c:ext xmlns:c16="http://schemas.microsoft.com/office/drawing/2014/chart" uri="{C3380CC4-5D6E-409C-BE32-E72D297353CC}">
              <c16:uniqueId val="{00000000-C544-4935-A232-361430F67819}"/>
            </c:ext>
          </c:extLst>
        </c:ser>
        <c:ser>
          <c:idx val="1"/>
          <c:order val="1"/>
          <c:tx>
            <c:strRef>
              <c:f>PT_Salesperson_Analysis!$AF$3</c:f>
              <c:strCache>
                <c:ptCount val="1"/>
                <c:pt idx="0">
                  <c:v>Total Profit</c:v>
                </c:pt>
              </c:strCache>
            </c:strRef>
          </c:tx>
          <c:spPr>
            <a:solidFill>
              <a:schemeClr val="accent2"/>
            </a:solidFill>
            <a:ln>
              <a:noFill/>
            </a:ln>
            <a:effectLst/>
          </c:spPr>
          <c:invertIfNegative val="0"/>
          <c:cat>
            <c:strRef>
              <c:f>PT_Salesperson_Analysis!$AD$4:$AD$20</c:f>
              <c:strCache>
                <c:ptCount val="17"/>
                <c:pt idx="0">
                  <c:v>Amy Alberts</c:v>
                </c:pt>
                <c:pt idx="1">
                  <c:v>David Campbell</c:v>
                </c:pt>
                <c:pt idx="2">
                  <c:v>Garrett Vargas</c:v>
                </c:pt>
                <c:pt idx="3">
                  <c:v>Jae Pak</c:v>
                </c:pt>
                <c:pt idx="4">
                  <c:v>Jillian Carson</c:v>
                </c:pt>
                <c:pt idx="5">
                  <c:v>José Saraiva</c:v>
                </c:pt>
                <c:pt idx="6">
                  <c:v>Linda Mitchell</c:v>
                </c:pt>
                <c:pt idx="7">
                  <c:v>Lynn Tsoflias</c:v>
                </c:pt>
                <c:pt idx="8">
                  <c:v>Michael Blythe</c:v>
                </c:pt>
                <c:pt idx="9">
                  <c:v>Pamela Ansman-Wolfe</c:v>
                </c:pt>
                <c:pt idx="10">
                  <c:v>Rachel Valdez</c:v>
                </c:pt>
                <c:pt idx="11">
                  <c:v>Ranjit Varkey Chudukatil</c:v>
                </c:pt>
                <c:pt idx="12">
                  <c:v>Shu Ito</c:v>
                </c:pt>
                <c:pt idx="13">
                  <c:v>Stephen Jiang</c:v>
                </c:pt>
                <c:pt idx="14">
                  <c:v>Syed Abbas</c:v>
                </c:pt>
                <c:pt idx="15">
                  <c:v>Tete Mensa-Annan</c:v>
                </c:pt>
                <c:pt idx="16">
                  <c:v>Tsvi Reiter</c:v>
                </c:pt>
              </c:strCache>
            </c:strRef>
          </c:cat>
          <c:val>
            <c:numRef>
              <c:f>PT_Salesperson_Analysis!$AF$4:$AF$20</c:f>
              <c:numCache>
                <c:formatCode>0.00</c:formatCode>
                <c:ptCount val="17"/>
                <c:pt idx="0">
                  <c:v>274.94999999995343</c:v>
                </c:pt>
                <c:pt idx="1">
                  <c:v>94336.139999995939</c:v>
                </c:pt>
                <c:pt idx="2">
                  <c:v>1584.0799999972805</c:v>
                </c:pt>
                <c:pt idx="3">
                  <c:v>264949.11999998335</c:v>
                </c:pt>
                <c:pt idx="4">
                  <c:v>203855.93999996781</c:v>
                </c:pt>
                <c:pt idx="5">
                  <c:v>67741.800000003539</c:v>
                </c:pt>
                <c:pt idx="6">
                  <c:v>254772.36999997683</c:v>
                </c:pt>
                <c:pt idx="7">
                  <c:v>-65442.440000002738</c:v>
                </c:pt>
                <c:pt idx="8">
                  <c:v>141540.58000000007</c:v>
                </c:pt>
                <c:pt idx="9">
                  <c:v>134782.06999999657</c:v>
                </c:pt>
                <c:pt idx="10">
                  <c:v>-68802.06000000285</c:v>
                </c:pt>
                <c:pt idx="11">
                  <c:v>4004.2099999925122</c:v>
                </c:pt>
                <c:pt idx="12">
                  <c:v>-87731.739999991842</c:v>
                </c:pt>
                <c:pt idx="13">
                  <c:v>-43341.320000001928</c:v>
                </c:pt>
                <c:pt idx="14">
                  <c:v>-14834.329999999929</c:v>
                </c:pt>
                <c:pt idx="15">
                  <c:v>-43373.770000002813</c:v>
                </c:pt>
                <c:pt idx="16">
                  <c:v>155178.97000001837</c:v>
                </c:pt>
              </c:numCache>
            </c:numRef>
          </c:val>
          <c:extLst>
            <c:ext xmlns:c16="http://schemas.microsoft.com/office/drawing/2014/chart" uri="{C3380CC4-5D6E-409C-BE32-E72D297353CC}">
              <c16:uniqueId val="{00000001-C544-4935-A232-361430F67819}"/>
            </c:ext>
          </c:extLst>
        </c:ser>
        <c:dLbls>
          <c:showLegendKey val="0"/>
          <c:showVal val="0"/>
          <c:showCatName val="0"/>
          <c:showSerName val="0"/>
          <c:showPercent val="0"/>
          <c:showBubbleSize val="0"/>
        </c:dLbls>
        <c:gapWidth val="182"/>
        <c:axId val="293995391"/>
        <c:axId val="293986271"/>
      </c:barChart>
      <c:catAx>
        <c:axId val="29399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86271"/>
        <c:crosses val="autoZero"/>
        <c:auto val="1"/>
        <c:lblAlgn val="ctr"/>
        <c:lblOffset val="100"/>
        <c:noMultiLvlLbl val="0"/>
      </c:catAx>
      <c:valAx>
        <c:axId val="293986271"/>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9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[AdventureWorks-Excel-Analytics.xlsx]PT_Targets_Analysis!PivotTable17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Sales vs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PT_Targets_Analysis!$AL$3</c:f>
              <c:strCache>
                <c:ptCount val="1"/>
                <c:pt idx="0">
                  <c:v>Actual Sales</c:v>
                </c:pt>
              </c:strCache>
            </c:strRef>
          </c:tx>
          <c:spPr>
            <a:solidFill>
              <a:schemeClr val="accent1"/>
            </a:solidFill>
            <a:ln>
              <a:noFill/>
            </a:ln>
            <a:effectLst/>
          </c:spPr>
          <c:invertIfNegative val="0"/>
          <c:cat>
            <c:strRef>
              <c:f>PT_Targets_Analysis!$AK$4:$AK$21</c:f>
              <c:strCache>
                <c:ptCount val="18"/>
                <c:pt idx="0">
                  <c:v>Amy Alberts</c:v>
                </c:pt>
                <c:pt idx="1">
                  <c:v>Brian Welcker</c:v>
                </c:pt>
                <c:pt idx="2">
                  <c:v>David Campbell</c:v>
                </c:pt>
                <c:pt idx="3">
                  <c:v>Garrett Vargas</c:v>
                </c:pt>
                <c:pt idx="4">
                  <c:v>Jae Pak</c:v>
                </c:pt>
                <c:pt idx="5">
                  <c:v>Jillian Carson</c:v>
                </c:pt>
                <c:pt idx="6">
                  <c:v>José Saraiva</c:v>
                </c:pt>
                <c:pt idx="7">
                  <c:v>Linda Mitchell</c:v>
                </c:pt>
                <c:pt idx="8">
                  <c:v>Lynn Tsoflias</c:v>
                </c:pt>
                <c:pt idx="9">
                  <c:v>Michael Blythe</c:v>
                </c:pt>
                <c:pt idx="10">
                  <c:v>Pamela Ansman-Wolfe</c:v>
                </c:pt>
                <c:pt idx="11">
                  <c:v>Rachel Valdez</c:v>
                </c:pt>
                <c:pt idx="12">
                  <c:v>Ranjit Varkey Chudukatil</c:v>
                </c:pt>
                <c:pt idx="13">
                  <c:v>Shu Ito</c:v>
                </c:pt>
                <c:pt idx="14">
                  <c:v>Stephen Jiang</c:v>
                </c:pt>
                <c:pt idx="15">
                  <c:v>Syed Abbas</c:v>
                </c:pt>
                <c:pt idx="16">
                  <c:v>Tete Mensa-Annan</c:v>
                </c:pt>
                <c:pt idx="17">
                  <c:v>Tsvi Reiter</c:v>
                </c:pt>
              </c:strCache>
            </c:strRef>
          </c:cat>
          <c:val>
            <c:numRef>
              <c:f>PT_Targets_Analysis!$AL$4:$AL$21</c:f>
              <c:numCache>
                <c:formatCode>0.00,,"M"</c:formatCode>
                <c:ptCount val="18"/>
                <c:pt idx="0">
                  <c:v>737568.41999999969</c:v>
                </c:pt>
                <c:pt idx="2">
                  <c:v>3614760.6099999985</c:v>
                </c:pt>
                <c:pt idx="3">
                  <c:v>3486102.4899999988</c:v>
                </c:pt>
                <c:pt idx="4">
                  <c:v>8099816.9499999825</c:v>
                </c:pt>
                <c:pt idx="5">
                  <c:v>9755992.0099999867</c:v>
                </c:pt>
                <c:pt idx="6">
                  <c:v>5536439.2600000063</c:v>
                </c:pt>
                <c:pt idx="7">
                  <c:v>10158634.519999987</c:v>
                </c:pt>
                <c:pt idx="8">
                  <c:v>1216916.5199999968</c:v>
                </c:pt>
                <c:pt idx="9">
                  <c:v>8952751.4800000098</c:v>
                </c:pt>
                <c:pt idx="10">
                  <c:v>3187720.1399999983</c:v>
                </c:pt>
                <c:pt idx="11">
                  <c:v>1681207.5299999975</c:v>
                </c:pt>
                <c:pt idx="12">
                  <c:v>4429368.450000002</c:v>
                </c:pt>
                <c:pt idx="13">
                  <c:v>6283193.3300000113</c:v>
                </c:pt>
                <c:pt idx="14">
                  <c:v>1073650.7199999983</c:v>
                </c:pt>
                <c:pt idx="15">
                  <c:v>174108.3300000001</c:v>
                </c:pt>
                <c:pt idx="16">
                  <c:v>2184211.149999999</c:v>
                </c:pt>
                <c:pt idx="17">
                  <c:v>6976128.29</c:v>
                </c:pt>
              </c:numCache>
            </c:numRef>
          </c:val>
          <c:extLst>
            <c:ext xmlns:c16="http://schemas.microsoft.com/office/drawing/2014/chart" uri="{C3380CC4-5D6E-409C-BE32-E72D297353CC}">
              <c16:uniqueId val="{00000000-8CE1-4F98-9BD8-7CB31E87C275}"/>
            </c:ext>
          </c:extLst>
        </c:ser>
        <c:ser>
          <c:idx val="1"/>
          <c:order val="1"/>
          <c:tx>
            <c:strRef>
              <c:f>PT_Targets_Analysis!$AM$3</c:f>
              <c:strCache>
                <c:ptCount val="1"/>
                <c:pt idx="0">
                  <c:v>Total Target</c:v>
                </c:pt>
              </c:strCache>
            </c:strRef>
          </c:tx>
          <c:spPr>
            <a:solidFill>
              <a:schemeClr val="accent2"/>
            </a:solidFill>
            <a:ln>
              <a:noFill/>
            </a:ln>
            <a:effectLst/>
          </c:spPr>
          <c:invertIfNegative val="0"/>
          <c:cat>
            <c:strRef>
              <c:f>PT_Targets_Analysis!$AK$4:$AK$21</c:f>
              <c:strCache>
                <c:ptCount val="18"/>
                <c:pt idx="0">
                  <c:v>Amy Alberts</c:v>
                </c:pt>
                <c:pt idx="1">
                  <c:v>Brian Welcker</c:v>
                </c:pt>
                <c:pt idx="2">
                  <c:v>David Campbell</c:v>
                </c:pt>
                <c:pt idx="3">
                  <c:v>Garrett Vargas</c:v>
                </c:pt>
                <c:pt idx="4">
                  <c:v>Jae Pak</c:v>
                </c:pt>
                <c:pt idx="5">
                  <c:v>Jillian Carson</c:v>
                </c:pt>
                <c:pt idx="6">
                  <c:v>José Saraiva</c:v>
                </c:pt>
                <c:pt idx="7">
                  <c:v>Linda Mitchell</c:v>
                </c:pt>
                <c:pt idx="8">
                  <c:v>Lynn Tsoflias</c:v>
                </c:pt>
                <c:pt idx="9">
                  <c:v>Michael Blythe</c:v>
                </c:pt>
                <c:pt idx="10">
                  <c:v>Pamela Ansman-Wolfe</c:v>
                </c:pt>
                <c:pt idx="11">
                  <c:v>Rachel Valdez</c:v>
                </c:pt>
                <c:pt idx="12">
                  <c:v>Ranjit Varkey Chudukatil</c:v>
                </c:pt>
                <c:pt idx="13">
                  <c:v>Shu Ito</c:v>
                </c:pt>
                <c:pt idx="14">
                  <c:v>Stephen Jiang</c:v>
                </c:pt>
                <c:pt idx="15">
                  <c:v>Syed Abbas</c:v>
                </c:pt>
                <c:pt idx="16">
                  <c:v>Tete Mensa-Annan</c:v>
                </c:pt>
                <c:pt idx="17">
                  <c:v>Tsvi Reiter</c:v>
                </c:pt>
              </c:strCache>
            </c:strRef>
          </c:cat>
          <c:val>
            <c:numRef>
              <c:f>PT_Targets_Analysis!$AM$4:$AM$21</c:f>
              <c:numCache>
                <c:formatCode>0.00,,"M"</c:formatCode>
                <c:ptCount val="18"/>
                <c:pt idx="0">
                  <c:v>19450000</c:v>
                </c:pt>
                <c:pt idx="1">
                  <c:v>221700000</c:v>
                </c:pt>
                <c:pt idx="2">
                  <c:v>19625000</c:v>
                </c:pt>
                <c:pt idx="3">
                  <c:v>23675000</c:v>
                </c:pt>
                <c:pt idx="4">
                  <c:v>13575000</c:v>
                </c:pt>
                <c:pt idx="5">
                  <c:v>13675000</c:v>
                </c:pt>
                <c:pt idx="6">
                  <c:v>18875000</c:v>
                </c:pt>
                <c:pt idx="7">
                  <c:v>40850000</c:v>
                </c:pt>
                <c:pt idx="8">
                  <c:v>3210000</c:v>
                </c:pt>
                <c:pt idx="9">
                  <c:v>31150000</c:v>
                </c:pt>
                <c:pt idx="10">
                  <c:v>53850000</c:v>
                </c:pt>
                <c:pt idx="11">
                  <c:v>4125000</c:v>
                </c:pt>
                <c:pt idx="12">
                  <c:v>9050000</c:v>
                </c:pt>
                <c:pt idx="13">
                  <c:v>59850000</c:v>
                </c:pt>
                <c:pt idx="14">
                  <c:v>110150000</c:v>
                </c:pt>
                <c:pt idx="15">
                  <c:v>3050000</c:v>
                </c:pt>
                <c:pt idx="16">
                  <c:v>17100000</c:v>
                </c:pt>
                <c:pt idx="17">
                  <c:v>13250000</c:v>
                </c:pt>
              </c:numCache>
            </c:numRef>
          </c:val>
          <c:extLst>
            <c:ext xmlns:c16="http://schemas.microsoft.com/office/drawing/2014/chart" uri="{C3380CC4-5D6E-409C-BE32-E72D297353CC}">
              <c16:uniqueId val="{00000001-8CE1-4F98-9BD8-7CB31E87C275}"/>
            </c:ext>
          </c:extLst>
        </c:ser>
        <c:dLbls>
          <c:showLegendKey val="0"/>
          <c:showVal val="0"/>
          <c:showCatName val="0"/>
          <c:showSerName val="0"/>
          <c:showPercent val="0"/>
          <c:showBubbleSize val="0"/>
        </c:dLbls>
        <c:gapWidth val="150"/>
        <c:overlap val="100"/>
        <c:axId val="205109839"/>
        <c:axId val="205119439"/>
      </c:barChart>
      <c:catAx>
        <c:axId val="20510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19439"/>
        <c:crosses val="autoZero"/>
        <c:auto val="1"/>
        <c:lblAlgn val="ctr"/>
        <c:lblOffset val="100"/>
        <c:noMultiLvlLbl val="0"/>
      </c:catAx>
      <c:valAx>
        <c:axId val="20511943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0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[AdventureWorks-Excel-Analytics.xlsx]PT_Targets_Analysis!PivotTable18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 Target Achievement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dLbls>
          <c:showLegendKey val="0"/>
          <c:showVal val="0"/>
          <c:showCatName val="0"/>
          <c:showSerName val="0"/>
          <c:showPercent val="0"/>
          <c:showBubbleSize val="0"/>
        </c:dLbls>
        <c:gapWidth val="150"/>
        <c:overlap val="100"/>
        <c:axId val="240481615"/>
        <c:axId val="240484975"/>
      </c:barChart>
      <c:catAx>
        <c:axId val="24048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84975"/>
        <c:crosses val="autoZero"/>
        <c:auto val="1"/>
        <c:lblAlgn val="ctr"/>
        <c:lblOffset val="100"/>
        <c:noMultiLvlLbl val="0"/>
      </c:catAx>
      <c:valAx>
        <c:axId val="2404849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8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6" Type="http://schemas.openxmlformats.org/officeDocument/2006/relationships/chart" Target="../charts/chart17.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13</xdr:col>
      <xdr:colOff>314325</xdr:colOff>
      <xdr:row>27</xdr:row>
      <xdr:rowOff>31750</xdr:rowOff>
    </xdr:from>
    <xdr:to>
      <xdr:col>17</xdr:col>
      <xdr:colOff>349250</xdr:colOff>
      <xdr:row>39</xdr:row>
      <xdr:rowOff>25400</xdr:rowOff>
    </xdr:to>
    <xdr:graphicFrame macro="">
      <xdr:nvGraphicFramePr>
        <xdr:cNvPr id="4" name="Chart 3">
          <a:extLst>
            <a:ext uri="{FF2B5EF4-FFF2-40B4-BE49-F238E27FC236}">
              <a16:creationId xmlns:a16="http://schemas.microsoft.com/office/drawing/2014/main" id="{A7217A7B-B1CA-4BD4-7E2B-8E317126B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457200</xdr:colOff>
      <xdr:row>2</xdr:row>
      <xdr:rowOff>25400</xdr:rowOff>
    </xdr:from>
    <xdr:to>
      <xdr:col>13</xdr:col>
      <xdr:colOff>266700</xdr:colOff>
      <xdr:row>12</xdr:row>
      <xdr:rowOff>101600</xdr:rowOff>
    </xdr:to>
    <xdr:graphicFrame macro="">
      <xdr:nvGraphicFramePr>
        <xdr:cNvPr id="2" name="Chart 1">
          <a:extLst>
            <a:ext uri="{FF2B5EF4-FFF2-40B4-BE49-F238E27FC236}">
              <a16:creationId xmlns:a16="http://schemas.microsoft.com/office/drawing/2014/main" id="{FDC4C220-3F04-4A8A-B23A-A7EDF6628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590550</xdr:colOff>
      <xdr:row>1</xdr:row>
      <xdr:rowOff>139700</xdr:rowOff>
    </xdr:from>
    <xdr:to>
      <xdr:col>7</xdr:col>
      <xdr:colOff>97367</xdr:colOff>
      <xdr:row>12</xdr:row>
      <xdr:rowOff>12700</xdr:rowOff>
    </xdr:to>
    <xdr:graphicFrame macro="">
      <xdr:nvGraphicFramePr>
        <xdr:cNvPr id="3" name="Chart 2">
          <a:extLst>
            <a:ext uri="{FF2B5EF4-FFF2-40B4-BE49-F238E27FC236}">
              <a16:creationId xmlns:a16="http://schemas.microsoft.com/office/drawing/2014/main" id="{58D39756-261C-4E1A-B466-882106D15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209550</xdr:colOff>
      <xdr:row>13</xdr:row>
      <xdr:rowOff>38100</xdr:rowOff>
    </xdr:from>
    <xdr:to>
      <xdr:col>9</xdr:col>
      <xdr:colOff>400050</xdr:colOff>
      <xdr:row>27</xdr:row>
      <xdr:rowOff>31750</xdr:rowOff>
    </xdr:to>
    <xdr:graphicFrame macro="">
      <xdr:nvGraphicFramePr>
        <xdr:cNvPr id="4" name="Chart 3">
          <a:extLst>
            <a:ext uri="{FF2B5EF4-FFF2-40B4-BE49-F238E27FC236}">
              <a16:creationId xmlns:a16="http://schemas.microsoft.com/office/drawing/2014/main" id="{5437C044-B32C-4CFE-8E6B-7E7AE2E27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14</xdr:row>
      <xdr:rowOff>0</xdr:rowOff>
    </xdr:from>
    <xdr:to>
      <xdr:col>15</xdr:col>
      <xdr:colOff>76200</xdr:colOff>
      <xdr:row>24</xdr:row>
      <xdr:rowOff>101600</xdr:rowOff>
    </xdr:to>
    <xdr:graphicFrame macro="">
      <xdr:nvGraphicFramePr>
        <xdr:cNvPr id="5" name="Chart 4">
          <a:extLst>
            <a:ext uri="{FF2B5EF4-FFF2-40B4-BE49-F238E27FC236}">
              <a16:creationId xmlns:a16="http://schemas.microsoft.com/office/drawing/2014/main" id="{F9F990DD-0DD8-4DAC-B726-8791D8271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139700</xdr:colOff>
      <xdr:row>7</xdr:row>
      <xdr:rowOff>69850</xdr:rowOff>
    </xdr:from>
    <xdr:to>
      <xdr:col>21</xdr:col>
      <xdr:colOff>524933</xdr:colOff>
      <xdr:row>20</xdr:row>
      <xdr:rowOff>101600</xdr:rowOff>
    </xdr:to>
    <xdr:graphicFrame macro="">
      <xdr:nvGraphicFramePr>
        <xdr:cNvPr id="7" name="Chart 6">
          <a:extLst>
            <a:ext uri="{FF2B5EF4-FFF2-40B4-BE49-F238E27FC236}">
              <a16:creationId xmlns:a16="http://schemas.microsoft.com/office/drawing/2014/main" id="{277BEBB4-FC16-4EB3-A3C6-A00EFAD84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28</xdr:row>
      <xdr:rowOff>0</xdr:rowOff>
    </xdr:from>
    <xdr:to>
      <xdr:col>8</xdr:col>
      <xdr:colOff>317500</xdr:colOff>
      <xdr:row>40</xdr:row>
      <xdr:rowOff>19050</xdr:rowOff>
    </xdr:to>
    <xdr:graphicFrame macro="">
      <xdr:nvGraphicFramePr>
        <xdr:cNvPr id="6" name="Chart 5">
          <a:extLst>
            <a:ext uri="{FF2B5EF4-FFF2-40B4-BE49-F238E27FC236}">
              <a16:creationId xmlns:a16="http://schemas.microsoft.com/office/drawing/2014/main" id="{47AE91C1-591F-45A2-AE68-C876BB4C9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28</xdr:row>
      <xdr:rowOff>0</xdr:rowOff>
    </xdr:from>
    <xdr:to>
      <xdr:col>15</xdr:col>
      <xdr:colOff>69850</xdr:colOff>
      <xdr:row>40</xdr:row>
      <xdr:rowOff>26670</xdr:rowOff>
    </xdr:to>
    <xdr:graphicFrame macro="">
      <xdr:nvGraphicFramePr>
        <xdr:cNvPr id="8" name="Chart 7">
          <a:extLst>
            <a:ext uri="{FF2B5EF4-FFF2-40B4-BE49-F238E27FC236}">
              <a16:creationId xmlns:a16="http://schemas.microsoft.com/office/drawing/2014/main" id="{430FC937-5784-4AAA-84B8-B6AAD3E0B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41</xdr:row>
      <xdr:rowOff>0</xdr:rowOff>
    </xdr:from>
    <xdr:to>
      <xdr:col>8</xdr:col>
      <xdr:colOff>79375</xdr:colOff>
      <xdr:row>53</xdr:row>
      <xdr:rowOff>32385</xdr:rowOff>
    </xdr:to>
    <xdr:graphicFrame macro="">
      <xdr:nvGraphicFramePr>
        <xdr:cNvPr id="9" name="Chart 8">
          <a:extLst>
            <a:ext uri="{FF2B5EF4-FFF2-40B4-BE49-F238E27FC236}">
              <a16:creationId xmlns:a16="http://schemas.microsoft.com/office/drawing/2014/main" id="{19FFCA48-A97C-4A23-A11B-9ED4FFB88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0</xdr:colOff>
      <xdr:row>41</xdr:row>
      <xdr:rowOff>0</xdr:rowOff>
    </xdr:from>
    <xdr:to>
      <xdr:col>15</xdr:col>
      <xdr:colOff>12700</xdr:colOff>
      <xdr:row>52</xdr:row>
      <xdr:rowOff>176530</xdr:rowOff>
    </xdr:to>
    <xdr:graphicFrame macro="">
      <xdr:nvGraphicFramePr>
        <xdr:cNvPr id="10" name="Chart 9">
          <a:extLst>
            <a:ext uri="{FF2B5EF4-FFF2-40B4-BE49-F238E27FC236}">
              <a16:creationId xmlns:a16="http://schemas.microsoft.com/office/drawing/2014/main" id="{9290BF9F-BA5F-4BB5-AA40-23C5FFDFC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54</xdr:row>
      <xdr:rowOff>0</xdr:rowOff>
    </xdr:from>
    <xdr:to>
      <xdr:col>7</xdr:col>
      <xdr:colOff>396875</xdr:colOff>
      <xdr:row>65</xdr:row>
      <xdr:rowOff>177800</xdr:rowOff>
    </xdr:to>
    <xdr:graphicFrame macro="">
      <xdr:nvGraphicFramePr>
        <xdr:cNvPr id="11" name="Chart 10">
          <a:extLst>
            <a:ext uri="{FF2B5EF4-FFF2-40B4-BE49-F238E27FC236}">
              <a16:creationId xmlns:a16="http://schemas.microsoft.com/office/drawing/2014/main" id="{89F5F264-5DFA-4453-B304-95E2E85B4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0</xdr:colOff>
      <xdr:row>55</xdr:row>
      <xdr:rowOff>0</xdr:rowOff>
    </xdr:from>
    <xdr:to>
      <xdr:col>13</xdr:col>
      <xdr:colOff>168275</xdr:colOff>
      <xdr:row>65</xdr:row>
      <xdr:rowOff>88265</xdr:rowOff>
    </xdr:to>
    <xdr:graphicFrame macro="">
      <xdr:nvGraphicFramePr>
        <xdr:cNvPr id="12" name="Chart 11">
          <a:extLst>
            <a:ext uri="{FF2B5EF4-FFF2-40B4-BE49-F238E27FC236}">
              <a16:creationId xmlns:a16="http://schemas.microsoft.com/office/drawing/2014/main" id="{3808DF48-9D39-4433-9A28-AFB23D229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67</xdr:row>
      <xdr:rowOff>0</xdr:rowOff>
    </xdr:from>
    <xdr:to>
      <xdr:col>8</xdr:col>
      <xdr:colOff>133350</xdr:colOff>
      <xdr:row>79</xdr:row>
      <xdr:rowOff>64770</xdr:rowOff>
    </xdr:to>
    <xdr:graphicFrame macro="">
      <xdr:nvGraphicFramePr>
        <xdr:cNvPr id="13" name="Chart 12">
          <a:extLst>
            <a:ext uri="{FF2B5EF4-FFF2-40B4-BE49-F238E27FC236}">
              <a16:creationId xmlns:a16="http://schemas.microsoft.com/office/drawing/2014/main" id="{F2D2E843-C987-4BF6-951B-914073437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0</xdr:colOff>
      <xdr:row>67</xdr:row>
      <xdr:rowOff>0</xdr:rowOff>
    </xdr:from>
    <xdr:to>
      <xdr:col>14</xdr:col>
      <xdr:colOff>215900</xdr:colOff>
      <xdr:row>77</xdr:row>
      <xdr:rowOff>167054</xdr:rowOff>
    </xdr:to>
    <xdr:graphicFrame macro="">
      <xdr:nvGraphicFramePr>
        <xdr:cNvPr id="14" name="Chart 13">
          <a:extLst>
            <a:ext uri="{FF2B5EF4-FFF2-40B4-BE49-F238E27FC236}">
              <a16:creationId xmlns:a16="http://schemas.microsoft.com/office/drawing/2014/main" id="{1E00201C-E578-4719-A77D-E0DE923D9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0</xdr:colOff>
      <xdr:row>81</xdr:row>
      <xdr:rowOff>0</xdr:rowOff>
    </xdr:from>
    <xdr:to>
      <xdr:col>7</xdr:col>
      <xdr:colOff>190500</xdr:colOff>
      <xdr:row>91</xdr:row>
      <xdr:rowOff>151423</xdr:rowOff>
    </xdr:to>
    <xdr:graphicFrame macro="">
      <xdr:nvGraphicFramePr>
        <xdr:cNvPr id="15" name="Chart 14">
          <a:extLst>
            <a:ext uri="{FF2B5EF4-FFF2-40B4-BE49-F238E27FC236}">
              <a16:creationId xmlns:a16="http://schemas.microsoft.com/office/drawing/2014/main" id="{BF8344C9-2E8D-4520-8437-C8C7B170D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0</xdr:colOff>
      <xdr:row>81</xdr:row>
      <xdr:rowOff>0</xdr:rowOff>
    </xdr:from>
    <xdr:to>
      <xdr:col>14</xdr:col>
      <xdr:colOff>406400</xdr:colOff>
      <xdr:row>94</xdr:row>
      <xdr:rowOff>47841</xdr:rowOff>
    </xdr:to>
    <xdr:graphicFrame macro="">
      <xdr:nvGraphicFramePr>
        <xdr:cNvPr id="16" name="Chart 15">
          <a:extLst>
            <a:ext uri="{FF2B5EF4-FFF2-40B4-BE49-F238E27FC236}">
              <a16:creationId xmlns:a16="http://schemas.microsoft.com/office/drawing/2014/main" id="{BB7D118C-44A9-4593-9DD6-A1A18CFB1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93</xdr:row>
      <xdr:rowOff>0</xdr:rowOff>
    </xdr:from>
    <xdr:to>
      <xdr:col>7</xdr:col>
      <xdr:colOff>526143</xdr:colOff>
      <xdr:row>104</xdr:row>
      <xdr:rowOff>118836</xdr:rowOff>
    </xdr:to>
    <xdr:graphicFrame macro="">
      <xdr:nvGraphicFramePr>
        <xdr:cNvPr id="17" name="Chart 16">
          <a:extLst>
            <a:ext uri="{FF2B5EF4-FFF2-40B4-BE49-F238E27FC236}">
              <a16:creationId xmlns:a16="http://schemas.microsoft.com/office/drawing/2014/main" id="{40679B2A-B9AD-4868-9182-7D0CCF935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18865743" backgroundQuery="1" createdVersion="8" refreshedVersion="8" minRefreshableVersion="3" recordCount="0" supportSubquery="1" supportAdvancedDrill="1" xr:uid="{3C214A9A-B1FC-42DD-94AF-D46AC0734E7F}">
  <cacheSource type="external" connectionId="9"/>
  <cacheFields count="2">
    <cacheField name="[Measures].[Top Region]" caption="Top Region" numFmtId="0" hierarchy="71" level="32767"/>
    <cacheField name="[Measures].[Top Country]" caption="Top Country" numFmtId="0" hierarchy="72"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oneField="1">
      <fieldsUsage count="1">
        <fieldUsage x="0"/>
      </fieldsUsage>
    </cacheHierarchy>
    <cacheHierarchy uniqueName="[Measures].[Top Country]" caption="Top Country" measure="1" displayFolder="" measureGroup="dim_Region" count="0" oneField="1">
      <fieldsUsage count="1">
        <fieldUsage x="1"/>
      </fieldsUsage>
    </cacheHierarchy>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21759261" backgroundQuery="1" createdVersion="8" refreshedVersion="8" minRefreshableVersion="3" recordCount="0" supportSubquery="1" supportAdvancedDrill="1" xr:uid="{1CD62AA6-BDF0-488A-8389-04181F3AAD0F}">
  <cacheSource type="external" connectionId="9"/>
  <cacheFields count="4">
    <cacheField name="[dim_Product].[Product].[Product]" caption="Product" numFmtId="0" hierarchy="9" level="1">
      <sharedItems count="250">
        <s v="AWC Logo Cap"/>
        <s v="Bike Wash - Dissolver"/>
        <s v="Cable Lock"/>
        <s v="Chain"/>
        <s v="Classic Vest, L"/>
        <s v="Classic Vest, M"/>
        <s v="Classic Vest, S"/>
        <s v="Front Brakes"/>
        <s v="Front Derailleur"/>
        <s v="Full-Finger Gloves, L"/>
        <s v="Full-Finger Gloves, M"/>
        <s v="Full-Finger Gloves, S"/>
        <s v="Half-Finger Gloves, L"/>
        <s v="Half-Finger Gloves, M"/>
        <s v="Half-Finger Gloves, S"/>
        <s v="Hitch Rack - 4-Bike"/>
        <s v="HL Bottom Bracket"/>
        <s v="HL Crankset"/>
        <s v="HL Fork"/>
        <s v="HL Headset"/>
        <s v="HL Mountain Frame - Black, 38"/>
        <s v="HL Mountain Frame - Black, 42"/>
        <s v="HL Mountain Frame - Black, 44"/>
        <s v="HL Mountain Frame - Black, 48"/>
        <s v="HL Mountain Frame - Silver, 38"/>
        <s v="HL Mountain Frame - Silver, 42"/>
        <s v="HL Mountain Frame - Silver, 46"/>
        <s v="HL Mountain Frame - Silver, 48"/>
        <s v="HL Mountain Front Wheel"/>
        <s v="HL Mountain Handlebars"/>
        <s v="HL Mountain Pedal"/>
        <s v="HL Mountain Rear Wheel"/>
        <s v="HL Mountain Seat/Saddle"/>
        <s v="HL Road Frame - Black, 44"/>
        <s v="HL Road Frame - Black, 48"/>
        <s v="HL Road Frame - Red, 44"/>
        <s v="HL Road Frame - Red, 48"/>
        <s v="HL Road Frame - Red, 62"/>
        <s v="HL Road Front Wheel"/>
        <s v="HL Road Handlebars"/>
        <s v="HL Road Pedal"/>
        <s v="HL Road Rear Wheel"/>
        <s v="HL Road Seat/Sadd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Saddle"/>
        <s v="Hydration Pack - 70 oz."/>
        <s v="LL Bottom Bracket"/>
        <s v="LL Crankset"/>
        <s v="LL Fork"/>
        <s v="LL Headset"/>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Seat/Saddle"/>
        <s v="LL Road Frame - Black, 44"/>
        <s v="LL Road Frame - Black, 52"/>
        <s v="LL Road Frame - Black, 58"/>
        <s v="LL Road Frame - Black, 60"/>
        <s v="LL Road Frame - Red, 44"/>
        <s v="LL Road Frame - Red, 48"/>
        <s v="LL Road Frame - Red, 52"/>
        <s v="LL Road Frame - Red, 60"/>
        <s v="LL Road Frame - Red, 62"/>
        <s v="LL Road Handlebars"/>
        <s v="LL Road Pedal"/>
        <s v="LL Road Rear Wheel"/>
        <s v="LL Road Seat/Saddle"/>
        <s v="LL Touring Frame - Blue, 44"/>
        <s v="LL Touring Frame - Blue, 50"/>
        <s v="LL Touring Frame - Blue, 54"/>
        <s v="LL Touring Frame - Blue, 58"/>
        <s v="LL Touring Frame - Blue, 62"/>
        <s v="LL Touring Frame - Yellow, 44"/>
        <s v="LL Touring Frame - Yellow, 50"/>
        <s v="LL Touring Frame - Yellow, 58"/>
        <s v="LL Touring Frame - Yellow, 62"/>
        <s v="LL Touring Handlebars"/>
        <s v="LL Touring Seat/Saddle"/>
        <s v="Long-Sleeve Logo Jersey, L"/>
        <s v="Long-Sleeve Logo Jersey, M"/>
        <s v="Long-Sleeve Logo Jersey, XL"/>
        <s v="Men's Bib-Shorts, L"/>
        <s v="Men's Bib-Shorts, M"/>
        <s v="Men's Bib-Shorts, S"/>
        <s v="Men's Sports Shorts, L"/>
        <s v="Men's Sports Shorts, M"/>
        <s v="Men's Sports Shorts, S"/>
        <s v="Minipump"/>
        <s v="ML Crankset"/>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Seat/Saddle"/>
        <s v="ML Road Frame - Red, 48"/>
        <s v="ML Road Frame - Red, 52"/>
        <s v="ML Road Frame-W - Yellow, 38"/>
        <s v="ML Road Frame-W - Yellow, 40"/>
        <s v="ML Road Frame-W - Yellow, 44"/>
        <s v="ML Road Frame-W - Yellow, 48"/>
        <s v="ML Road Front Wheel"/>
        <s v="ML Road Pedal"/>
        <s v="ML Road Rear Wheel"/>
        <s v="ML Touring Seat/Saddle"/>
        <s v="Mountain Bike Socks, L"/>
        <s v="Mountain Bike Socks, M"/>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tch Kit/8 Patches"/>
        <s v="Racing Socks, L"/>
        <s v="Racing Socks, M"/>
        <s v="Rear Brakes"/>
        <s v="Rear Derailleur"/>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hort-Sleeve Classic Jersey, L"/>
        <s v="Short-Sleeve Classic Jersey, S"/>
        <s v="Short-Sleeve Classic Jersey, XL"/>
        <s v="Sport-100 Helmet, Black"/>
        <s v="Sport-100 Helmet, Blue"/>
        <s v="Sport-100 Helmet, Red"/>
        <s v="Touring Pedal"/>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Water Bottle - 30 oz."/>
        <s v="Women's Mountain Shorts, L"/>
        <s v="Women's Mountain Shorts, M"/>
        <s v="Women's Mountain Shorts, S"/>
        <s v="Women's Tights, L"/>
        <s v="Women's Tights, M"/>
        <s v="Women's Tights, S"/>
      </sharedItems>
      <extLst>
        <ext xmlns:x15="http://schemas.microsoft.com/office/spreadsheetml/2010/11/main" uri="{4F2E5C28-24EA-4eb8-9CBF-B6C8F9C3D259}">
          <x15:cachedUniqueNames>
            <x15:cachedUniqueName index="0" name="[dim_Product].[Product].&amp;[AWC Logo Cap]"/>
            <x15:cachedUniqueName index="1" name="[dim_Product].[Product].&amp;[Bike Wash - Dissolver]"/>
            <x15:cachedUniqueName index="2" name="[dim_Product].[Product].&amp;[Cable Lock]"/>
            <x15:cachedUniqueName index="3" name="[dim_Product].[Product].&amp;[Chain]"/>
            <x15:cachedUniqueName index="4" name="[dim_Product].[Product].&amp;[Classic Vest, L]"/>
            <x15:cachedUniqueName index="5" name="[dim_Product].[Product].&amp;[Classic Vest, M]"/>
            <x15:cachedUniqueName index="6" name="[dim_Product].[Product].&amp;[Classic Vest, S]"/>
            <x15:cachedUniqueName index="7" name="[dim_Product].[Product].&amp;[Front Brakes]"/>
            <x15:cachedUniqueName index="8" name="[dim_Product].[Product].&amp;[Front Derailleur]"/>
            <x15:cachedUniqueName index="9" name="[dim_Product].[Product].&amp;[Full-Finger Gloves, L]"/>
            <x15:cachedUniqueName index="10" name="[dim_Product].[Product].&amp;[Full-Finger Gloves, M]"/>
            <x15:cachedUniqueName index="11" name="[dim_Product].[Product].&amp;[Full-Finger Gloves, S]"/>
            <x15:cachedUniqueName index="12" name="[dim_Product].[Product].&amp;[Half-Finger Gloves, L]"/>
            <x15:cachedUniqueName index="13" name="[dim_Product].[Product].&amp;[Half-Finger Gloves, M]"/>
            <x15:cachedUniqueName index="14" name="[dim_Product].[Product].&amp;[Half-Finger Gloves, S]"/>
            <x15:cachedUniqueName index="15" name="[dim_Product].[Product].&amp;[Hitch Rack - 4-Bike]"/>
            <x15:cachedUniqueName index="16" name="[dim_Product].[Product].&amp;[HL Bottom Bracket]"/>
            <x15:cachedUniqueName index="17" name="[dim_Product].[Product].&amp;[HL Crankset]"/>
            <x15:cachedUniqueName index="18" name="[dim_Product].[Product].&amp;[HL Fork]"/>
            <x15:cachedUniqueName index="19" name="[dim_Product].[Product].&amp;[HL Headset]"/>
            <x15:cachedUniqueName index="20" name="[dim_Product].[Product].&amp;[HL Mountain Frame - Black, 38]"/>
            <x15:cachedUniqueName index="21" name="[dim_Product].[Product].&amp;[HL Mountain Frame - Black, 42]"/>
            <x15:cachedUniqueName index="22" name="[dim_Product].[Product].&amp;[HL Mountain Frame - Black, 44]"/>
            <x15:cachedUniqueName index="23" name="[dim_Product].[Product].&amp;[HL Mountain Frame - Black, 48]"/>
            <x15:cachedUniqueName index="24" name="[dim_Product].[Product].&amp;[HL Mountain Frame - Silver, 38]"/>
            <x15:cachedUniqueName index="25" name="[dim_Product].[Product].&amp;[HL Mountain Frame - Silver, 42]"/>
            <x15:cachedUniqueName index="26" name="[dim_Product].[Product].&amp;[HL Mountain Frame - Silver, 46]"/>
            <x15:cachedUniqueName index="27" name="[dim_Product].[Product].&amp;[HL Mountain Frame - Silver, 48]"/>
            <x15:cachedUniqueName index="28" name="[dim_Product].[Product].&amp;[HL Mountain Front Wheel]"/>
            <x15:cachedUniqueName index="29" name="[dim_Product].[Product].&amp;[HL Mountain Handlebars]"/>
            <x15:cachedUniqueName index="30" name="[dim_Product].[Product].&amp;[HL Mountain Pedal]"/>
            <x15:cachedUniqueName index="31" name="[dim_Product].[Product].&amp;[HL Mountain Rear Wheel]"/>
            <x15:cachedUniqueName index="32" name="[dim_Product].[Product].&amp;[HL Mountain Seat/Saddle]"/>
            <x15:cachedUniqueName index="33" name="[dim_Product].[Product].&amp;[HL Road Frame - Black, 44]"/>
            <x15:cachedUniqueName index="34" name="[dim_Product].[Product].&amp;[HL Road Frame - Black, 48]"/>
            <x15:cachedUniqueName index="35" name="[dim_Product].[Product].&amp;[HL Road Frame - Red, 44]"/>
            <x15:cachedUniqueName index="36" name="[dim_Product].[Product].&amp;[HL Road Frame - Red, 48]"/>
            <x15:cachedUniqueName index="37" name="[dim_Product].[Product].&amp;[HL Road Frame - Red, 62]"/>
            <x15:cachedUniqueName index="38" name="[dim_Product].[Product].&amp;[HL Road Front Wheel]"/>
            <x15:cachedUniqueName index="39" name="[dim_Product].[Product].&amp;[HL Road Handlebars]"/>
            <x15:cachedUniqueName index="40" name="[dim_Product].[Product].&amp;[HL Road Pedal]"/>
            <x15:cachedUniqueName index="41" name="[dim_Product].[Product].&amp;[HL Road Rear Wheel]"/>
            <x15:cachedUniqueName index="42" name="[dim_Product].[Product].&amp;[HL Road Seat/Saddle]"/>
            <x15:cachedUniqueName index="43" name="[dim_Product].[Product].&amp;[HL Touring Frame - Blue, 46]"/>
            <x15:cachedUniqueName index="44" name="[dim_Product].[Product].&amp;[HL Touring Frame - Blue, 50]"/>
            <x15:cachedUniqueName index="45" name="[dim_Product].[Product].&amp;[HL Touring Frame - Blue, 54]"/>
            <x15:cachedUniqueName index="46" name="[dim_Product].[Product].&amp;[HL Touring Frame - Blue, 60]"/>
            <x15:cachedUniqueName index="47" name="[dim_Product].[Product].&amp;[HL Touring Frame - Yellow, 46]"/>
            <x15:cachedUniqueName index="48" name="[dim_Product].[Product].&amp;[HL Touring Frame - Yellow, 50]"/>
            <x15:cachedUniqueName index="49" name="[dim_Product].[Product].&amp;[HL Touring Frame - Yellow, 54]"/>
            <x15:cachedUniqueName index="50" name="[dim_Product].[Product].&amp;[HL Touring Frame - Yellow, 60]"/>
            <x15:cachedUniqueName index="51" name="[dim_Product].[Product].&amp;[HL Touring Handlebars]"/>
            <x15:cachedUniqueName index="52" name="[dim_Product].[Product].&amp;[HL Touring Seat/Saddle]"/>
            <x15:cachedUniqueName index="53" name="[dim_Product].[Product].&amp;[Hydration Pack - 70 oz.]"/>
            <x15:cachedUniqueName index="54" name="[dim_Product].[Product].&amp;[LL Bottom Bracket]"/>
            <x15:cachedUniqueName index="55" name="[dim_Product].[Product].&amp;[LL Crankset]"/>
            <x15:cachedUniqueName index="56" name="[dim_Product].[Product].&amp;[LL Fork]"/>
            <x15:cachedUniqueName index="57" name="[dim_Product].[Product].&amp;[LL Headset]"/>
            <x15:cachedUniqueName index="58" name="[dim_Product].[Product].&amp;[LL Mountain Frame - Black, 40]"/>
            <x15:cachedUniqueName index="59" name="[dim_Product].[Product].&amp;[LL Mountain Frame - Black, 42]"/>
            <x15:cachedUniqueName index="60" name="[dim_Product].[Product].&amp;[LL Mountain Frame - Black, 44]"/>
            <x15:cachedUniqueName index="61" name="[dim_Product].[Product].&amp;[LL Mountain Frame - Black, 48]"/>
            <x15:cachedUniqueName index="62" name="[dim_Product].[Product].&amp;[LL Mountain Frame - Black, 52]"/>
            <x15:cachedUniqueName index="63" name="[dim_Product].[Product].&amp;[LL Mountain Frame - Silver, 40]"/>
            <x15:cachedUniqueName index="64" name="[dim_Product].[Product].&amp;[LL Mountain Frame - Silver, 42]"/>
            <x15:cachedUniqueName index="65" name="[dim_Product].[Product].&amp;[LL Mountain Frame - Silver, 44]"/>
            <x15:cachedUniqueName index="66" name="[dim_Product].[Product].&amp;[LL Mountain Frame - Silver, 48]"/>
            <x15:cachedUniqueName index="67" name="[dim_Product].[Product].&amp;[LL Mountain Frame - Silver, 52]"/>
            <x15:cachedUniqueName index="68" name="[dim_Product].[Product].&amp;[LL Mountain Front Wheel]"/>
            <x15:cachedUniqueName index="69" name="[dim_Product].[Product].&amp;[LL Mountain Handlebars]"/>
            <x15:cachedUniqueName index="70" name="[dim_Product].[Product].&amp;[LL Mountain Pedal]"/>
            <x15:cachedUniqueName index="71" name="[dim_Product].[Product].&amp;[LL Mountain Rear Wheel]"/>
            <x15:cachedUniqueName index="72" name="[dim_Product].[Product].&amp;[LL Mountain Seat/Saddle]"/>
            <x15:cachedUniqueName index="73" name="[dim_Product].[Product].&amp;[LL Road Frame - Black, 44]"/>
            <x15:cachedUniqueName index="74" name="[dim_Product].[Product].&amp;[LL Road Frame - Black, 52]"/>
            <x15:cachedUniqueName index="75" name="[dim_Product].[Product].&amp;[LL Road Frame - Black, 58]"/>
            <x15:cachedUniqueName index="76" name="[dim_Product].[Product].&amp;[LL Road Frame - Black, 60]"/>
            <x15:cachedUniqueName index="77" name="[dim_Product].[Product].&amp;[LL Road Frame - Red, 44]"/>
            <x15:cachedUniqueName index="78" name="[dim_Product].[Product].&amp;[LL Road Frame - Red, 48]"/>
            <x15:cachedUniqueName index="79" name="[dim_Product].[Product].&amp;[LL Road Frame - Red, 52]"/>
            <x15:cachedUniqueName index="80" name="[dim_Product].[Product].&amp;[LL Road Frame - Red, 60]"/>
            <x15:cachedUniqueName index="81" name="[dim_Product].[Product].&amp;[LL Road Frame - Red, 62]"/>
            <x15:cachedUniqueName index="82" name="[dim_Product].[Product].&amp;[LL Road Handlebars]"/>
            <x15:cachedUniqueName index="83" name="[dim_Product].[Product].&amp;[LL Road Pedal]"/>
            <x15:cachedUniqueName index="84" name="[dim_Product].[Product].&amp;[LL Road Rear Wheel]"/>
            <x15:cachedUniqueName index="85" name="[dim_Product].[Product].&amp;[LL Road Seat/Saddle]"/>
            <x15:cachedUniqueName index="86" name="[dim_Product].[Product].&amp;[LL Touring Frame - Blue, 44]"/>
            <x15:cachedUniqueName index="87" name="[dim_Product].[Product].&amp;[LL Touring Frame - Blue, 50]"/>
            <x15:cachedUniqueName index="88" name="[dim_Product].[Product].&amp;[LL Touring Frame - Blue, 54]"/>
            <x15:cachedUniqueName index="89" name="[dim_Product].[Product].&amp;[LL Touring Frame - Blue, 58]"/>
            <x15:cachedUniqueName index="90" name="[dim_Product].[Product].&amp;[LL Touring Frame - Blue, 62]"/>
            <x15:cachedUniqueName index="91" name="[dim_Product].[Product].&amp;[LL Touring Frame - Yellow, 44]"/>
            <x15:cachedUniqueName index="92" name="[dim_Product].[Product].&amp;[LL Touring Frame - Yellow, 50]"/>
            <x15:cachedUniqueName index="93" name="[dim_Product].[Product].&amp;[LL Touring Frame - Yellow, 58]"/>
            <x15:cachedUniqueName index="94" name="[dim_Product].[Product].&amp;[LL Touring Frame - Yellow, 62]"/>
            <x15:cachedUniqueName index="95" name="[dim_Product].[Product].&amp;[LL Touring Handlebars]"/>
            <x15:cachedUniqueName index="96" name="[dim_Product].[Product].&amp;[LL Touring Seat/Saddle]"/>
            <x15:cachedUniqueName index="97" name="[dim_Product].[Product].&amp;[Long-Sleeve Logo Jersey, L]"/>
            <x15:cachedUniqueName index="98" name="[dim_Product].[Product].&amp;[Long-Sleeve Logo Jersey, M]"/>
            <x15:cachedUniqueName index="99" name="[dim_Product].[Product].&amp;[Long-Sleeve Logo Jersey, XL]"/>
            <x15:cachedUniqueName index="100" name="[dim_Product].[Product].&amp;[Men's Bib-Shorts, L]"/>
            <x15:cachedUniqueName index="101" name="[dim_Product].[Product].&amp;[Men's Bib-Shorts, M]"/>
            <x15:cachedUniqueName index="102" name="[dim_Product].[Product].&amp;[Men's Bib-Shorts, S]"/>
            <x15:cachedUniqueName index="103" name="[dim_Product].[Product].&amp;[Men's Sports Shorts, L]"/>
            <x15:cachedUniqueName index="104" name="[dim_Product].[Product].&amp;[Men's Sports Shorts, M]"/>
            <x15:cachedUniqueName index="105" name="[dim_Product].[Product].&amp;[Men's Sports Shorts, S]"/>
            <x15:cachedUniqueName index="106" name="[dim_Product].[Product].&amp;[Minipump]"/>
            <x15:cachedUniqueName index="107" name="[dim_Product].[Product].&amp;[ML Crankset]"/>
            <x15:cachedUniqueName index="108" name="[dim_Product].[Product].&amp;[ML Headset]"/>
            <x15:cachedUniqueName index="109" name="[dim_Product].[Product].&amp;[ML Mountain Frame - Black, 38]"/>
            <x15:cachedUniqueName index="110" name="[dim_Product].[Product].&amp;[ML Mountain Frame - Black, 40]"/>
            <x15:cachedUniqueName index="111" name="[dim_Product].[Product].&amp;[ML Mountain Frame - Black, 44]"/>
            <x15:cachedUniqueName index="112" name="[dim_Product].[Product].&amp;[ML Mountain Frame - Black, 48]"/>
            <x15:cachedUniqueName index="113" name="[dim_Product].[Product].&amp;[ML Mountain Frame-W - Silver, 38]"/>
            <x15:cachedUniqueName index="114" name="[dim_Product].[Product].&amp;[ML Mountain Frame-W - Silver, 40]"/>
            <x15:cachedUniqueName index="115" name="[dim_Product].[Product].&amp;[ML Mountain Frame-W - Silver, 42]"/>
            <x15:cachedUniqueName index="116" name="[dim_Product].[Product].&amp;[ML Mountain Frame-W - Silver, 46]"/>
            <x15:cachedUniqueName index="117" name="[dim_Product].[Product].&amp;[ML Mountain Front Wheel]"/>
            <x15:cachedUniqueName index="118" name="[dim_Product].[Product].&amp;[ML Mountain Handlebars]"/>
            <x15:cachedUniqueName index="119" name="[dim_Product].[Product].&amp;[ML Mountain Pedal]"/>
            <x15:cachedUniqueName index="120" name="[dim_Product].[Product].&amp;[ML Mountain Rear Wheel]"/>
            <x15:cachedUniqueName index="121" name="[dim_Product].[Product].&amp;[ML Mountain Seat/Saddle]"/>
            <x15:cachedUniqueName index="122" name="[dim_Product].[Product].&amp;[ML Road Frame - Red, 48]"/>
            <x15:cachedUniqueName index="123" name="[dim_Product].[Product].&amp;[ML Road Frame - Red, 52]"/>
            <x15:cachedUniqueName index="124" name="[dim_Product].[Product].&amp;[ML Road Frame-W - Yellow, 38]"/>
            <x15:cachedUniqueName index="125" name="[dim_Product].[Product].&amp;[ML Road Frame-W - Yellow, 40]"/>
            <x15:cachedUniqueName index="126" name="[dim_Product].[Product].&amp;[ML Road Frame-W - Yellow, 44]"/>
            <x15:cachedUniqueName index="127" name="[dim_Product].[Product].&amp;[ML Road Frame-W - Yellow, 48]"/>
            <x15:cachedUniqueName index="128" name="[dim_Product].[Product].&amp;[ML Road Front Wheel]"/>
            <x15:cachedUniqueName index="129" name="[dim_Product].[Product].&amp;[ML Road Pedal]"/>
            <x15:cachedUniqueName index="130" name="[dim_Product].[Product].&amp;[ML Road Rear Wheel]"/>
            <x15:cachedUniqueName index="131" name="[dim_Product].[Product].&amp;[ML Touring Seat/Saddle]"/>
            <x15:cachedUniqueName index="132" name="[dim_Product].[Product].&amp;[Mountain Bike Socks, L]"/>
            <x15:cachedUniqueName index="133" name="[dim_Product].[Product].&amp;[Mountain Bike Socks, M]"/>
            <x15:cachedUniqueName index="134" name="[dim_Product].[Product].&amp;[Mountain-100 Black, 38]"/>
            <x15:cachedUniqueName index="135" name="[dim_Product].[Product].&amp;[Mountain-100 Black, 42]"/>
            <x15:cachedUniqueName index="136" name="[dim_Product].[Product].&amp;[Mountain-100 Black, 44]"/>
            <x15:cachedUniqueName index="137" name="[dim_Product].[Product].&amp;[Mountain-100 Black, 48]"/>
            <x15:cachedUniqueName index="138" name="[dim_Product].[Product].&amp;[Mountain-100 Silver, 38]"/>
            <x15:cachedUniqueName index="139" name="[dim_Product].[Product].&amp;[Mountain-100 Silver, 42]"/>
            <x15:cachedUniqueName index="140" name="[dim_Product].[Product].&amp;[Mountain-100 Silver, 44]"/>
            <x15:cachedUniqueName index="141" name="[dim_Product].[Product].&amp;[Mountain-100 Silver, 48]"/>
            <x15:cachedUniqueName index="142" name="[dim_Product].[Product].&amp;[Mountain-200 Black, 38]"/>
            <x15:cachedUniqueName index="143" name="[dim_Product].[Product].&amp;[Mountain-200 Black, 42]"/>
            <x15:cachedUniqueName index="144" name="[dim_Product].[Product].&amp;[Mountain-200 Black, 46]"/>
            <x15:cachedUniqueName index="145" name="[dim_Product].[Product].&amp;[Mountain-200 Silver, 38]"/>
            <x15:cachedUniqueName index="146" name="[dim_Product].[Product].&amp;[Mountain-200 Silver, 42]"/>
            <x15:cachedUniqueName index="147" name="[dim_Product].[Product].&amp;[Mountain-200 Silver, 46]"/>
            <x15:cachedUniqueName index="148" name="[dim_Product].[Product].&amp;[Mountain-300 Black, 38]"/>
            <x15:cachedUniqueName index="149" name="[dim_Product].[Product].&amp;[Mountain-300 Black, 40]"/>
            <x15:cachedUniqueName index="150" name="[dim_Product].[Product].&amp;[Mountain-300 Black, 44]"/>
            <x15:cachedUniqueName index="151" name="[dim_Product].[Product].&amp;[Mountain-300 Black, 48]"/>
            <x15:cachedUniqueName index="152" name="[dim_Product].[Product].&amp;[Mountain-400-W Silver, 38]"/>
            <x15:cachedUniqueName index="153" name="[dim_Product].[Product].&amp;[Mountain-400-W Silver, 40]"/>
            <x15:cachedUniqueName index="154" name="[dim_Product].[Product].&amp;[Mountain-400-W Silver, 42]"/>
            <x15:cachedUniqueName index="155" name="[dim_Product].[Product].&amp;[Mountain-400-W Silver, 46]"/>
            <x15:cachedUniqueName index="156" name="[dim_Product].[Product].&amp;[Mountain-500 Black, 40]"/>
            <x15:cachedUniqueName index="157" name="[dim_Product].[Product].&amp;[Mountain-500 Black, 42]"/>
            <x15:cachedUniqueName index="158" name="[dim_Product].[Product].&amp;[Mountain-500 Black, 44]"/>
            <x15:cachedUniqueName index="159" name="[dim_Product].[Product].&amp;[Mountain-500 Black, 48]"/>
            <x15:cachedUniqueName index="160" name="[dim_Product].[Product].&amp;[Mountain-500 Black, 52]"/>
            <x15:cachedUniqueName index="161" name="[dim_Product].[Product].&amp;[Mountain-500 Silver, 40]"/>
            <x15:cachedUniqueName index="162" name="[dim_Product].[Product].&amp;[Mountain-500 Silver, 42]"/>
            <x15:cachedUniqueName index="163" name="[dim_Product].[Product].&amp;[Mountain-500 Silver, 44]"/>
            <x15:cachedUniqueName index="164" name="[dim_Product].[Product].&amp;[Mountain-500 Silver, 48]"/>
            <x15:cachedUniqueName index="165" name="[dim_Product].[Product].&amp;[Mountain-500 Silver, 52]"/>
            <x15:cachedUniqueName index="166" name="[dim_Product].[Product].&amp;[Patch Kit/8 Patches]"/>
            <x15:cachedUniqueName index="167" name="[dim_Product].[Product].&amp;[Racing Socks, L]"/>
            <x15:cachedUniqueName index="168" name="[dim_Product].[Product].&amp;[Racing Socks, M]"/>
            <x15:cachedUniqueName index="169" name="[dim_Product].[Product].&amp;[Rear Brakes]"/>
            <x15:cachedUniqueName index="170" name="[dim_Product].[Product].&amp;[Rear Derailleur]"/>
            <x15:cachedUniqueName index="171" name="[dim_Product].[Product].&amp;[Road-150 Red, 44]"/>
            <x15:cachedUniqueName index="172" name="[dim_Product].[Product].&amp;[Road-150 Red, 48]"/>
            <x15:cachedUniqueName index="173" name="[dim_Product].[Product].&amp;[Road-150 Red, 52]"/>
            <x15:cachedUniqueName index="174" name="[dim_Product].[Product].&amp;[Road-150 Red, 56]"/>
            <x15:cachedUniqueName index="175" name="[dim_Product].[Product].&amp;[Road-150 Red, 62]"/>
            <x15:cachedUniqueName index="176" name="[dim_Product].[Product].&amp;[Road-250 Black, 44]"/>
            <x15:cachedUniqueName index="177" name="[dim_Product].[Product].&amp;[Road-250 Black, 48]"/>
            <x15:cachedUniqueName index="178" name="[dim_Product].[Product].&amp;[Road-250 Black, 52]"/>
            <x15:cachedUniqueName index="179" name="[dim_Product].[Product].&amp;[Road-250 Black, 58]"/>
            <x15:cachedUniqueName index="180" name="[dim_Product].[Product].&amp;[Road-250 Red, 44]"/>
            <x15:cachedUniqueName index="181" name="[dim_Product].[Product].&amp;[Road-250 Red, 48]"/>
            <x15:cachedUniqueName index="182" name="[dim_Product].[Product].&amp;[Road-250 Red, 52]"/>
            <x15:cachedUniqueName index="183" name="[dim_Product].[Product].&amp;[Road-250 Red, 58]"/>
            <x15:cachedUniqueName index="184" name="[dim_Product].[Product].&amp;[Road-350-W Yellow, 40]"/>
            <x15:cachedUniqueName index="185" name="[dim_Product].[Product].&amp;[Road-350-W Yellow, 42]"/>
            <x15:cachedUniqueName index="186" name="[dim_Product].[Product].&amp;[Road-350-W Yellow, 44]"/>
            <x15:cachedUniqueName index="187" name="[dim_Product].[Product].&amp;[Road-350-W Yellow, 48]"/>
            <x15:cachedUniqueName index="188" name="[dim_Product].[Product].&amp;[Road-450 Red, 44]"/>
            <x15:cachedUniqueName index="189" name="[dim_Product].[Product].&amp;[Road-450 Red, 48]"/>
            <x15:cachedUniqueName index="190" name="[dim_Product].[Product].&amp;[Road-450 Red, 52]"/>
            <x15:cachedUniqueName index="191" name="[dim_Product].[Product].&amp;[Road-450 Red, 58]"/>
            <x15:cachedUniqueName index="192" name="[dim_Product].[Product].&amp;[Road-450 Red, 60]"/>
            <x15:cachedUniqueName index="193" name="[dim_Product].[Product].&amp;[Road-550-W Yellow, 38]"/>
            <x15:cachedUniqueName index="194" name="[dim_Product].[Product].&amp;[Road-550-W Yellow, 40]"/>
            <x15:cachedUniqueName index="195" name="[dim_Product].[Product].&amp;[Road-550-W Yellow, 42]"/>
            <x15:cachedUniqueName index="196" name="[dim_Product].[Product].&amp;[Road-550-W Yellow, 44]"/>
            <x15:cachedUniqueName index="197" name="[dim_Product].[Product].&amp;[Road-550-W Yellow, 48]"/>
            <x15:cachedUniqueName index="198" name="[dim_Product].[Product].&amp;[Road-650 Black, 44]"/>
            <x15:cachedUniqueName index="199" name="[dim_Product].[Product].&amp;[Road-650 Black, 48]"/>
            <x15:cachedUniqueName index="200" name="[dim_Product].[Product].&amp;[Road-650 Black, 52]"/>
            <x15:cachedUniqueName index="201" name="[dim_Product].[Product].&amp;[Road-650 Black, 58]"/>
            <x15:cachedUniqueName index="202" name="[dim_Product].[Product].&amp;[Road-650 Black, 60]"/>
            <x15:cachedUniqueName index="203" name="[dim_Product].[Product].&amp;[Road-650 Black, 62]"/>
            <x15:cachedUniqueName index="204" name="[dim_Product].[Product].&amp;[Road-650 Red, 44]"/>
            <x15:cachedUniqueName index="205" name="[dim_Product].[Product].&amp;[Road-650 Red, 48]"/>
            <x15:cachedUniqueName index="206" name="[dim_Product].[Product].&amp;[Road-650 Red, 52]"/>
            <x15:cachedUniqueName index="207" name="[dim_Product].[Product].&amp;[Road-650 Red, 58]"/>
            <x15:cachedUniqueName index="208" name="[dim_Product].[Product].&amp;[Road-650 Red, 60]"/>
            <x15:cachedUniqueName index="209" name="[dim_Product].[Product].&amp;[Road-650 Red, 62]"/>
            <x15:cachedUniqueName index="210" name="[dim_Product].[Product].&amp;[Road-750 Black, 44]"/>
            <x15:cachedUniqueName index="211" name="[dim_Product].[Product].&amp;[Road-750 Black, 48]"/>
            <x15:cachedUniqueName index="212" name="[dim_Product].[Product].&amp;[Road-750 Black, 52]"/>
            <x15:cachedUniqueName index="213" name="[dim_Product].[Product].&amp;[Road-750 Black, 58]"/>
            <x15:cachedUniqueName index="214" name="[dim_Product].[Product].&amp;[Short-Sleeve Classic Jersey, L]"/>
            <x15:cachedUniqueName index="215" name="[dim_Product].[Product].&amp;[Short-Sleeve Classic Jersey, S]"/>
            <x15:cachedUniqueName index="216" name="[dim_Product].[Product].&amp;[Short-Sleeve Classic Jersey, XL]"/>
            <x15:cachedUniqueName index="217" name="[dim_Product].[Product].&amp;[Sport-100 Helmet, Black]"/>
            <x15:cachedUniqueName index="218" name="[dim_Product].[Product].&amp;[Sport-100 Helmet, Blue]"/>
            <x15:cachedUniqueName index="219" name="[dim_Product].[Product].&amp;[Sport-100 Helmet, Red]"/>
            <x15:cachedUniqueName index="220" name="[dim_Product].[Product].&amp;[Touring Pedal]"/>
            <x15:cachedUniqueName index="221" name="[dim_Product].[Product].&amp;[Touring-1000 Blue, 46]"/>
            <x15:cachedUniqueName index="222" name="[dim_Product].[Product].&amp;[Touring-1000 Blue, 50]"/>
            <x15:cachedUniqueName index="223" name="[dim_Product].[Product].&amp;[Touring-1000 Blue, 54]"/>
            <x15:cachedUniqueName index="224" name="[dim_Product].[Product].&amp;[Touring-1000 Blue, 60]"/>
            <x15:cachedUniqueName index="225" name="[dim_Product].[Product].&amp;[Touring-1000 Yellow, 46]"/>
            <x15:cachedUniqueName index="226" name="[dim_Product].[Product].&amp;[Touring-1000 Yellow, 50]"/>
            <x15:cachedUniqueName index="227" name="[dim_Product].[Product].&amp;[Touring-1000 Yellow, 54]"/>
            <x15:cachedUniqueName index="228" name="[dim_Product].[Product].&amp;[Touring-1000 Yellow, 60]"/>
            <x15:cachedUniqueName index="229" name="[dim_Product].[Product].&amp;[Touring-2000 Blue, 46]"/>
            <x15:cachedUniqueName index="230" name="[dim_Product].[Product].&amp;[Touring-2000 Blue, 50]"/>
            <x15:cachedUniqueName index="231" name="[dim_Product].[Product].&amp;[Touring-2000 Blue, 54]"/>
            <x15:cachedUniqueName index="232" name="[dim_Product].[Product].&amp;[Touring-2000 Blue, 60]"/>
            <x15:cachedUniqueName index="233" name="[dim_Product].[Product].&amp;[Touring-3000 Blue, 44]"/>
            <x15:cachedUniqueName index="234" name="[dim_Product].[Product].&amp;[Touring-3000 Blue, 50]"/>
            <x15:cachedUniqueName index="235" name="[dim_Product].[Product].&amp;[Touring-3000 Blue, 54]"/>
            <x15:cachedUniqueName index="236" name="[dim_Product].[Product].&amp;[Touring-3000 Blue, 58]"/>
            <x15:cachedUniqueName index="237" name="[dim_Product].[Product].&amp;[Touring-3000 Blue, 62]"/>
            <x15:cachedUniqueName index="238" name="[dim_Product].[Product].&amp;[Touring-3000 Yellow, 44]"/>
            <x15:cachedUniqueName index="239" name="[dim_Product].[Product].&amp;[Touring-3000 Yellow, 50]"/>
            <x15:cachedUniqueName index="240" name="[dim_Product].[Product].&amp;[Touring-3000 Yellow, 54]"/>
            <x15:cachedUniqueName index="241" name="[dim_Product].[Product].&amp;[Touring-3000 Yellow, 58]"/>
            <x15:cachedUniqueName index="242" name="[dim_Product].[Product].&amp;[Touring-3000 Yellow, 62]"/>
            <x15:cachedUniqueName index="243" name="[dim_Product].[Product].&amp;[Water Bottle - 30 oz.]"/>
            <x15:cachedUniqueName index="244" name="[dim_Product].[Product].&amp;[Women's Mountain Shorts, L]"/>
            <x15:cachedUniqueName index="245" name="[dim_Product].[Product].&amp;[Women's Mountain Shorts, M]"/>
            <x15:cachedUniqueName index="246" name="[dim_Product].[Product].&amp;[Women's Mountain Shorts, S]"/>
            <x15:cachedUniqueName index="247" name="[dim_Product].[Product].&amp;[Women's Tights, L]"/>
            <x15:cachedUniqueName index="248" name="[dim_Product].[Product].&amp;[Women's Tights, M]"/>
            <x15:cachedUniqueName index="249" name="[dim_Product].[Product].&amp;[Women's Tights, S]"/>
          </x15:cachedUniqueNames>
        </ext>
      </extLst>
    </cacheField>
    <cacheField name="[Measures].[Total Sales]" caption="Total Sales" numFmtId="0" hierarchy="53" level="32767"/>
    <cacheField name="[Measures].[Total Profit]" caption="Total Profit" numFmtId="0" hierarchy="55" level="32767"/>
    <cacheField name="[Measures].[Total Quantity]" caption="Total Quantity" numFmtId="0" hierarchy="57"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0"/>
      </fieldsUsage>
    </cacheHierarchy>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cacheHierarchy uniqueName="[Measures].[Total Quantity]" caption="Total Quantity" measure="1" displayFolder="" measureGroup="fact_Sales" count="0" oneField="1">
      <fieldsUsage count="1">
        <fieldUsage x="3"/>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24189816" backgroundQuery="1" createdVersion="8" refreshedVersion="8" minRefreshableVersion="3" recordCount="0" supportSubquery="1" supportAdvancedDrill="1" xr:uid="{F0DE3E01-538E-4728-92AA-E30E83DD87E4}">
  <cacheSource type="external" connectionId="9"/>
  <cacheFields count="7">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 name="[Measures].[Total Orders]" caption="Total Orders" numFmtId="0" hierarchy="58" level="32767"/>
    <cacheField name="[Measures].[Average Order Value]" caption="Average Order Value" numFmtId="0" hierarchy="59"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0"/>
      </fieldsUsage>
    </cacheHierarchy>
    <cacheHierarchy uniqueName="[Measures].[Total Cost]" caption="Total Cost" measure="1" displayFolder="" measureGroup="fact_Sales" count="0" oneField="1">
      <fieldsUsage count="1">
        <fieldUsage x="1"/>
      </fieldsUsage>
    </cacheHierarchy>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oneField="1">
      <fieldsUsage count="1">
        <fieldUsage x="3"/>
      </fieldsUsage>
    </cacheHierarchy>
    <cacheHierarchy uniqueName="[Measures].[Total Quantity]" caption="Total Quantity" measure="1" displayFolder="" measureGroup="fact_Sales" count="0" oneField="1">
      <fieldsUsage count="1">
        <fieldUsage x="4"/>
      </fieldsUsage>
    </cacheHierarchy>
    <cacheHierarchy uniqueName="[Measures].[Total Orders]" caption="Total Orders" measure="1" displayFolder="" measureGroup="fact_Sales" count="0" oneField="1">
      <fieldsUsage count="1">
        <fieldUsage x="5"/>
      </fieldsUsage>
    </cacheHierarchy>
    <cacheHierarchy uniqueName="[Measures].[Average Order Value]" caption="Average Order Value" measure="1" displayFolder="" measureGroup="fact_Sales" count="0" oneField="1">
      <fieldsUsage count="1">
        <fieldUsage x="6"/>
      </fieldsUsage>
    </cacheHierarchy>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2673611" backgroundQuery="1" createdVersion="8" refreshedVersion="8" minRefreshableVersion="3" recordCount="0" supportSubquery="1" supportAdvancedDrill="1" xr:uid="{2345FB00-D24F-4079-B34A-B005A4A15479}">
  <cacheSource type="external" connectionId="9"/>
  <cacheFields count="3">
    <cacheField name="[Measures].[Total Sales]" caption="Total Sales" numFmtId="0" hierarchy="53" level="32767"/>
    <cacheField name="[Measures].[Total Profit]" caption="Total Profit" numFmtId="0" hierarchy="55" level="32767"/>
    <cacheField name="[dim_Region].[Country].[Country]" caption="Country" numFmtId="0" hierarchy="16" level="1">
      <sharedItems count="6">
        <s v="Australia"/>
        <s v="Canada"/>
        <s v="France"/>
        <s v="Germany"/>
        <s v="United Kingdom"/>
        <s v="United States"/>
      </sharedItems>
      <extLst>
        <ext xmlns:x15="http://schemas.microsoft.com/office/spreadsheetml/2010/11/main" uri="{4F2E5C28-24EA-4eb8-9CBF-B6C8F9C3D259}">
          <x15:cachedUniqueNames>
            <x15:cachedUniqueName index="0" name="[dim_Region].[Country].&amp;[Australia]"/>
            <x15:cachedUniqueName index="1" name="[dim_Region].[Country].&amp;[Canada]"/>
            <x15:cachedUniqueName index="2" name="[dim_Region].[Country].&amp;[France]"/>
            <x15:cachedUniqueName index="3" name="[dim_Region].[Country].&amp;[Germany]"/>
            <x15:cachedUniqueName index="4" name="[dim_Region].[Country].&amp;[United Kingdom]"/>
            <x15:cachedUniqueName index="5" name="[dim_Region].[Country].&amp;[United States]"/>
          </x15:cachedUniqueNames>
        </ext>
      </extLst>
    </cacheField>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2" memberValueDatatype="130" unbalanced="0">
      <fieldsUsage count="2">
        <fieldUsage x="-1"/>
        <fieldUsage x="2"/>
      </fieldsUsage>
    </cacheHierarchy>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0"/>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28935189" backgroundQuery="1" createdVersion="8" refreshedVersion="8" minRefreshableVersion="3" recordCount="0" supportSubquery="1" supportAdvancedDrill="1" xr:uid="{803E632D-8F50-4FB6-B9E3-85EBCD984D46}">
  <cacheSource type="external" connectionId="9"/>
  <cacheFields count="5">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 name="[Measures].[Total Sales]" caption="Total Sales" numFmtId="0" hierarchy="53" level="32767"/>
    <cacheField name="[Measures].[Total Cost]" caption="Total Cost" numFmtId="0" hierarchy="54"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3"/>
      </fieldsUsage>
    </cacheHierarchy>
    <cacheHierarchy uniqueName="[Measures].[Total Cost]" caption="Total Cost" measure="1" displayFolder="" measureGroup="fact_Sales" count="0" oneField="1">
      <fieldsUsage count="1">
        <fieldUsage x="4"/>
      </fieldsUsage>
    </cacheHierarchy>
    <cacheHierarchy uniqueName="[Measures].[Total Profit]" caption="Total Profit" measure="1" displayFolder="" measureGroup="fact_Sales" count="0" oneField="1">
      <fieldsUsage count="1">
        <fieldUsage x="0"/>
      </fieldsUsage>
    </cacheHierarchy>
    <cacheHierarchy uniqueName="[Measures].[Profit Margin %]" caption="Profit Margin %" measure="1" displayFolder="" measureGroup="fact_Sales" count="0" oneField="1">
      <fieldsUsage count="1">
        <fieldUsage x="1"/>
      </fieldsUsage>
    </cacheHierarchy>
    <cacheHierarchy uniqueName="[Measures].[Total Quantity]" caption="Total Quantity" measure="1" displayFolder="" measureGroup="fact_Sales" count="0" oneField="1">
      <fieldsUsage count="1">
        <fieldUsage x="2"/>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30902775" backgroundQuery="1" createdVersion="8" refreshedVersion="8" minRefreshableVersion="3" recordCount="0" supportSubquery="1" supportAdvancedDrill="1" xr:uid="{0B38B7ED-8972-434F-B23C-85CBF773BB09}">
  <cacheSource type="external" connectionId="9"/>
  <cacheFields count="3">
    <cacheField name="[Measures].[Salesperson[Employee]]]" caption="Salesperson[Employee]" numFmtId="0" hierarchy="73" level="32767"/>
    <cacheField name="[Measures].[Target Variance]" caption="Target Variance" numFmtId="0" hierarchy="61" level="32767"/>
    <cacheField name="[Measures].[Target Achievement %]" caption="Target Achievement %" numFmtId="0" hierarchy="62"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oneField="1">
      <fieldsUsage count="1">
        <fieldUsage x="1"/>
      </fieldsUsage>
    </cacheHierarchy>
    <cacheHierarchy uniqueName="[Measures].[Target Achievement %]" caption="Target Achievement %" measure="1" displayFolder="" measureGroup="fact_Targets" count="0" oneField="1">
      <fieldsUsage count="1">
        <fieldUsage x="2"/>
      </fieldsUsage>
    </cacheHierarchy>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oneField="1">
      <fieldsUsage count="1">
        <fieldUsage x="0"/>
      </fieldsUsage>
    </cacheHierarchy>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33101853" backgroundQuery="1" createdVersion="8" refreshedVersion="8" minRefreshableVersion="3" recordCount="0" supportSubquery="1" supportAdvancedDrill="1" xr:uid="{CDE29F93-FD31-4D88-9528-79136FBD3928}">
  <cacheSource type="external" connectionId="9"/>
  <cacheFields count="3">
    <cacheField name="[dim_Reseller].[Business _Type].[Business _Type]" caption="Business _Type" numFmtId="0" hierarchy="19" level="1">
      <sharedItems count="3">
        <s v="Specialty Bike Shop"/>
        <s v="Value Added Reseller"/>
        <s v="Warehouse"/>
      </sharedItems>
      <extLst>
        <ext xmlns:x15="http://schemas.microsoft.com/office/spreadsheetml/2010/11/main" uri="{4F2E5C28-24EA-4eb8-9CBF-B6C8F9C3D259}">
          <x15:cachedUniqueNames>
            <x15:cachedUniqueName index="0" name="[dim_Reseller].[Business _Type].&amp;[Specialty Bike Shop]"/>
            <x15:cachedUniqueName index="1" name="[dim_Reseller].[Business _Type].&amp;[Value Added Reseller]"/>
            <x15:cachedUniqueName index="2" name="[dim_Reseller].[Business _Type].&amp;[Warehouse]"/>
          </x15:cachedUniqueNames>
        </ext>
      </extLst>
    </cacheField>
    <cacheField name="[Measures].[Total Sales]" caption="Total Sales" numFmtId="0" hierarchy="53" level="32767"/>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2" memberValueDatatype="130" unbalanced="0">
      <fieldsUsage count="2">
        <fieldUsage x="-1"/>
        <fieldUsage x="0"/>
      </fieldsUsage>
    </cacheHierarchy>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35532408" backgroundQuery="1" createdVersion="8" refreshedVersion="8" minRefreshableVersion="3" recordCount="0" supportSubquery="1" supportAdvancedDrill="1" xr:uid="{DA1C3C65-E14F-4532-93D2-5D682B021722}">
  <cacheSource type="external" connectionId="9"/>
  <cacheFields count="3">
    <cacheField name="[dim_Region].[Region].[Region]" caption="Region" numFmtId="0" hierarchy="15" level="1">
      <sharedItems count="10">
        <s v="Australia"/>
        <s v="Canada"/>
        <s v="Central"/>
        <s v="France"/>
        <s v="Germany"/>
        <s v="Northeast"/>
        <s v="Northwest"/>
        <s v="Southeast"/>
        <s v="Southwest"/>
        <s v="United Kingdom"/>
      </sharedItems>
      <extLst>
        <ext xmlns:x15="http://schemas.microsoft.com/office/spreadsheetml/2010/11/main" uri="{4F2E5C28-24EA-4eb8-9CBF-B6C8F9C3D259}">
          <x15:cachedUniqueNames>
            <x15:cachedUniqueName index="0" name="[dim_Region].[Region].&amp;[Australia]"/>
            <x15:cachedUniqueName index="1" name="[dim_Region].[Region].&amp;[Canada]"/>
            <x15:cachedUniqueName index="2" name="[dim_Region].[Region].&amp;[Central]"/>
            <x15:cachedUniqueName index="3" name="[dim_Region].[Region].&amp;[France]"/>
            <x15:cachedUniqueName index="4" name="[dim_Region].[Region].&amp;[Germany]"/>
            <x15:cachedUniqueName index="5" name="[dim_Region].[Region].&amp;[Northeast]"/>
            <x15:cachedUniqueName index="6" name="[dim_Region].[Region].&amp;[Northwest]"/>
            <x15:cachedUniqueName index="7" name="[dim_Region].[Region].&amp;[Southeast]"/>
            <x15:cachedUniqueName index="8" name="[dim_Region].[Region].&amp;[Southwest]"/>
            <x15:cachedUniqueName index="9" name="[dim_Region].[Region].&amp;[United Kingdom]"/>
          </x15:cachedUniqueNames>
        </ext>
      </extLst>
    </cacheField>
    <cacheField name="[Measures].[Total Sales]" caption="Total Sales" numFmtId="0" hierarchy="53" level="32767"/>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2" memberValueDatatype="130" unbalanced="0">
      <fieldsUsage count="2">
        <fieldUsage x="-1"/>
        <fieldUsage x="0"/>
      </fieldsUsage>
    </cacheHierarchy>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37847225" backgroundQuery="1" createdVersion="8" refreshedVersion="8" minRefreshableVersion="3" recordCount="0" supportSubquery="1" supportAdvancedDrill="1" xr:uid="{EB9BAD4F-2D71-4604-9934-7D32D9F569BB}">
  <cacheSource type="external" connectionId="9"/>
  <cacheFields count="4">
    <cacheField name="[dim_Date].[Month].[Month]" caption="Month" numFmtId="0" hierarchy="3" level="1">
      <sharedItems containsBlank="1" count="13">
        <s v="April"/>
        <s v="August"/>
        <s v="December"/>
        <s v="February"/>
        <s v="January"/>
        <s v="July"/>
        <s v="June"/>
        <s v="March"/>
        <s v="May"/>
        <s v="November"/>
        <s v="October"/>
        <s v="September"/>
        <m/>
      </sharedItems>
      <extLst>
        <ext xmlns:x15="http://schemas.microsoft.com/office/spreadsheetml/2010/11/main" uri="{4F2E5C28-24EA-4eb8-9CBF-B6C8F9C3D259}">
          <x15:cachedUniqueNames>
            <x15:cachedUniqueName index="0" name="[dim_Date].[Month].&amp;[April]"/>
            <x15:cachedUniqueName index="1" name="[dim_Date].[Month].&amp;[August]"/>
            <x15:cachedUniqueName index="2" name="[dim_Date].[Month].&amp;[December]"/>
            <x15:cachedUniqueName index="3" name="[dim_Date].[Month].&amp;[February]"/>
            <x15:cachedUniqueName index="4" name="[dim_Date].[Month].&amp;[January]"/>
            <x15:cachedUniqueName index="5" name="[dim_Date].[Month].&amp;[July]"/>
            <x15:cachedUniqueName index="6" name="[dim_Date].[Month].&amp;[June]"/>
            <x15:cachedUniqueName index="7" name="[dim_Date].[Month].&amp;[March]"/>
            <x15:cachedUniqueName index="8" name="[dim_Date].[Month].&amp;[May]"/>
            <x15:cachedUniqueName index="9" name="[dim_Date].[Month].&amp;[November]"/>
            <x15:cachedUniqueName index="10" name="[dim_Date].[Month].&amp;[October]"/>
            <x15:cachedUniqueName index="11" name="[dim_Date].[Month].&amp;[September]"/>
            <x15:cachedUniqueName index="12" name="[dim_Date].[Month].&amp;"/>
          </x15:cachedUniqueNames>
        </ext>
      </extLst>
    </cacheField>
    <cacheField name="[Measures].[Total Target]" caption="Total Target" numFmtId="0" hierarchy="60" level="32767"/>
    <cacheField name="[Measures].[Total Sales]" caption="Total Sales" numFmtId="0" hierarchy="53" level="32767"/>
    <cacheField name="[Measures].[Target Variance]" caption="Target Variance" numFmtId="0" hierarchy="61"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2"/>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oneField="1">
      <fieldsUsage count="1">
        <fieldUsage x="1"/>
      </fieldsUsage>
    </cacheHierarchy>
    <cacheHierarchy uniqueName="[Measures].[Target Variance]" caption="Target Variance" measure="1" displayFolder="" measureGroup="fact_Targets" count="0" oneField="1">
      <fieldsUsage count="1">
        <fieldUsage x="3"/>
      </fieldsUsage>
    </cacheHierarchy>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40046296" backgroundQuery="1" createdVersion="8" refreshedVersion="8" minRefreshableVersion="3" recordCount="0" supportSubquery="1" supportAdvancedDrill="1" xr:uid="{2C92A40D-7FBE-43D8-9E46-89E0E99E997B}">
  <cacheSource type="external" connectionId="9"/>
  <cacheFields count="4">
    <cacheField name="[Measures].[Top Product by Sales]" caption="Top Product by Sales" numFmtId="0" hierarchy="63" level="32767"/>
    <cacheField name="[Measures].[Top Product by Profit]" caption="Top Product by Profit" numFmtId="0" hierarchy="64" level="32767"/>
    <cacheField name="[Measures].[Top Category]" caption="Top Category" numFmtId="0" hierarchy="65" level="32767"/>
    <cacheField name="[Measures].[Top Subcategory]" caption="Top Subcategory" numFmtId="0" hierarchy="66"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oneField="1">
      <fieldsUsage count="1">
        <fieldUsage x="0"/>
      </fieldsUsage>
    </cacheHierarchy>
    <cacheHierarchy uniqueName="[Measures].[Top Product by Profit]" caption="Top Product by Profit" measure="1" displayFolder="" measureGroup="dim_Product" count="0" oneField="1">
      <fieldsUsage count="1">
        <fieldUsage x="1"/>
      </fieldsUsage>
    </cacheHierarchy>
    <cacheHierarchy uniqueName="[Measures].[Top Category]" caption="Top Category" measure="1" displayFolder="" measureGroup="dim_Product" count="0" oneField="1">
      <fieldsUsage count="1">
        <fieldUsage x="2"/>
      </fieldsUsage>
    </cacheHierarchy>
    <cacheHierarchy uniqueName="[Measures].[Top Subcategory]" caption="Top Subcategory" measure="1" displayFolder="" measureGroup="dim_Product" count="0" oneField="1">
      <fieldsUsage count="1">
        <fieldUsage x="3"/>
      </fieldsUsage>
    </cacheHierarchy>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4201389" backgroundQuery="1" createdVersion="8" refreshedVersion="8" minRefreshableVersion="3" recordCount="0" supportSubquery="1" supportAdvancedDrill="1" xr:uid="{A9844892-895E-4D92-85F7-1A7FBEAF2D54}">
  <cacheSource type="external" connectionId="9"/>
  <cacheFields count="4">
    <cacheField name="[Measures].[Top Reseller]" caption="Top Reseller" numFmtId="0" hierarchy="67" level="32767"/>
    <cacheField name="[Measures].[Top Business Type]" caption="Top Business Type" numFmtId="0" hierarchy="68" level="32767"/>
    <cacheField name="[Measures].[Total Resellers]" caption="Total Resellers" numFmtId="0" hierarchy="69" level="32767"/>
    <cacheField name="[Measures].[Average Sales per Reseller]" caption="Average Sales per Reseller" numFmtId="0" hierarchy="70"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oneField="1">
      <fieldsUsage count="1">
        <fieldUsage x="0"/>
      </fieldsUsage>
    </cacheHierarchy>
    <cacheHierarchy uniqueName="[Measures].[Top Business Type]" caption="Top Business Type" measure="1" displayFolder="" measureGroup="dim_Reseller" count="0" oneField="1">
      <fieldsUsage count="1">
        <fieldUsage x="1"/>
      </fieldsUsage>
    </cacheHierarchy>
    <cacheHierarchy uniqueName="[Measures].[Total Resellers]" caption="Total Resellers" measure="1" displayFolder="" measureGroup="dim_Reseller" count="0" oneField="1">
      <fieldsUsage count="1">
        <fieldUsage x="2"/>
      </fieldsUsage>
    </cacheHierarchy>
    <cacheHierarchy uniqueName="[Measures].[Average Sales per Reseller]" caption="Average Sales per Reseller" measure="1" displayFolder="" measureGroup="dim_Reseller" count="0" oneField="1">
      <fieldsUsage count="1">
        <fieldUsage x="3"/>
      </fieldsUsage>
    </cacheHierarchy>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44328707" backgroundQuery="1" createdVersion="8" refreshedVersion="8" minRefreshableVersion="3" recordCount="0" supportSubquery="1" supportAdvancedDrill="1" xr:uid="{E3C340B0-3ABB-4B5C-A703-235D207179A8}">
  <cacheSource type="external" connectionId="9"/>
  <cacheFields count="4">
    <cacheField name="[dim_Salesperson].[Salesperson].[Salesperson]" caption="Salesperson" numFmtId="0" hierarchy="26" level="1">
      <sharedItems count="17">
        <s v="Amy Alberts"/>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David Campbell]"/>
            <x15:cachedUniqueName index="2" name="[dim_Salesperson].[Salesperson].&amp;[Garrett Vargas]"/>
            <x15:cachedUniqueName index="3" name="[dim_Salesperson].[Salesperson].&amp;[Jae Pak]"/>
            <x15:cachedUniqueName index="4" name="[dim_Salesperson].[Salesperson].&amp;[Jillian Carson]"/>
            <x15:cachedUniqueName index="5" name="[dim_Salesperson].[Salesperson].&amp;[José Saraiva]"/>
            <x15:cachedUniqueName index="6" name="[dim_Salesperson].[Salesperson].&amp;[Linda Mitchell]"/>
            <x15:cachedUniqueName index="7" name="[dim_Salesperson].[Salesperson].&amp;[Lynn Tsoflias]"/>
            <x15:cachedUniqueName index="8" name="[dim_Salesperson].[Salesperson].&amp;[Michael Blythe]"/>
            <x15:cachedUniqueName index="9" name="[dim_Salesperson].[Salesperson].&amp;[Pamela Ansman-Wolfe]"/>
            <x15:cachedUniqueName index="10" name="[dim_Salesperson].[Salesperson].&amp;[Rachel Valdez]"/>
            <x15:cachedUniqueName index="11" name="[dim_Salesperson].[Salesperson].&amp;[Ranjit Varkey Chudukatil]"/>
            <x15:cachedUniqueName index="12" name="[dim_Salesperson].[Salesperson].&amp;[Shu Ito]"/>
            <x15:cachedUniqueName index="13" name="[dim_Salesperson].[Salesperson].&amp;[Stephen Jiang]"/>
            <x15:cachedUniqueName index="14" name="[dim_Salesperson].[Salesperson].&amp;[Syed Abbas]"/>
            <x15:cachedUniqueName index="15" name="[dim_Salesperson].[Salesperson].&amp;[Tete Mensa-Annan]"/>
            <x15:cachedUniqueName index="16" name="[dim_Salesperson].[Salesperson].&amp;[Tsvi Reiter]"/>
          </x15:cachedUniqueNames>
        </ext>
      </extLst>
    </cacheField>
    <cacheField name="[Measures].[Total Sales]" caption="Total Sales" numFmtId="0" hierarchy="53" level="32767"/>
    <cacheField name="[Measures].[Total Profit]" caption="Total Profit" numFmtId="0" hierarchy="55" level="32767"/>
    <cacheField name="[Measures].[Profit Margin %]" caption="Profit Margin %" numFmtId="0" hierarchy="56"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oneField="1">
      <fieldsUsage count="1">
        <fieldUsage x="3"/>
      </fieldsUsage>
    </cacheHierarchy>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46296293" backgroundQuery="1" createdVersion="8" refreshedVersion="8" minRefreshableVersion="3" recordCount="0" supportSubquery="1" supportAdvancedDrill="1" xr:uid="{7FB17B37-1A93-49CA-B01B-770772E341E7}">
  <cacheSource type="external" connectionId="9"/>
  <cacheFields count="7">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 name="[Measures].[Total Orders]" caption="Total Orders" numFmtId="0" hierarchy="58" level="32767"/>
    <cacheField name="[Measures].[Average Order Value]" caption="Average Order Value" numFmtId="0" hierarchy="59"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0"/>
      </fieldsUsage>
    </cacheHierarchy>
    <cacheHierarchy uniqueName="[Measures].[Total Cost]" caption="Total Cost" measure="1" displayFolder="" measureGroup="fact_Sales" count="0" oneField="1">
      <fieldsUsage count="1">
        <fieldUsage x="1"/>
      </fieldsUsage>
    </cacheHierarchy>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oneField="1">
      <fieldsUsage count="1">
        <fieldUsage x="3"/>
      </fieldsUsage>
    </cacheHierarchy>
    <cacheHierarchy uniqueName="[Measures].[Total Quantity]" caption="Total Quantity" measure="1" displayFolder="" measureGroup="fact_Sales" count="0" oneField="1">
      <fieldsUsage count="1">
        <fieldUsage x="4"/>
      </fieldsUsage>
    </cacheHierarchy>
    <cacheHierarchy uniqueName="[Measures].[Total Orders]" caption="Total Orders" measure="1" displayFolder="" measureGroup="fact_Sales" count="0" oneField="1">
      <fieldsUsage count="1">
        <fieldUsage x="5"/>
      </fieldsUsage>
    </cacheHierarchy>
    <cacheHierarchy uniqueName="[Measures].[Average Order Value]" caption="Average Order Value" measure="1" displayFolder="" measureGroup="fact_Sales" count="0" oneField="1">
      <fieldsUsage count="1">
        <fieldUsage x="6"/>
      </fieldsUsage>
    </cacheHierarchy>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49768518" backgroundQuery="1" createdVersion="8" refreshedVersion="8" minRefreshableVersion="3" recordCount="0" supportSubquery="1" supportAdvancedDrill="1" xr:uid="{A44325F5-3532-4F2B-B7C6-693EA72794AB}">
  <cacheSource type="external" connectionId="9"/>
  <cacheFields count="3">
    <cacheField name="[dim_Reseller].[Reseller].[Reseller]" caption="Reseller" numFmtId="0" hierarchy="20" level="1">
      <sharedItems count="630">
        <s v="A Bike Store"/>
        <s v="A Great Bicycle Company"/>
        <s v="A Typical Bike Shop"/>
        <s v="Acceptable Sales &amp; Service"/>
        <s v="Accessories Network"/>
        <s v="Acclaimed Bicycle Company"/>
        <s v="Ace Bicycle Supply"/>
        <s v="Action Bicycle Specialists"/>
        <s v="Active Cycling"/>
        <s v="Active Life Toys"/>
        <s v="Active Systems"/>
        <s v="Active Transport Inc."/>
        <s v="Activity Center"/>
        <s v="Advanced Bike Components"/>
        <s v="Aerobic Exercise Company"/>
        <s v="Affordable Sports Equipment"/>
        <s v="All Cycle Shop"/>
        <s v="All Seasons Sports Supply"/>
        <s v="Alpine Ski House"/>
        <s v="Alternative Vehicles"/>
        <s v="Amalgamated Parts Shop"/>
        <s v="Another Bicycle Company"/>
        <s v="Area Bike Accessories"/>
        <s v="Area Sheet Metal Supply"/>
        <s v="Associated Bikes"/>
        <s v="Atypical Bike Company"/>
        <s v="Authentic Sales and Service"/>
        <s v="Authorized Bike Sales and Rental"/>
        <s v="Basic Bike Company"/>
        <s v="Basic Sports Equipment"/>
        <s v="Beneficial Exercises and Activities"/>
        <s v="Best Cycle Store"/>
        <s v="Best o' Bikes"/>
        <s v="Better Bike Shop"/>
        <s v="Bicycle Accessories and Kits"/>
        <s v="Bicycle Exporters"/>
        <s v="Bicycle Lines Distributors"/>
        <s v="Bicycle Merchandise Warehouse"/>
        <s v="Bicycle Outfitters"/>
        <s v="Bicycle Warehouse Inc."/>
        <s v="Big Cycle Mall"/>
        <s v="Big-Time Bike Store"/>
        <s v="Bike Boutique"/>
        <s v="Bike Dealers Association"/>
        <s v="Bike Experts"/>
        <s v="Bike Goods"/>
        <s v="Bike Part Wholesalers"/>
        <s v="Bike Products and Accessories"/>
        <s v="Bike Rims Company"/>
        <s v="Bike World"/>
        <s v="Bikes and Motorbikes"/>
        <s v="Bikes for Kids and Adults"/>
        <s v="Bikes for Two"/>
        <s v="Black Bicycle Company"/>
        <s v="Blue Bicycle Company"/>
        <s v="Blue-Ribbon Bike Company"/>
        <s v="Bold Bike Accessories"/>
        <s v="Brakes and Gears"/>
        <s v="Brightwork Company"/>
        <s v="Budget Bike Company"/>
        <s v="Budget Toy Store"/>
        <s v="Bulk Discount Store"/>
        <s v="Camping and Sports Store"/>
        <s v="Capable Sales and Service"/>
        <s v="Capital Riding Supplies"/>
        <s v="Cash &amp; Carry Bikes"/>
        <s v="Casual Bicycle Store"/>
        <s v="Catalog Store"/>
        <s v="Center Cycle Shop"/>
        <s v="Central Bicycle Specialists"/>
        <s v="Central Discount Store"/>
        <s v="Certified Bicycle Supply"/>
        <s v="Certified Sports Supply"/>
        <s v="Chain and Chain Tool Distributions"/>
        <s v="Channel Outlet"/>
        <s v="Chic Department Stores"/>
        <s v="City Manufacturing"/>
        <s v="Citywide Service and Repair"/>
        <s v="Clamps &amp; Brackets Co."/>
        <s v="Classic Cycle Store"/>
        <s v="Client Discount Store"/>
        <s v="Closeout Boutique"/>
        <s v="Closest Bicycle Store"/>
        <s v="Coalition Bike Company"/>
        <s v="Coho Sports"/>
        <s v="Commendable Bikes"/>
        <s v="Commerce Bicycle Specialists"/>
        <s v="Commercial Sporting Goods"/>
        <s v="Community Department Stores"/>
        <s v="Commuter Bicycle Store"/>
        <s v="Consolidated Messenger"/>
        <s v="Consolidated Sales"/>
        <s v="Convenient Bike Shop"/>
        <s v="Convenient Sales and Service"/>
        <s v="Corner Bicycle Supply"/>
        <s v="Countryside Company"/>
        <s v="Courteous Bicycle Specialists"/>
        <s v="Cross-Country Riding Supplies"/>
        <s v="Curbside Universe"/>
        <s v="Custom Accessories Company"/>
        <s v="Cycle Clearance"/>
        <s v="Cycle Merchants"/>
        <s v="Cycle Parts and Accessories"/>
        <s v="Cycles and Scooters"/>
        <s v="Cycles Sales and Repair"/>
        <s v="Cycles Wholesaler &amp; Mfg."/>
        <s v="Cycling Goods"/>
        <s v="Daring Rides"/>
        <s v="Demand Distributors"/>
        <s v="Designated Distributors"/>
        <s v="Discount Bicycle Specialists"/>
        <s v="Discount Tours"/>
        <s v="Distance Bikes"/>
        <s v="Distant Inn"/>
        <s v="Distinctive Cycles Sales &amp; Service"/>
        <s v="Distinctive Store"/>
        <s v="District Mall"/>
        <s v="Downhill Bicycle Specialists"/>
        <s v="Downtown Hotel"/>
        <s v="Eastside Cycle Shop"/>
        <s v="Eastside Department Store"/>
        <s v="Eastside Parts Shop"/>
        <s v="Eastside Sporting Goods"/>
        <s v="Eastward Bike Accessories"/>
        <s v="eCommerce Bikes"/>
        <s v="Economy Bikes Company"/>
        <s v="Economy Center"/>
        <s v="Educational Services"/>
        <s v="Efficient Cycling"/>
        <s v="Eighth Bike Store"/>
        <s v="Eighty Toy Stores"/>
        <s v="Elemental Sporting Goods"/>
        <s v="Eleventh Bike Store"/>
        <s v="Elite Bikes"/>
        <s v="Endurance Bikes"/>
        <s v="Engineered Bike Systems"/>
        <s v="Enterprise Center"/>
        <s v="Essential Bike Works"/>
        <s v="Every Bike Shop"/>
        <s v="Excellent Bikes"/>
        <s v="Excellent Riding Supplies"/>
        <s v="Exceptional Cycle Services"/>
        <s v="Exchange Parts Inc."/>
        <s v="Exclusive Bicycle Mart"/>
        <s v="Executive Discount Store"/>
        <s v="Executive Gift Store"/>
        <s v="Exemplary Cycles"/>
        <s v="Exercise Center"/>
        <s v="Exhibition Showroom"/>
        <s v="Exhilarating Cycles"/>
        <s v="Exotic Bikes"/>
        <s v="Expert Sports Store"/>
        <s v="Express Bike Services"/>
        <s v="Extended Bike Sales"/>
        <s v="Extended Tours"/>
        <s v="Extraordinary Bike Works"/>
        <s v="Extras Sporting Goods"/>
        <s v="Extreme Riding Supplies"/>
        <s v="Extreme Toy Store"/>
        <s v="Fabrikam Inc., East"/>
        <s v="Fabrikam Inc., West"/>
        <s v="Fad Outlet"/>
        <s v="Family Cycle Store"/>
        <s v="Family Entertainment Center"/>
        <s v="Family's Favorite Bike Shop"/>
        <s v="Famous Bike Sales and Service"/>
        <s v="Famous Bike Shop"/>
        <s v="Farthermost Bike Shop"/>
        <s v="Farthest Bike Store"/>
        <s v="Fashionable Bikes and Accessories"/>
        <s v="Fashionable Department Stores"/>
        <s v="Fast Bike Works"/>
        <s v="Fast Services"/>
        <s v="Fasteners &amp; Bolts Outlet"/>
        <s v="Favorite Toy Distributor"/>
        <s v="Field Trip Inc"/>
        <s v="Field Trip Store"/>
        <s v="Fifth Bike Store"/>
        <s v="Finer Cycle Shop"/>
        <s v="Finer Mart"/>
        <s v="Finer Parts Shop"/>
        <s v="Finer Riding Supplies"/>
        <s v="Finer Sporting Goods"/>
        <s v="Finish and Sealant Products"/>
        <s v="Finished Parts Shop"/>
        <s v="First Bike Store"/>
        <s v="First Center"/>
        <s v="First Cycle Store"/>
        <s v="First Department Stores"/>
        <s v="First Supplies"/>
        <s v="First-Rate Outlet"/>
        <s v="Fitness Bike Accessories"/>
        <s v="Fitness Cycling"/>
        <s v="Fitness Department Stores"/>
        <s v="Fitness Discount Store"/>
        <s v="Fitness Hotel"/>
        <s v="Fitness Sport Boutique"/>
        <s v="Fitness Supplies"/>
        <s v="Fitness Toy Store"/>
        <s v="Fitness Toys"/>
        <s v="Fleet Bikes"/>
        <s v="Fourth Bike Store"/>
        <s v="Friendly Bike Shop"/>
        <s v="Friendly Neighborhood Bikes"/>
        <s v="Front Runner Bikes"/>
        <s v="Front Sporting Goods"/>
        <s v="Frugal Bike Shop"/>
        <s v="Full Sports Supply"/>
        <s v="Full-Service Bike Store"/>
        <s v="Fun Times Club"/>
        <s v="Fun Toys and Bikes"/>
        <s v="Functional Store South"/>
        <s v="Future Bikes"/>
        <s v="Futuristic Bikes"/>
        <s v="Futuristic Sport Distributors"/>
        <s v="Games and Sport Supply Company"/>
        <s v="Gasless Cycle Shop"/>
        <s v="Gears and Parts Company"/>
        <s v="Gear-Shift Bikes Limited"/>
        <s v="General Associates"/>
        <s v="General Bike Corporation"/>
        <s v="General Cycle Storehouse"/>
        <s v="General Department Stores"/>
        <s v="General Industries"/>
        <s v="General Riding Supplies"/>
        <s v="General Supplies"/>
        <s v="Genial Bike Associates"/>
        <s v="Genuine Bike Shop"/>
        <s v="Getaway Inn"/>
        <s v="Gift and Toy Store"/>
        <s v="Global Bike Retailers"/>
        <s v="Global Plaza"/>
        <s v="Global Sports Outlet"/>
        <s v="Glossy Bikes"/>
        <s v="Go-cart and Bike Specialists"/>
        <s v="Golf and Cycle Store"/>
        <s v="Good Bicycle Store"/>
        <s v="Good Bike Shop"/>
        <s v="Good Toys"/>
        <s v="Grand Bicycle Stores"/>
        <s v="Grand Discount Store"/>
        <s v="Grand Industries"/>
        <s v="Grand Sport Boutique"/>
        <s v="Grease and Oil Products Company"/>
        <s v="Great Bicycle Supply"/>
        <s v="Great Bikes"/>
        <s v="Greater Bike Store"/>
        <s v="Grown-up Bike Store"/>
        <s v="Guaranteed Sales and Service"/>
        <s v="Handy Bike Services"/>
        <s v="Hardware Components"/>
        <s v="Health Spa, Limited"/>
        <s v="Helmets and Cycles"/>
        <s v="Helpful Sales and Repair Service"/>
        <s v="Highway Bike Shop"/>
        <s v="Historic Bicycle Sales"/>
        <s v="Hobby Store"/>
        <s v="Home Town Bike Store"/>
        <s v="Hometown Riding Supplies"/>
        <s v="Honest Repair Service"/>
        <s v="Ideal Components"/>
        <s v="Immediate Repair Shop"/>
        <s v="Immense Manufacturing Company"/>
        <s v="Impervious Paint Company"/>
        <s v="Imported and Domestic Cycles"/>
        <s v="Incomparable Bicycle Store"/>
        <s v="Industrial Supplies"/>
        <s v="Inexpensive Parts Shop"/>
        <s v="Initial Bike Company"/>
        <s v="Instant Cycle Store"/>
        <s v="Instruments and Parts Company"/>
        <s v="Journey Sporting Goods"/>
        <s v="Juvenile Sports Equipment"/>
        <s v="Kickstand Sellers"/>
        <s v="Kickstands and Accessories Company"/>
        <s v="Kids and Adults Cycle Shop"/>
        <s v="Large Bike Shop"/>
        <s v="Larger Cycle Shop"/>
        <s v="Largest Bike Store"/>
        <s v="Latest Accessories Sales"/>
        <s v="Latest Sports Equipment"/>
        <s v="Leading Bike Distributors"/>
        <s v="Leading Sales &amp; Repair"/>
        <s v="Lease-a-Bike Shop"/>
        <s v="Leather and Vinyl Manufacturing"/>
        <s v="Leather Seat Factory"/>
        <s v="Leisure Activities"/>
        <s v="Leisure Clearing House"/>
        <s v="Liquidation Sales"/>
        <s v="List Price Catalog Company"/>
        <s v="Little Bicycle Supply Shop"/>
        <s v="Local Hardware Factory"/>
        <s v="Local Sales and Rental"/>
        <s v="Locks Company"/>
        <s v="Lots of Bikes Storehouse"/>
        <s v="Low Price Cycles"/>
        <s v="Lubricant and Grease Suppliers"/>
        <s v="Lustrous Paints and Components"/>
        <s v="Machines &amp; Cycles Store"/>
        <s v="Mail Market"/>
        <s v="Mail-Order Outlet"/>
        <s v="Maintenance and Repair for Bicycles"/>
        <s v="Major Amusement Company"/>
        <s v="Major Bicycle Store"/>
        <s v="Major Cycling"/>
        <s v="Major Sport Suppliers"/>
        <s v="Major Sporting Goods"/>
        <s v="Manufacturers Inc"/>
        <s v="Many Bikes Store"/>
        <s v="Mechanical Products Ltd."/>
        <s v="Mechanical Sports Center"/>
        <s v="Mercantile Outlet"/>
        <s v="Metal Clearing House"/>
        <s v="Metal Processing Company"/>
        <s v="Metro Bike Mart"/>
        <s v="Metro Bike Works"/>
        <s v="Metro Cycle Shop"/>
        <s v="Metro Manufacturing"/>
        <s v="Metro Metals Co."/>
        <s v="Metro Sports Equipment"/>
        <s v="Metropolitan Bicycle Supply"/>
        <s v="Metropolitan Equipment"/>
        <s v="Metropolitan Manufacturing"/>
        <s v="Metropolitan Sales and Rental"/>
        <s v="Metropolitan Sports Supply"/>
        <s v="Mobile Outlet"/>
        <s v="Moderately-Priced Bikes Store"/>
        <s v="Modern Bike Store"/>
        <s v="Modular Cycle Systems"/>
        <s v="More Bikes!"/>
        <s v="Mountain Bike Center"/>
        <s v="Mountain Bike Store"/>
        <s v="Mountain Emporium"/>
        <s v="Mountain Toy Store"/>
        <s v="National Manufacturing"/>
        <s v="Nationwide Supply"/>
        <s v="Nearby Bike Mall"/>
        <s v="Nearby Cycle Shop"/>
        <s v="Nearby Sporting Goods"/>
        <s v="Nearest Bike Store"/>
        <s v="Neighborhood Bicycle Storehouse"/>
        <s v="Neighborhood Store"/>
        <s v="New and Used Bicycles"/>
        <s v="New Bikes Company"/>
        <s v="Next Door Cycles"/>
        <s v="Next-Door Bike Store"/>
        <s v="Nice Bikes"/>
        <s v="Noiseless Gear Company"/>
        <s v="Nonskid Tire Company"/>
        <s v="Non-Slip Pedal Company"/>
        <s v="North Bike Company"/>
        <s v="Novelty Bikes"/>
        <s v="Number 1 Supply"/>
        <s v="Number One Bike Co."/>
        <s v="Odometers and Accessories Company"/>
        <s v="Official Parts Shop"/>
        <s v="Off-Price Bike Center"/>
        <s v="Oils and Fluids Warehouse"/>
        <s v="One Bike Company"/>
        <s v="One-Piece Handle Bars"/>
        <s v="Online Bike Catalog"/>
        <s v="Online Bike Sellers"/>
        <s v="Online Bike Warehouse"/>
        <s v="Only Bikes and Accessories"/>
        <s v="Optimal Bikes"/>
        <s v="Orange Bicycle Company"/>
        <s v="Original Bicycle Supply Company"/>
        <s v="Our Sporting Goods Store"/>
        <s v="Outdoor Aerobic Systems Company"/>
        <s v="Outdoor Equipment Store"/>
        <s v="Outdoor Sporting Goods"/>
        <s v="Outdoor Sports Supply"/>
        <s v="Outstanding Cycles"/>
        <s v="Paint Supply"/>
        <s v="Painters Bicycle Specialists"/>
        <s v="Paints and Solvents Company"/>
        <s v="Parcel Express Delivery Service"/>
        <s v="Parts Shop"/>
        <s v="Pedal Systems Company"/>
        <s v="Pedaling Components"/>
        <s v="Pedals Warehouse"/>
        <s v="Perfect Toys"/>
        <s v="Permanent Finish Products"/>
        <s v="Petroleum Products Distributors"/>
        <s v="Plastic Parts Company"/>
        <s v="Plastic Products Manufacturers"/>
        <s v="Popular Bike Lines"/>
        <s v="Practical Bike Supply Company"/>
        <s v="Preferred Bikes"/>
        <s v="Pretty Bikes and Toys"/>
        <s v="Price-Cutter Discount Bikes"/>
        <s v="Primary Bike Distributors"/>
        <s v="Primary Cycle Shop"/>
        <s v="Principal Bike Company"/>
        <s v="Producer Goods Clearinghouse"/>
        <s v="Professional Containers and Packaging Co."/>
        <s v="Professional Cycle Store"/>
        <s v="Professional Cyclists"/>
        <s v="Professional Sales and Service"/>
        <s v="Professional Sporting Goods"/>
        <s v="Progressive Sports"/>
        <s v="Prosperous Tours"/>
        <s v="Purchase Mart"/>
        <s v="Qualified Sales and Repair Services"/>
        <s v="Quality Bike Sales"/>
        <s v="Quantity Discounts"/>
        <s v="Quick Delivery Service"/>
        <s v="Quick Parts and Service"/>
        <s v="Quitting Business Distributors"/>
        <s v="Racing Association"/>
        <s v="Racing Bike Outlet"/>
        <s v="Racing Partners"/>
        <s v="Racing Sales and Service"/>
        <s v="Racing Supply Distributors"/>
        <s v="Racing Tours"/>
        <s v="Racing Toys"/>
        <s v="Racks and Security Systems"/>
        <s v="Rally Day Mall"/>
        <s v="Rally Master Company Inc"/>
        <s v="Rambling Tours"/>
        <s v="Rampart Amusement Company"/>
        <s v="Rapid Bikes"/>
        <s v="Raw Materials Inc"/>
        <s v="Real Sporting Goods"/>
        <s v="Reasonable Bicycle Sales"/>
        <s v="Recommended Bicycles"/>
        <s v="Recreation Supplies"/>
        <s v="Recreation Systems"/>
        <s v="Recreation Toy Store"/>
        <s v="Red Bicycle Company"/>
        <s v="Regional Cycle Shop"/>
        <s v="Regional Manufacturing"/>
        <s v="Registered Cycle Store"/>
        <s v="Reliable Brake Systems"/>
        <s v="Reliable Retail Center"/>
        <s v="Remarkable Bike Store"/>
        <s v="Remote Bicycle Specialists"/>
        <s v="Rental Bikes"/>
        <s v="Rental Gallery"/>
        <s v="Requisite Part Supply"/>
        <s v="Resale Services"/>
        <s v="Responsible Bike Dealers"/>
        <s v="Retail Cycle Shop"/>
        <s v="Retail Mall"/>
        <s v="Retail Sales and Service"/>
        <s v="Retail Sporting Equipment"/>
        <s v="Retail Sporting Goods"/>
        <s v="Retail Toy Store"/>
        <s v="Retirement Activities Association"/>
        <s v="Retread Tire Company"/>
        <s v="Retreat Inn"/>
        <s v="Rewarding Activities Company"/>
        <s v="Rich Department Store"/>
        <s v="Riders Company"/>
        <s v="Riding Associates"/>
        <s v="Riding Cycles"/>
        <s v="Riding Excursions"/>
        <s v="Riverside Company"/>
        <s v="Road Way Sales and Rental"/>
        <s v="Roadway Bicycle Supply"/>
        <s v="Roadway Bike Emporium"/>
        <s v="Road-Way Mart"/>
        <s v="Roadway Supplies"/>
        <s v="Rodeway Bike Store"/>
        <s v="Roving Sports"/>
        <s v="Rugged Bikes"/>
        <s v="Running and Cycling Gear"/>
        <s v="Rural Cycle Emporium"/>
        <s v="Rural Department Store"/>
        <s v="Rural Mountain Bike Mart"/>
        <s v="Rural Sales and Service"/>
        <s v="Rustic Bike Store"/>
        <s v="Safe Cycles Shop"/>
        <s v="Safe Toys"/>
        <s v="Sales and Supply Company"/>
        <s v="Sample Bike Store"/>
        <s v="Satin Finish Company"/>
        <s v="Scooters and Bikes Store"/>
        <s v="Scratch-Resistant Finishes Company"/>
        <s v="Seaside Bike Works"/>
        <s v="Seats and Saddles Company"/>
        <s v="Second Bike Shop"/>
        <s v="Security Racks and Locks Wholesalers"/>
        <s v="Selected Distributors"/>
        <s v="Self-Contained Cycle Parts Company"/>
        <s v="Sellers of Cycles"/>
        <s v="Sensational Discount Store"/>
        <s v="Sensible Sports"/>
        <s v="Separate Parts Corporation"/>
        <s v="Serious Cycles"/>
        <s v="Seventh Bike Store"/>
        <s v="Sharp Bikes"/>
        <s v="Sheet Metal Manufacturing"/>
        <s v="Shipping Specialists"/>
        <s v="Showcase for Cycles"/>
        <s v="Simple Bike Parts"/>
        <s v="Sixth Bike Store"/>
        <s v="Sleek Bikes"/>
        <s v="Small Bike Accessories Shop"/>
        <s v="Small Bike Shop"/>
        <s v="Small Cycle Store"/>
        <s v="Social Activities Club"/>
        <s v="Solid Bike Parts"/>
        <s v="Some Discount Store"/>
        <s v="South Bike Company"/>
        <s v="Spa and Exercise Outfitters"/>
        <s v="Spare Parts Co."/>
        <s v="Sparkling Paint and Finishes"/>
        <s v="Specialty Sports Store"/>
        <s v="Spoke Manufacturers"/>
        <s v="Sports Commodities"/>
        <s v="Sports Merchandise"/>
        <s v="Sports Products Store"/>
        <s v="Sports Sales and Rental"/>
        <s v="Sports Store"/>
        <s v="Standard Bikes"/>
        <s v="Stationary Bikes and Stands"/>
        <s v="Steel Inc."/>
        <s v="Stock Parts and Supplies"/>
        <s v="Sturdy Toys"/>
        <s v="Stylish Department Stores"/>
        <s v="Suburban Cycle Shop"/>
        <s v="Successful Sales Company"/>
        <s v="Summer Sports Place"/>
        <s v="Sundry Sporting Goods"/>
        <s v="Sunny Place Bikes"/>
        <s v="Super Sports Store"/>
        <s v="Superb Sales and Repair"/>
        <s v="Superior Hardware Distributors"/>
        <s v="Superlative Bikes"/>
        <s v="Sure &amp; Reliable Sporting Goods"/>
        <s v="Swift Cycles"/>
        <s v="Synthetic Materials Manufacturing"/>
        <s v="Systematic Sales"/>
        <s v="Tachometers and Accessories"/>
        <s v="Tandem Bicycle Store"/>
        <s v="Tandem Sales and Service"/>
        <s v="Technical Parts Manufacturing"/>
        <s v="Tenth Bike Store"/>
        <s v="The Accessories Store"/>
        <s v="The Bicycle Accessories Company"/>
        <s v="The Bike Mechanics"/>
        <s v="The Bike Outlet"/>
        <s v="The Bike Shop"/>
        <s v="The Commissary"/>
        <s v="The Cycle Store"/>
        <s v="The Gear Store"/>
        <s v="The New Bike Store"/>
        <s v="The Showroom"/>
        <s v="Third Bike Store"/>
        <s v="This Area Sporting Goods"/>
        <s v="Thorough Parts and Repair Services"/>
        <s v="Thrifty Parts and Sales"/>
        <s v="Thrilling Bike Tours"/>
        <s v="Tiny Bike Boutique"/>
        <s v="Tire Company"/>
        <s v="Tire Exchange"/>
        <s v="Top Bike Market"/>
        <s v="Top of the Line Bikes"/>
        <s v="Top Sports Supply"/>
        <s v="Totes &amp; Baskets Company"/>
        <s v="Tough and Reliable Parts"/>
        <s v="Touring Services"/>
        <s v="Town Industries"/>
        <s v="Traditional Department Stores"/>
        <s v="Trailblazing Sports"/>
        <s v="Transport Bikes"/>
        <s v="Transportation Options"/>
        <s v="Travel Sports"/>
        <s v="Travel Systems"/>
        <s v="Tread Industries"/>
        <s v="Trendy Department Stores"/>
        <s v="Trusted Catalog Store"/>
        <s v="Tubeless Tire Company"/>
        <s v="Twelfth Bike Store"/>
        <s v="Twin Cycles"/>
        <s v="Two Bike Shops"/>
        <s v="Two Wheels Cycle Store"/>
        <s v="Two-Seater Bikes"/>
        <s v="Two-Wheeled Transit Company"/>
        <s v="Ultimate Bicycle Company"/>
        <s v="Ultimate Bike Shop"/>
        <s v="Uncompromising Quality Co"/>
        <s v="Underglaze and Finish Company"/>
        <s v="Unified Sports Company"/>
        <s v="Unique Bikes"/>
        <s v="Unsurpassed Bikes"/>
        <s v="Unusual Bicycle Company"/>
        <s v="Up-To-Date Sports"/>
        <s v="Urban Sports Emporium"/>
        <s v="Utilitarian Sporting Goods"/>
        <s v="Uttermost Bike Shop"/>
        <s v="Vale Riding Supplies"/>
        <s v="Valley Bicycle Distributors"/>
        <s v="Valley Bicycle Specialists"/>
        <s v="Valley Toy Store"/>
        <s v="Valuable Bike Parts Company"/>
        <s v="Variety Cycling"/>
        <s v="Vast Bike Sales and Rental"/>
        <s v="Vehicle Shop"/>
        <s v="Versatile Sporting Goods Company"/>
        <s v="Very Best Sports Supply"/>
        <s v="Vigorous Exercise Company"/>
        <s v="Vigorous Sports Store"/>
        <s v="Village Tours"/>
        <s v="Vintage Sport Boutique"/>
        <s v="Vinyl and Plastic Goods Corporation"/>
        <s v="Weekend Bike Tours"/>
        <s v="Weekend Tours"/>
        <s v="West Side Mart"/>
        <s v="West Wind Distributors"/>
        <s v="Western Bike Supplies"/>
        <s v="Westside Cycle Store"/>
        <s v="Westside Plaza"/>
        <s v="Wheel Gallery"/>
        <s v="Wheels Inc."/>
        <s v="Wheelsets Storehouse"/>
        <s v="Wholesale Bikes"/>
        <s v="Wholesale Parts"/>
        <s v="Widget Bicycle Specialists"/>
        <s v="Wingtip Toys"/>
        <s v="Wire Baskets and Parts"/>
        <s v="Wonderful Bikes Inc."/>
        <s v="Work and Play Association"/>
        <s v="Workout Emporium"/>
        <s v="World Bike Discount Store"/>
        <s v="World of Bikes"/>
        <s v="Worthwhile Activity Store"/>
        <s v="Year-Round Sports"/>
        <s v="Yellow Bicycle Company"/>
      </sharedItems>
      <extLst>
        <ext xmlns:x15="http://schemas.microsoft.com/office/spreadsheetml/2010/11/main" uri="{4F2E5C28-24EA-4eb8-9CBF-B6C8F9C3D259}">
          <x15:cachedUniqueNames>
            <x15:cachedUniqueName index="0" name="[dim_Reseller].[Reseller].&amp;[A Bike Store]"/>
            <x15:cachedUniqueName index="1" name="[dim_Reseller].[Reseller].&amp;[A Great Bicycle Company]"/>
            <x15:cachedUniqueName index="2" name="[dim_Reseller].[Reseller].&amp;[A Typical Bike Shop]"/>
            <x15:cachedUniqueName index="3" name="[dim_Reseller].[Reseller].&amp;[Acceptable Sales &amp; Service]"/>
            <x15:cachedUniqueName index="4" name="[dim_Reseller].[Reseller].&amp;[Accessories Network]"/>
            <x15:cachedUniqueName index="5" name="[dim_Reseller].[Reseller].&amp;[Acclaimed Bicycle Company]"/>
            <x15:cachedUniqueName index="6" name="[dim_Reseller].[Reseller].&amp;[Ace Bicycle Supply]"/>
            <x15:cachedUniqueName index="7" name="[dim_Reseller].[Reseller].&amp;[Action Bicycle Specialists]"/>
            <x15:cachedUniqueName index="8" name="[dim_Reseller].[Reseller].&amp;[Active Cycling]"/>
            <x15:cachedUniqueName index="9" name="[dim_Reseller].[Reseller].&amp;[Active Life Toys]"/>
            <x15:cachedUniqueName index="10" name="[dim_Reseller].[Reseller].&amp;[Active Systems]"/>
            <x15:cachedUniqueName index="11" name="[dim_Reseller].[Reseller].&amp;[Active Transport Inc.]"/>
            <x15:cachedUniqueName index="12" name="[dim_Reseller].[Reseller].&amp;[Activity Center]"/>
            <x15:cachedUniqueName index="13" name="[dim_Reseller].[Reseller].&amp;[Advanced Bike Components]"/>
            <x15:cachedUniqueName index="14" name="[dim_Reseller].[Reseller].&amp;[Aerobic Exercise Company]"/>
            <x15:cachedUniqueName index="15" name="[dim_Reseller].[Reseller].&amp;[Affordable Sports Equipment]"/>
            <x15:cachedUniqueName index="16" name="[dim_Reseller].[Reseller].&amp;[All Cycle Shop]"/>
            <x15:cachedUniqueName index="17" name="[dim_Reseller].[Reseller].&amp;[All Seasons Sports Supply]"/>
            <x15:cachedUniqueName index="18" name="[dim_Reseller].[Reseller].&amp;[Alpine Ski House]"/>
            <x15:cachedUniqueName index="19" name="[dim_Reseller].[Reseller].&amp;[Alternative Vehicles]"/>
            <x15:cachedUniqueName index="20" name="[dim_Reseller].[Reseller].&amp;[Amalgamated Parts Shop]"/>
            <x15:cachedUniqueName index="21" name="[dim_Reseller].[Reseller].&amp;[Another Bicycle Company]"/>
            <x15:cachedUniqueName index="22" name="[dim_Reseller].[Reseller].&amp;[Area Bike Accessories]"/>
            <x15:cachedUniqueName index="23" name="[dim_Reseller].[Reseller].&amp;[Area Sheet Metal Supply]"/>
            <x15:cachedUniqueName index="24" name="[dim_Reseller].[Reseller].&amp;[Associated Bikes]"/>
            <x15:cachedUniqueName index="25" name="[dim_Reseller].[Reseller].&amp;[Atypical Bike Company]"/>
            <x15:cachedUniqueName index="26" name="[dim_Reseller].[Reseller].&amp;[Authentic Sales and Service]"/>
            <x15:cachedUniqueName index="27" name="[dim_Reseller].[Reseller].&amp;[Authorized Bike Sales and Rental]"/>
            <x15:cachedUniqueName index="28" name="[dim_Reseller].[Reseller].&amp;[Basic Bike Company]"/>
            <x15:cachedUniqueName index="29" name="[dim_Reseller].[Reseller].&amp;[Basic Sports Equipment]"/>
            <x15:cachedUniqueName index="30" name="[dim_Reseller].[Reseller].&amp;[Beneficial Exercises and Activities]"/>
            <x15:cachedUniqueName index="31" name="[dim_Reseller].[Reseller].&amp;[Best Cycle Store]"/>
            <x15:cachedUniqueName index="32" name="[dim_Reseller].[Reseller].&amp;[Best o' Bikes]"/>
            <x15:cachedUniqueName index="33" name="[dim_Reseller].[Reseller].&amp;[Better Bike Shop]"/>
            <x15:cachedUniqueName index="34" name="[dim_Reseller].[Reseller].&amp;[Bicycle Accessories and Kits]"/>
            <x15:cachedUniqueName index="35" name="[dim_Reseller].[Reseller].&amp;[Bicycle Exporters]"/>
            <x15:cachedUniqueName index="36" name="[dim_Reseller].[Reseller].&amp;[Bicycle Lines Distributors]"/>
            <x15:cachedUniqueName index="37" name="[dim_Reseller].[Reseller].&amp;[Bicycle Merchandise Warehouse]"/>
            <x15:cachedUniqueName index="38" name="[dim_Reseller].[Reseller].&amp;[Bicycle Outfitters]"/>
            <x15:cachedUniqueName index="39" name="[dim_Reseller].[Reseller].&amp;[Bicycle Warehouse Inc.]"/>
            <x15:cachedUniqueName index="40" name="[dim_Reseller].[Reseller].&amp;[Big Cycle Mall]"/>
            <x15:cachedUniqueName index="41" name="[dim_Reseller].[Reseller].&amp;[Big-Time Bike Store]"/>
            <x15:cachedUniqueName index="42" name="[dim_Reseller].[Reseller].&amp;[Bike Boutique]"/>
            <x15:cachedUniqueName index="43" name="[dim_Reseller].[Reseller].&amp;[Bike Dealers Association]"/>
            <x15:cachedUniqueName index="44" name="[dim_Reseller].[Reseller].&amp;[Bike Experts]"/>
            <x15:cachedUniqueName index="45" name="[dim_Reseller].[Reseller].&amp;[Bike Goods]"/>
            <x15:cachedUniqueName index="46" name="[dim_Reseller].[Reseller].&amp;[Bike Part Wholesalers]"/>
            <x15:cachedUniqueName index="47" name="[dim_Reseller].[Reseller].&amp;[Bike Products and Accessories]"/>
            <x15:cachedUniqueName index="48" name="[dim_Reseller].[Reseller].&amp;[Bike Rims Company]"/>
            <x15:cachedUniqueName index="49" name="[dim_Reseller].[Reseller].&amp;[Bike World]"/>
            <x15:cachedUniqueName index="50" name="[dim_Reseller].[Reseller].&amp;[Bikes and Motorbikes]"/>
            <x15:cachedUniqueName index="51" name="[dim_Reseller].[Reseller].&amp;[Bikes for Kids and Adults]"/>
            <x15:cachedUniqueName index="52" name="[dim_Reseller].[Reseller].&amp;[Bikes for Two]"/>
            <x15:cachedUniqueName index="53" name="[dim_Reseller].[Reseller].&amp;[Black Bicycle Company]"/>
            <x15:cachedUniqueName index="54" name="[dim_Reseller].[Reseller].&amp;[Blue Bicycle Company]"/>
            <x15:cachedUniqueName index="55" name="[dim_Reseller].[Reseller].&amp;[Blue-Ribbon Bike Company]"/>
            <x15:cachedUniqueName index="56" name="[dim_Reseller].[Reseller].&amp;[Bold Bike Accessories]"/>
            <x15:cachedUniqueName index="57" name="[dim_Reseller].[Reseller].&amp;[Brakes and Gears]"/>
            <x15:cachedUniqueName index="58" name="[dim_Reseller].[Reseller].&amp;[Brightwork Company]"/>
            <x15:cachedUniqueName index="59" name="[dim_Reseller].[Reseller].&amp;[Budget Bike Company]"/>
            <x15:cachedUniqueName index="60" name="[dim_Reseller].[Reseller].&amp;[Budget Toy Store]"/>
            <x15:cachedUniqueName index="61" name="[dim_Reseller].[Reseller].&amp;[Bulk Discount Store]"/>
            <x15:cachedUniqueName index="62" name="[dim_Reseller].[Reseller].&amp;[Camping and Sports Store]"/>
            <x15:cachedUniqueName index="63" name="[dim_Reseller].[Reseller].&amp;[Capable Sales and Service]"/>
            <x15:cachedUniqueName index="64" name="[dim_Reseller].[Reseller].&amp;[Capital Riding Supplies]"/>
            <x15:cachedUniqueName index="65" name="[dim_Reseller].[Reseller].&amp;[Cash &amp; Carry Bikes]"/>
            <x15:cachedUniqueName index="66" name="[dim_Reseller].[Reseller].&amp;[Casual Bicycle Store]"/>
            <x15:cachedUniqueName index="67" name="[dim_Reseller].[Reseller].&amp;[Catalog Store]"/>
            <x15:cachedUniqueName index="68" name="[dim_Reseller].[Reseller].&amp;[Center Cycle Shop]"/>
            <x15:cachedUniqueName index="69" name="[dim_Reseller].[Reseller].&amp;[Central Bicycle Specialists]"/>
            <x15:cachedUniqueName index="70" name="[dim_Reseller].[Reseller].&amp;[Central Discount Store]"/>
            <x15:cachedUniqueName index="71" name="[dim_Reseller].[Reseller].&amp;[Certified Bicycle Supply]"/>
            <x15:cachedUniqueName index="72" name="[dim_Reseller].[Reseller].&amp;[Certified Sports Supply]"/>
            <x15:cachedUniqueName index="73" name="[dim_Reseller].[Reseller].&amp;[Chain and Chain Tool Distributions]"/>
            <x15:cachedUniqueName index="74" name="[dim_Reseller].[Reseller].&amp;[Channel Outlet]"/>
            <x15:cachedUniqueName index="75" name="[dim_Reseller].[Reseller].&amp;[Chic Department Stores]"/>
            <x15:cachedUniqueName index="76" name="[dim_Reseller].[Reseller].&amp;[City Manufacturing]"/>
            <x15:cachedUniqueName index="77" name="[dim_Reseller].[Reseller].&amp;[Citywide Service and Repair]"/>
            <x15:cachedUniqueName index="78" name="[dim_Reseller].[Reseller].&amp;[Clamps &amp; Brackets Co.]"/>
            <x15:cachedUniqueName index="79" name="[dim_Reseller].[Reseller].&amp;[Classic Cycle Store]"/>
            <x15:cachedUniqueName index="80" name="[dim_Reseller].[Reseller].&amp;[Client Discount Store]"/>
            <x15:cachedUniqueName index="81" name="[dim_Reseller].[Reseller].&amp;[Closeout Boutique]"/>
            <x15:cachedUniqueName index="82" name="[dim_Reseller].[Reseller].&amp;[Closest Bicycle Store]"/>
            <x15:cachedUniqueName index="83" name="[dim_Reseller].[Reseller].&amp;[Coalition Bike Company]"/>
            <x15:cachedUniqueName index="84" name="[dim_Reseller].[Reseller].&amp;[Coho Sports]"/>
            <x15:cachedUniqueName index="85" name="[dim_Reseller].[Reseller].&amp;[Commendable Bikes]"/>
            <x15:cachedUniqueName index="86" name="[dim_Reseller].[Reseller].&amp;[Commerce Bicycle Specialists]"/>
            <x15:cachedUniqueName index="87" name="[dim_Reseller].[Reseller].&amp;[Commercial Sporting Goods]"/>
            <x15:cachedUniqueName index="88" name="[dim_Reseller].[Reseller].&amp;[Community Department Stores]"/>
            <x15:cachedUniqueName index="89" name="[dim_Reseller].[Reseller].&amp;[Commuter Bicycle Store]"/>
            <x15:cachedUniqueName index="90" name="[dim_Reseller].[Reseller].&amp;[Consolidated Messenger]"/>
            <x15:cachedUniqueName index="91" name="[dim_Reseller].[Reseller].&amp;[Consolidated Sales]"/>
            <x15:cachedUniqueName index="92" name="[dim_Reseller].[Reseller].&amp;[Convenient Bike Shop]"/>
            <x15:cachedUniqueName index="93" name="[dim_Reseller].[Reseller].&amp;[Convenient Sales and Service]"/>
            <x15:cachedUniqueName index="94" name="[dim_Reseller].[Reseller].&amp;[Corner Bicycle Supply]"/>
            <x15:cachedUniqueName index="95" name="[dim_Reseller].[Reseller].&amp;[Countryside Company]"/>
            <x15:cachedUniqueName index="96" name="[dim_Reseller].[Reseller].&amp;[Courteous Bicycle Specialists]"/>
            <x15:cachedUniqueName index="97" name="[dim_Reseller].[Reseller].&amp;[Cross-Country Riding Supplies]"/>
            <x15:cachedUniqueName index="98" name="[dim_Reseller].[Reseller].&amp;[Curbside Universe]"/>
            <x15:cachedUniqueName index="99" name="[dim_Reseller].[Reseller].&amp;[Custom Accessories Company]"/>
            <x15:cachedUniqueName index="100" name="[dim_Reseller].[Reseller].&amp;[Cycle Clearance]"/>
            <x15:cachedUniqueName index="101" name="[dim_Reseller].[Reseller].&amp;[Cycle Merchants]"/>
            <x15:cachedUniqueName index="102" name="[dim_Reseller].[Reseller].&amp;[Cycle Parts and Accessories]"/>
            <x15:cachedUniqueName index="103" name="[dim_Reseller].[Reseller].&amp;[Cycles and Scooters]"/>
            <x15:cachedUniqueName index="104" name="[dim_Reseller].[Reseller].&amp;[Cycles Sales and Repair]"/>
            <x15:cachedUniqueName index="105" name="[dim_Reseller].[Reseller].&amp;[Cycles Wholesaler &amp; Mfg.]"/>
            <x15:cachedUniqueName index="106" name="[dim_Reseller].[Reseller].&amp;[Cycling Goods]"/>
            <x15:cachedUniqueName index="107" name="[dim_Reseller].[Reseller].&amp;[Daring Rides]"/>
            <x15:cachedUniqueName index="108" name="[dim_Reseller].[Reseller].&amp;[Demand Distributors]"/>
            <x15:cachedUniqueName index="109" name="[dim_Reseller].[Reseller].&amp;[Designated Distributors]"/>
            <x15:cachedUniqueName index="110" name="[dim_Reseller].[Reseller].&amp;[Discount Bicycle Specialists]"/>
            <x15:cachedUniqueName index="111" name="[dim_Reseller].[Reseller].&amp;[Discount Tours]"/>
            <x15:cachedUniqueName index="112" name="[dim_Reseller].[Reseller].&amp;[Distance Bikes]"/>
            <x15:cachedUniqueName index="113" name="[dim_Reseller].[Reseller].&amp;[Distant Inn]"/>
            <x15:cachedUniqueName index="114" name="[dim_Reseller].[Reseller].&amp;[Distinctive Cycles Sales &amp; Service]"/>
            <x15:cachedUniqueName index="115" name="[dim_Reseller].[Reseller].&amp;[Distinctive Store]"/>
            <x15:cachedUniqueName index="116" name="[dim_Reseller].[Reseller].&amp;[District Mall]"/>
            <x15:cachedUniqueName index="117" name="[dim_Reseller].[Reseller].&amp;[Downhill Bicycle Specialists]"/>
            <x15:cachedUniqueName index="118" name="[dim_Reseller].[Reseller].&amp;[Downtown Hotel]"/>
            <x15:cachedUniqueName index="119" name="[dim_Reseller].[Reseller].&amp;[Eastside Cycle Shop]"/>
            <x15:cachedUniqueName index="120" name="[dim_Reseller].[Reseller].&amp;[Eastside Department Store]"/>
            <x15:cachedUniqueName index="121" name="[dim_Reseller].[Reseller].&amp;[Eastside Parts Shop]"/>
            <x15:cachedUniqueName index="122" name="[dim_Reseller].[Reseller].&amp;[Eastside Sporting Goods]"/>
            <x15:cachedUniqueName index="123" name="[dim_Reseller].[Reseller].&amp;[Eastward Bike Accessories]"/>
            <x15:cachedUniqueName index="124" name="[dim_Reseller].[Reseller].&amp;[eCommerce Bikes]"/>
            <x15:cachedUniqueName index="125" name="[dim_Reseller].[Reseller].&amp;[Economy Bikes Company]"/>
            <x15:cachedUniqueName index="126" name="[dim_Reseller].[Reseller].&amp;[Economy Center]"/>
            <x15:cachedUniqueName index="127" name="[dim_Reseller].[Reseller].&amp;[Educational Services]"/>
            <x15:cachedUniqueName index="128" name="[dim_Reseller].[Reseller].&amp;[Efficient Cycling]"/>
            <x15:cachedUniqueName index="129" name="[dim_Reseller].[Reseller].&amp;[Eighth Bike Store]"/>
            <x15:cachedUniqueName index="130" name="[dim_Reseller].[Reseller].&amp;[Eighty Toy Stores]"/>
            <x15:cachedUniqueName index="131" name="[dim_Reseller].[Reseller].&amp;[Elemental Sporting Goods]"/>
            <x15:cachedUniqueName index="132" name="[dim_Reseller].[Reseller].&amp;[Eleventh Bike Store]"/>
            <x15:cachedUniqueName index="133" name="[dim_Reseller].[Reseller].&amp;[Elite Bikes]"/>
            <x15:cachedUniqueName index="134" name="[dim_Reseller].[Reseller].&amp;[Endurance Bikes]"/>
            <x15:cachedUniqueName index="135" name="[dim_Reseller].[Reseller].&amp;[Engineered Bike Systems]"/>
            <x15:cachedUniqueName index="136" name="[dim_Reseller].[Reseller].&amp;[Enterprise Center]"/>
            <x15:cachedUniqueName index="137" name="[dim_Reseller].[Reseller].&amp;[Essential Bike Works]"/>
            <x15:cachedUniqueName index="138" name="[dim_Reseller].[Reseller].&amp;[Every Bike Shop]"/>
            <x15:cachedUniqueName index="139" name="[dim_Reseller].[Reseller].&amp;[Excellent Bikes]"/>
            <x15:cachedUniqueName index="140" name="[dim_Reseller].[Reseller].&amp;[Excellent Riding Supplies]"/>
            <x15:cachedUniqueName index="141" name="[dim_Reseller].[Reseller].&amp;[Exceptional Cycle Services]"/>
            <x15:cachedUniqueName index="142" name="[dim_Reseller].[Reseller].&amp;[Exchange Parts Inc.]"/>
            <x15:cachedUniqueName index="143" name="[dim_Reseller].[Reseller].&amp;[Exclusive Bicycle Mart]"/>
            <x15:cachedUniqueName index="144" name="[dim_Reseller].[Reseller].&amp;[Executive Discount Store]"/>
            <x15:cachedUniqueName index="145" name="[dim_Reseller].[Reseller].&amp;[Executive Gift Store]"/>
            <x15:cachedUniqueName index="146" name="[dim_Reseller].[Reseller].&amp;[Exemplary Cycles]"/>
            <x15:cachedUniqueName index="147" name="[dim_Reseller].[Reseller].&amp;[Exercise Center]"/>
            <x15:cachedUniqueName index="148" name="[dim_Reseller].[Reseller].&amp;[Exhibition Showroom]"/>
            <x15:cachedUniqueName index="149" name="[dim_Reseller].[Reseller].&amp;[Exhilarating Cycles]"/>
            <x15:cachedUniqueName index="150" name="[dim_Reseller].[Reseller].&amp;[Exotic Bikes]"/>
            <x15:cachedUniqueName index="151" name="[dim_Reseller].[Reseller].&amp;[Expert Sports Store]"/>
            <x15:cachedUniqueName index="152" name="[dim_Reseller].[Reseller].&amp;[Express Bike Services]"/>
            <x15:cachedUniqueName index="153" name="[dim_Reseller].[Reseller].&amp;[Extended Bike Sales]"/>
            <x15:cachedUniqueName index="154" name="[dim_Reseller].[Reseller].&amp;[Extended Tours]"/>
            <x15:cachedUniqueName index="155" name="[dim_Reseller].[Reseller].&amp;[Extraordinary Bike Works]"/>
            <x15:cachedUniqueName index="156" name="[dim_Reseller].[Reseller].&amp;[Extras Sporting Goods]"/>
            <x15:cachedUniqueName index="157" name="[dim_Reseller].[Reseller].&amp;[Extreme Riding Supplies]"/>
            <x15:cachedUniqueName index="158" name="[dim_Reseller].[Reseller].&amp;[Extreme Toy Store]"/>
            <x15:cachedUniqueName index="159" name="[dim_Reseller].[Reseller].&amp;[Fabrikam Inc., East]"/>
            <x15:cachedUniqueName index="160" name="[dim_Reseller].[Reseller].&amp;[Fabrikam Inc., West]"/>
            <x15:cachedUniqueName index="161" name="[dim_Reseller].[Reseller].&amp;[Fad Outlet]"/>
            <x15:cachedUniqueName index="162" name="[dim_Reseller].[Reseller].&amp;[Family Cycle Store]"/>
            <x15:cachedUniqueName index="163" name="[dim_Reseller].[Reseller].&amp;[Family Entertainment Center]"/>
            <x15:cachedUniqueName index="164" name="[dim_Reseller].[Reseller].&amp;[Family's Favorite Bike Shop]"/>
            <x15:cachedUniqueName index="165" name="[dim_Reseller].[Reseller].&amp;[Famous Bike Sales and Service]"/>
            <x15:cachedUniqueName index="166" name="[dim_Reseller].[Reseller].&amp;[Famous Bike Shop]"/>
            <x15:cachedUniqueName index="167" name="[dim_Reseller].[Reseller].&amp;[Farthermost Bike Shop]"/>
            <x15:cachedUniqueName index="168" name="[dim_Reseller].[Reseller].&amp;[Farthest Bike Store]"/>
            <x15:cachedUniqueName index="169" name="[dim_Reseller].[Reseller].&amp;[Fashionable Bikes and Accessories]"/>
            <x15:cachedUniqueName index="170" name="[dim_Reseller].[Reseller].&amp;[Fashionable Department Stores]"/>
            <x15:cachedUniqueName index="171" name="[dim_Reseller].[Reseller].&amp;[Fast Bike Works]"/>
            <x15:cachedUniqueName index="172" name="[dim_Reseller].[Reseller].&amp;[Fast Services]"/>
            <x15:cachedUniqueName index="173" name="[dim_Reseller].[Reseller].&amp;[Fasteners &amp; Bolts Outlet]"/>
            <x15:cachedUniqueName index="174" name="[dim_Reseller].[Reseller].&amp;[Favorite Toy Distributor]"/>
            <x15:cachedUniqueName index="175" name="[dim_Reseller].[Reseller].&amp;[Field Trip Inc]"/>
            <x15:cachedUniqueName index="176" name="[dim_Reseller].[Reseller].&amp;[Field Trip Store]"/>
            <x15:cachedUniqueName index="177" name="[dim_Reseller].[Reseller].&amp;[Fifth Bike Store]"/>
            <x15:cachedUniqueName index="178" name="[dim_Reseller].[Reseller].&amp;[Finer Cycle Shop]"/>
            <x15:cachedUniqueName index="179" name="[dim_Reseller].[Reseller].&amp;[Finer Mart]"/>
            <x15:cachedUniqueName index="180" name="[dim_Reseller].[Reseller].&amp;[Finer Parts Shop]"/>
            <x15:cachedUniqueName index="181" name="[dim_Reseller].[Reseller].&amp;[Finer Riding Supplies]"/>
            <x15:cachedUniqueName index="182" name="[dim_Reseller].[Reseller].&amp;[Finer Sporting Goods]"/>
            <x15:cachedUniqueName index="183" name="[dim_Reseller].[Reseller].&amp;[Finish and Sealant Products]"/>
            <x15:cachedUniqueName index="184" name="[dim_Reseller].[Reseller].&amp;[Finished Parts Shop]"/>
            <x15:cachedUniqueName index="185" name="[dim_Reseller].[Reseller].&amp;[First Bike Store]"/>
            <x15:cachedUniqueName index="186" name="[dim_Reseller].[Reseller].&amp;[First Center]"/>
            <x15:cachedUniqueName index="187" name="[dim_Reseller].[Reseller].&amp;[First Cycle Store]"/>
            <x15:cachedUniqueName index="188" name="[dim_Reseller].[Reseller].&amp;[First Department Stores]"/>
            <x15:cachedUniqueName index="189" name="[dim_Reseller].[Reseller].&amp;[First Supplies]"/>
            <x15:cachedUniqueName index="190" name="[dim_Reseller].[Reseller].&amp;[First-Rate Outlet]"/>
            <x15:cachedUniqueName index="191" name="[dim_Reseller].[Reseller].&amp;[Fitness Bike Accessories]"/>
            <x15:cachedUniqueName index="192" name="[dim_Reseller].[Reseller].&amp;[Fitness Cycling]"/>
            <x15:cachedUniqueName index="193" name="[dim_Reseller].[Reseller].&amp;[Fitness Department Stores]"/>
            <x15:cachedUniqueName index="194" name="[dim_Reseller].[Reseller].&amp;[Fitness Discount Store]"/>
            <x15:cachedUniqueName index="195" name="[dim_Reseller].[Reseller].&amp;[Fitness Hotel]"/>
            <x15:cachedUniqueName index="196" name="[dim_Reseller].[Reseller].&amp;[Fitness Sport Boutique]"/>
            <x15:cachedUniqueName index="197" name="[dim_Reseller].[Reseller].&amp;[Fitness Supplies]"/>
            <x15:cachedUniqueName index="198" name="[dim_Reseller].[Reseller].&amp;[Fitness Toy Store]"/>
            <x15:cachedUniqueName index="199" name="[dim_Reseller].[Reseller].&amp;[Fitness Toys]"/>
            <x15:cachedUniqueName index="200" name="[dim_Reseller].[Reseller].&amp;[Fleet Bikes]"/>
            <x15:cachedUniqueName index="201" name="[dim_Reseller].[Reseller].&amp;[Fourth Bike Store]"/>
            <x15:cachedUniqueName index="202" name="[dim_Reseller].[Reseller].&amp;[Friendly Bike Shop]"/>
            <x15:cachedUniqueName index="203" name="[dim_Reseller].[Reseller].&amp;[Friendly Neighborhood Bikes]"/>
            <x15:cachedUniqueName index="204" name="[dim_Reseller].[Reseller].&amp;[Front Runner Bikes]"/>
            <x15:cachedUniqueName index="205" name="[dim_Reseller].[Reseller].&amp;[Front Sporting Goods]"/>
            <x15:cachedUniqueName index="206" name="[dim_Reseller].[Reseller].&amp;[Frugal Bike Shop]"/>
            <x15:cachedUniqueName index="207" name="[dim_Reseller].[Reseller].&amp;[Full Sports Supply]"/>
            <x15:cachedUniqueName index="208" name="[dim_Reseller].[Reseller].&amp;[Full-Service Bike Store]"/>
            <x15:cachedUniqueName index="209" name="[dim_Reseller].[Reseller].&amp;[Fun Times Club]"/>
            <x15:cachedUniqueName index="210" name="[dim_Reseller].[Reseller].&amp;[Fun Toys and Bikes]"/>
            <x15:cachedUniqueName index="211" name="[dim_Reseller].[Reseller].&amp;[Functional Store South]"/>
            <x15:cachedUniqueName index="212" name="[dim_Reseller].[Reseller].&amp;[Future Bikes]"/>
            <x15:cachedUniqueName index="213" name="[dim_Reseller].[Reseller].&amp;[Futuristic Bikes]"/>
            <x15:cachedUniqueName index="214" name="[dim_Reseller].[Reseller].&amp;[Futuristic Sport Distributors]"/>
            <x15:cachedUniqueName index="215" name="[dim_Reseller].[Reseller].&amp;[Games and Sport Supply Company]"/>
            <x15:cachedUniqueName index="216" name="[dim_Reseller].[Reseller].&amp;[Gasless Cycle Shop]"/>
            <x15:cachedUniqueName index="217" name="[dim_Reseller].[Reseller].&amp;[Gears and Parts Company]"/>
            <x15:cachedUniqueName index="218" name="[dim_Reseller].[Reseller].&amp;[Gear-Shift Bikes Limited]"/>
            <x15:cachedUniqueName index="219" name="[dim_Reseller].[Reseller].&amp;[General Associates]"/>
            <x15:cachedUniqueName index="220" name="[dim_Reseller].[Reseller].&amp;[General Bike Corporation]"/>
            <x15:cachedUniqueName index="221" name="[dim_Reseller].[Reseller].&amp;[General Cycle Storehouse]"/>
            <x15:cachedUniqueName index="222" name="[dim_Reseller].[Reseller].&amp;[General Department Stores]"/>
            <x15:cachedUniqueName index="223" name="[dim_Reseller].[Reseller].&amp;[General Industries]"/>
            <x15:cachedUniqueName index="224" name="[dim_Reseller].[Reseller].&amp;[General Riding Supplies]"/>
            <x15:cachedUniqueName index="225" name="[dim_Reseller].[Reseller].&amp;[General Supplies]"/>
            <x15:cachedUniqueName index="226" name="[dim_Reseller].[Reseller].&amp;[Genial Bike Associates]"/>
            <x15:cachedUniqueName index="227" name="[dim_Reseller].[Reseller].&amp;[Genuine Bike Shop]"/>
            <x15:cachedUniqueName index="228" name="[dim_Reseller].[Reseller].&amp;[Getaway Inn]"/>
            <x15:cachedUniqueName index="229" name="[dim_Reseller].[Reseller].&amp;[Gift and Toy Store]"/>
            <x15:cachedUniqueName index="230" name="[dim_Reseller].[Reseller].&amp;[Global Bike Retailers]"/>
            <x15:cachedUniqueName index="231" name="[dim_Reseller].[Reseller].&amp;[Global Plaza]"/>
            <x15:cachedUniqueName index="232" name="[dim_Reseller].[Reseller].&amp;[Global Sports Outlet]"/>
            <x15:cachedUniqueName index="233" name="[dim_Reseller].[Reseller].&amp;[Glossy Bikes]"/>
            <x15:cachedUniqueName index="234" name="[dim_Reseller].[Reseller].&amp;[Go-cart and Bike Specialists]"/>
            <x15:cachedUniqueName index="235" name="[dim_Reseller].[Reseller].&amp;[Golf and Cycle Store]"/>
            <x15:cachedUniqueName index="236" name="[dim_Reseller].[Reseller].&amp;[Good Bicycle Store]"/>
            <x15:cachedUniqueName index="237" name="[dim_Reseller].[Reseller].&amp;[Good Bike Shop]"/>
            <x15:cachedUniqueName index="238" name="[dim_Reseller].[Reseller].&amp;[Good Toys]"/>
            <x15:cachedUniqueName index="239" name="[dim_Reseller].[Reseller].&amp;[Grand Bicycle Stores]"/>
            <x15:cachedUniqueName index="240" name="[dim_Reseller].[Reseller].&amp;[Grand Discount Store]"/>
            <x15:cachedUniqueName index="241" name="[dim_Reseller].[Reseller].&amp;[Grand Industries]"/>
            <x15:cachedUniqueName index="242" name="[dim_Reseller].[Reseller].&amp;[Grand Sport Boutique]"/>
            <x15:cachedUniqueName index="243" name="[dim_Reseller].[Reseller].&amp;[Grease and Oil Products Company]"/>
            <x15:cachedUniqueName index="244" name="[dim_Reseller].[Reseller].&amp;[Great Bicycle Supply]"/>
            <x15:cachedUniqueName index="245" name="[dim_Reseller].[Reseller].&amp;[Great Bikes]"/>
            <x15:cachedUniqueName index="246" name="[dim_Reseller].[Reseller].&amp;[Greater Bike Store]"/>
            <x15:cachedUniqueName index="247" name="[dim_Reseller].[Reseller].&amp;[Grown-up Bike Store]"/>
            <x15:cachedUniqueName index="248" name="[dim_Reseller].[Reseller].&amp;[Guaranteed Sales and Service]"/>
            <x15:cachedUniqueName index="249" name="[dim_Reseller].[Reseller].&amp;[Handy Bike Services]"/>
            <x15:cachedUniqueName index="250" name="[dim_Reseller].[Reseller].&amp;[Hardware Components]"/>
            <x15:cachedUniqueName index="251" name="[dim_Reseller].[Reseller].&amp;[Health Spa, Limited]"/>
            <x15:cachedUniqueName index="252" name="[dim_Reseller].[Reseller].&amp;[Helmets and Cycles]"/>
            <x15:cachedUniqueName index="253" name="[dim_Reseller].[Reseller].&amp;[Helpful Sales and Repair Service]"/>
            <x15:cachedUniqueName index="254" name="[dim_Reseller].[Reseller].&amp;[Highway Bike Shop]"/>
            <x15:cachedUniqueName index="255" name="[dim_Reseller].[Reseller].&amp;[Historic Bicycle Sales]"/>
            <x15:cachedUniqueName index="256" name="[dim_Reseller].[Reseller].&amp;[Hobby Store]"/>
            <x15:cachedUniqueName index="257" name="[dim_Reseller].[Reseller].&amp;[Home Town Bike Store]"/>
            <x15:cachedUniqueName index="258" name="[dim_Reseller].[Reseller].&amp;[Hometown Riding Supplies]"/>
            <x15:cachedUniqueName index="259" name="[dim_Reseller].[Reseller].&amp;[Honest Repair Service]"/>
            <x15:cachedUniqueName index="260" name="[dim_Reseller].[Reseller].&amp;[Ideal Components]"/>
            <x15:cachedUniqueName index="261" name="[dim_Reseller].[Reseller].&amp;[Immediate Repair Shop]"/>
            <x15:cachedUniqueName index="262" name="[dim_Reseller].[Reseller].&amp;[Immense Manufacturing Company]"/>
            <x15:cachedUniqueName index="263" name="[dim_Reseller].[Reseller].&amp;[Impervious Paint Company]"/>
            <x15:cachedUniqueName index="264" name="[dim_Reseller].[Reseller].&amp;[Imported and Domestic Cycles]"/>
            <x15:cachedUniqueName index="265" name="[dim_Reseller].[Reseller].&amp;[Incomparable Bicycle Store]"/>
            <x15:cachedUniqueName index="266" name="[dim_Reseller].[Reseller].&amp;[Industrial Supplies]"/>
            <x15:cachedUniqueName index="267" name="[dim_Reseller].[Reseller].&amp;[Inexpensive Parts Shop]"/>
            <x15:cachedUniqueName index="268" name="[dim_Reseller].[Reseller].&amp;[Initial Bike Company]"/>
            <x15:cachedUniqueName index="269" name="[dim_Reseller].[Reseller].&amp;[Instant Cycle Store]"/>
            <x15:cachedUniqueName index="270" name="[dim_Reseller].[Reseller].&amp;[Instruments and Parts Company]"/>
            <x15:cachedUniqueName index="271" name="[dim_Reseller].[Reseller].&amp;[Journey Sporting Goods]"/>
            <x15:cachedUniqueName index="272" name="[dim_Reseller].[Reseller].&amp;[Juvenile Sports Equipment]"/>
            <x15:cachedUniqueName index="273" name="[dim_Reseller].[Reseller].&amp;[Kickstand Sellers]"/>
            <x15:cachedUniqueName index="274" name="[dim_Reseller].[Reseller].&amp;[Kickstands and Accessories Company]"/>
            <x15:cachedUniqueName index="275" name="[dim_Reseller].[Reseller].&amp;[Kids and Adults Cycle Shop]"/>
            <x15:cachedUniqueName index="276" name="[dim_Reseller].[Reseller].&amp;[Large Bike Shop]"/>
            <x15:cachedUniqueName index="277" name="[dim_Reseller].[Reseller].&amp;[Larger Cycle Shop]"/>
            <x15:cachedUniqueName index="278" name="[dim_Reseller].[Reseller].&amp;[Largest Bike Store]"/>
            <x15:cachedUniqueName index="279" name="[dim_Reseller].[Reseller].&amp;[Latest Accessories Sales]"/>
            <x15:cachedUniqueName index="280" name="[dim_Reseller].[Reseller].&amp;[Latest Sports Equipment]"/>
            <x15:cachedUniqueName index="281" name="[dim_Reseller].[Reseller].&amp;[Leading Bike Distributors]"/>
            <x15:cachedUniqueName index="282" name="[dim_Reseller].[Reseller].&amp;[Leading Sales &amp; Repair]"/>
            <x15:cachedUniqueName index="283" name="[dim_Reseller].[Reseller].&amp;[Lease-a-Bike Shop]"/>
            <x15:cachedUniqueName index="284" name="[dim_Reseller].[Reseller].&amp;[Leather and Vinyl Manufacturing]"/>
            <x15:cachedUniqueName index="285" name="[dim_Reseller].[Reseller].&amp;[Leather Seat Factory]"/>
            <x15:cachedUniqueName index="286" name="[dim_Reseller].[Reseller].&amp;[Leisure Activities]"/>
            <x15:cachedUniqueName index="287" name="[dim_Reseller].[Reseller].&amp;[Leisure Clearing House]"/>
            <x15:cachedUniqueName index="288" name="[dim_Reseller].[Reseller].&amp;[Liquidation Sales]"/>
            <x15:cachedUniqueName index="289" name="[dim_Reseller].[Reseller].&amp;[List Price Catalog Company]"/>
            <x15:cachedUniqueName index="290" name="[dim_Reseller].[Reseller].&amp;[Little Bicycle Supply Shop]"/>
            <x15:cachedUniqueName index="291" name="[dim_Reseller].[Reseller].&amp;[Local Hardware Factory]"/>
            <x15:cachedUniqueName index="292" name="[dim_Reseller].[Reseller].&amp;[Local Sales and Rental]"/>
            <x15:cachedUniqueName index="293" name="[dim_Reseller].[Reseller].&amp;[Locks Company]"/>
            <x15:cachedUniqueName index="294" name="[dim_Reseller].[Reseller].&amp;[Lots of Bikes Storehouse]"/>
            <x15:cachedUniqueName index="295" name="[dim_Reseller].[Reseller].&amp;[Low Price Cycles]"/>
            <x15:cachedUniqueName index="296" name="[dim_Reseller].[Reseller].&amp;[Lubricant and Grease Suppliers]"/>
            <x15:cachedUniqueName index="297" name="[dim_Reseller].[Reseller].&amp;[Lustrous Paints and Components]"/>
            <x15:cachedUniqueName index="298" name="[dim_Reseller].[Reseller].&amp;[Machines &amp; Cycles Store]"/>
            <x15:cachedUniqueName index="299" name="[dim_Reseller].[Reseller].&amp;[Mail Market]"/>
            <x15:cachedUniqueName index="300" name="[dim_Reseller].[Reseller].&amp;[Mail-Order Outlet]"/>
            <x15:cachedUniqueName index="301" name="[dim_Reseller].[Reseller].&amp;[Maintenance and Repair for Bicycles]"/>
            <x15:cachedUniqueName index="302" name="[dim_Reseller].[Reseller].&amp;[Major Amusement Company]"/>
            <x15:cachedUniqueName index="303" name="[dim_Reseller].[Reseller].&amp;[Major Bicycle Store]"/>
            <x15:cachedUniqueName index="304" name="[dim_Reseller].[Reseller].&amp;[Major Cycling]"/>
            <x15:cachedUniqueName index="305" name="[dim_Reseller].[Reseller].&amp;[Major Sport Suppliers]"/>
            <x15:cachedUniqueName index="306" name="[dim_Reseller].[Reseller].&amp;[Major Sporting Goods]"/>
            <x15:cachedUniqueName index="307" name="[dim_Reseller].[Reseller].&amp;[Manufacturers Inc]"/>
            <x15:cachedUniqueName index="308" name="[dim_Reseller].[Reseller].&amp;[Many Bikes Store]"/>
            <x15:cachedUniqueName index="309" name="[dim_Reseller].[Reseller].&amp;[Mechanical Products Ltd.]"/>
            <x15:cachedUniqueName index="310" name="[dim_Reseller].[Reseller].&amp;[Mechanical Sports Center]"/>
            <x15:cachedUniqueName index="311" name="[dim_Reseller].[Reseller].&amp;[Mercantile Outlet]"/>
            <x15:cachedUniqueName index="312" name="[dim_Reseller].[Reseller].&amp;[Metal Clearing House]"/>
            <x15:cachedUniqueName index="313" name="[dim_Reseller].[Reseller].&amp;[Metal Processing Company]"/>
            <x15:cachedUniqueName index="314" name="[dim_Reseller].[Reseller].&amp;[Metro Bike Mart]"/>
            <x15:cachedUniqueName index="315" name="[dim_Reseller].[Reseller].&amp;[Metro Bike Works]"/>
            <x15:cachedUniqueName index="316" name="[dim_Reseller].[Reseller].&amp;[Metro Cycle Shop]"/>
            <x15:cachedUniqueName index="317" name="[dim_Reseller].[Reseller].&amp;[Metro Manufacturing]"/>
            <x15:cachedUniqueName index="318" name="[dim_Reseller].[Reseller].&amp;[Metro Metals Co.]"/>
            <x15:cachedUniqueName index="319" name="[dim_Reseller].[Reseller].&amp;[Metro Sports Equipment]"/>
            <x15:cachedUniqueName index="320" name="[dim_Reseller].[Reseller].&amp;[Metropolitan Bicycle Supply]"/>
            <x15:cachedUniqueName index="321" name="[dim_Reseller].[Reseller].&amp;[Metropolitan Equipment]"/>
            <x15:cachedUniqueName index="322" name="[dim_Reseller].[Reseller].&amp;[Metropolitan Manufacturing]"/>
            <x15:cachedUniqueName index="323" name="[dim_Reseller].[Reseller].&amp;[Metropolitan Sales and Rental]"/>
            <x15:cachedUniqueName index="324" name="[dim_Reseller].[Reseller].&amp;[Metropolitan Sports Supply]"/>
            <x15:cachedUniqueName index="325" name="[dim_Reseller].[Reseller].&amp;[Mobile Outlet]"/>
            <x15:cachedUniqueName index="326" name="[dim_Reseller].[Reseller].&amp;[Moderately-Priced Bikes Store]"/>
            <x15:cachedUniqueName index="327" name="[dim_Reseller].[Reseller].&amp;[Modern Bike Store]"/>
            <x15:cachedUniqueName index="328" name="[dim_Reseller].[Reseller].&amp;[Modular Cycle Systems]"/>
            <x15:cachedUniqueName index="329" name="[dim_Reseller].[Reseller].&amp;[More Bikes!]"/>
            <x15:cachedUniqueName index="330" name="[dim_Reseller].[Reseller].&amp;[Mountain Bike Center]"/>
            <x15:cachedUniqueName index="331" name="[dim_Reseller].[Reseller].&amp;[Mountain Bike Store]"/>
            <x15:cachedUniqueName index="332" name="[dim_Reseller].[Reseller].&amp;[Mountain Emporium]"/>
            <x15:cachedUniqueName index="333" name="[dim_Reseller].[Reseller].&amp;[Mountain Toy Store]"/>
            <x15:cachedUniqueName index="334" name="[dim_Reseller].[Reseller].&amp;[National Manufacturing]"/>
            <x15:cachedUniqueName index="335" name="[dim_Reseller].[Reseller].&amp;[Nationwide Supply]"/>
            <x15:cachedUniqueName index="336" name="[dim_Reseller].[Reseller].&amp;[Nearby Bike Mall]"/>
            <x15:cachedUniqueName index="337" name="[dim_Reseller].[Reseller].&amp;[Nearby Cycle Shop]"/>
            <x15:cachedUniqueName index="338" name="[dim_Reseller].[Reseller].&amp;[Nearby Sporting Goods]"/>
            <x15:cachedUniqueName index="339" name="[dim_Reseller].[Reseller].&amp;[Nearest Bike Store]"/>
            <x15:cachedUniqueName index="340" name="[dim_Reseller].[Reseller].&amp;[Neighborhood Bicycle Storehouse]"/>
            <x15:cachedUniqueName index="341" name="[dim_Reseller].[Reseller].&amp;[Neighborhood Store]"/>
            <x15:cachedUniqueName index="342" name="[dim_Reseller].[Reseller].&amp;[New and Used Bicycles]"/>
            <x15:cachedUniqueName index="343" name="[dim_Reseller].[Reseller].&amp;[New Bikes Company]"/>
            <x15:cachedUniqueName index="344" name="[dim_Reseller].[Reseller].&amp;[Next Door Cycles]"/>
            <x15:cachedUniqueName index="345" name="[dim_Reseller].[Reseller].&amp;[Next-Door Bike Store]"/>
            <x15:cachedUniqueName index="346" name="[dim_Reseller].[Reseller].&amp;[Nice Bikes]"/>
            <x15:cachedUniqueName index="347" name="[dim_Reseller].[Reseller].&amp;[Noiseless Gear Company]"/>
            <x15:cachedUniqueName index="348" name="[dim_Reseller].[Reseller].&amp;[Nonskid Tire Company]"/>
            <x15:cachedUniqueName index="349" name="[dim_Reseller].[Reseller].&amp;[Non-Slip Pedal Company]"/>
            <x15:cachedUniqueName index="350" name="[dim_Reseller].[Reseller].&amp;[North Bike Company]"/>
            <x15:cachedUniqueName index="351" name="[dim_Reseller].[Reseller].&amp;[Novelty Bikes]"/>
            <x15:cachedUniqueName index="352" name="[dim_Reseller].[Reseller].&amp;[Number 1 Supply]"/>
            <x15:cachedUniqueName index="353" name="[dim_Reseller].[Reseller].&amp;[Number One Bike Co.]"/>
            <x15:cachedUniqueName index="354" name="[dim_Reseller].[Reseller].&amp;[Odometers and Accessories Company]"/>
            <x15:cachedUniqueName index="355" name="[dim_Reseller].[Reseller].&amp;[Official Parts Shop]"/>
            <x15:cachedUniqueName index="356" name="[dim_Reseller].[Reseller].&amp;[Off-Price Bike Center]"/>
            <x15:cachedUniqueName index="357" name="[dim_Reseller].[Reseller].&amp;[Oils and Fluids Warehouse]"/>
            <x15:cachedUniqueName index="358" name="[dim_Reseller].[Reseller].&amp;[One Bike Company]"/>
            <x15:cachedUniqueName index="359" name="[dim_Reseller].[Reseller].&amp;[One-Piece Handle Bars]"/>
            <x15:cachedUniqueName index="360" name="[dim_Reseller].[Reseller].&amp;[Online Bike Catalog]"/>
            <x15:cachedUniqueName index="361" name="[dim_Reseller].[Reseller].&amp;[Online Bike Sellers]"/>
            <x15:cachedUniqueName index="362" name="[dim_Reseller].[Reseller].&amp;[Online Bike Warehouse]"/>
            <x15:cachedUniqueName index="363" name="[dim_Reseller].[Reseller].&amp;[Only Bikes and Accessories]"/>
            <x15:cachedUniqueName index="364" name="[dim_Reseller].[Reseller].&amp;[Optimal Bikes]"/>
            <x15:cachedUniqueName index="365" name="[dim_Reseller].[Reseller].&amp;[Orange Bicycle Company]"/>
            <x15:cachedUniqueName index="366" name="[dim_Reseller].[Reseller].&amp;[Original Bicycle Supply Company]"/>
            <x15:cachedUniqueName index="367" name="[dim_Reseller].[Reseller].&amp;[Our Sporting Goods Store]"/>
            <x15:cachedUniqueName index="368" name="[dim_Reseller].[Reseller].&amp;[Outdoor Aerobic Systems Company]"/>
            <x15:cachedUniqueName index="369" name="[dim_Reseller].[Reseller].&amp;[Outdoor Equipment Store]"/>
            <x15:cachedUniqueName index="370" name="[dim_Reseller].[Reseller].&amp;[Outdoor Sporting Goods]"/>
            <x15:cachedUniqueName index="371" name="[dim_Reseller].[Reseller].&amp;[Outdoor Sports Supply]"/>
            <x15:cachedUniqueName index="372" name="[dim_Reseller].[Reseller].&amp;[Outstanding Cycles]"/>
            <x15:cachedUniqueName index="373" name="[dim_Reseller].[Reseller].&amp;[Paint Supply]"/>
            <x15:cachedUniqueName index="374" name="[dim_Reseller].[Reseller].&amp;[Painters Bicycle Specialists]"/>
            <x15:cachedUniqueName index="375" name="[dim_Reseller].[Reseller].&amp;[Paints and Solvents Company]"/>
            <x15:cachedUniqueName index="376" name="[dim_Reseller].[Reseller].&amp;[Parcel Express Delivery Service]"/>
            <x15:cachedUniqueName index="377" name="[dim_Reseller].[Reseller].&amp;[Parts Shop]"/>
            <x15:cachedUniqueName index="378" name="[dim_Reseller].[Reseller].&amp;[Pedal Systems Company]"/>
            <x15:cachedUniqueName index="379" name="[dim_Reseller].[Reseller].&amp;[Pedaling Components]"/>
            <x15:cachedUniqueName index="380" name="[dim_Reseller].[Reseller].&amp;[Pedals Warehouse]"/>
            <x15:cachedUniqueName index="381" name="[dim_Reseller].[Reseller].&amp;[Perfect Toys]"/>
            <x15:cachedUniqueName index="382" name="[dim_Reseller].[Reseller].&amp;[Permanent Finish Products]"/>
            <x15:cachedUniqueName index="383" name="[dim_Reseller].[Reseller].&amp;[Petroleum Products Distributors]"/>
            <x15:cachedUniqueName index="384" name="[dim_Reseller].[Reseller].&amp;[Plastic Parts Company]"/>
            <x15:cachedUniqueName index="385" name="[dim_Reseller].[Reseller].&amp;[Plastic Products Manufacturers]"/>
            <x15:cachedUniqueName index="386" name="[dim_Reseller].[Reseller].&amp;[Popular Bike Lines]"/>
            <x15:cachedUniqueName index="387" name="[dim_Reseller].[Reseller].&amp;[Practical Bike Supply Company]"/>
            <x15:cachedUniqueName index="388" name="[dim_Reseller].[Reseller].&amp;[Preferred Bikes]"/>
            <x15:cachedUniqueName index="389" name="[dim_Reseller].[Reseller].&amp;[Pretty Bikes and Toys]"/>
            <x15:cachedUniqueName index="390" name="[dim_Reseller].[Reseller].&amp;[Price-Cutter Discount Bikes]"/>
            <x15:cachedUniqueName index="391" name="[dim_Reseller].[Reseller].&amp;[Primary Bike Distributors]"/>
            <x15:cachedUniqueName index="392" name="[dim_Reseller].[Reseller].&amp;[Primary Cycle Shop]"/>
            <x15:cachedUniqueName index="393" name="[dim_Reseller].[Reseller].&amp;[Principal Bike Company]"/>
            <x15:cachedUniqueName index="394" name="[dim_Reseller].[Reseller].&amp;[Producer Goods Clearinghouse]"/>
            <x15:cachedUniqueName index="395" name="[dim_Reseller].[Reseller].&amp;[Professional Containers and Packaging Co.]"/>
            <x15:cachedUniqueName index="396" name="[dim_Reseller].[Reseller].&amp;[Professional Cycle Store]"/>
            <x15:cachedUniqueName index="397" name="[dim_Reseller].[Reseller].&amp;[Professional Cyclists]"/>
            <x15:cachedUniqueName index="398" name="[dim_Reseller].[Reseller].&amp;[Professional Sales and Service]"/>
            <x15:cachedUniqueName index="399" name="[dim_Reseller].[Reseller].&amp;[Professional Sporting Goods]"/>
            <x15:cachedUniqueName index="400" name="[dim_Reseller].[Reseller].&amp;[Progressive Sports]"/>
            <x15:cachedUniqueName index="401" name="[dim_Reseller].[Reseller].&amp;[Prosperous Tours]"/>
            <x15:cachedUniqueName index="402" name="[dim_Reseller].[Reseller].&amp;[Purchase Mart]"/>
            <x15:cachedUniqueName index="403" name="[dim_Reseller].[Reseller].&amp;[Qualified Sales and Repair Services]"/>
            <x15:cachedUniqueName index="404" name="[dim_Reseller].[Reseller].&amp;[Quality Bike Sales]"/>
            <x15:cachedUniqueName index="405" name="[dim_Reseller].[Reseller].&amp;[Quantity Discounts]"/>
            <x15:cachedUniqueName index="406" name="[dim_Reseller].[Reseller].&amp;[Quick Delivery Service]"/>
            <x15:cachedUniqueName index="407" name="[dim_Reseller].[Reseller].&amp;[Quick Parts and Service]"/>
            <x15:cachedUniqueName index="408" name="[dim_Reseller].[Reseller].&amp;[Quitting Business Distributors]"/>
            <x15:cachedUniqueName index="409" name="[dim_Reseller].[Reseller].&amp;[Racing Association]"/>
            <x15:cachedUniqueName index="410" name="[dim_Reseller].[Reseller].&amp;[Racing Bike Outlet]"/>
            <x15:cachedUniqueName index="411" name="[dim_Reseller].[Reseller].&amp;[Racing Partners]"/>
            <x15:cachedUniqueName index="412" name="[dim_Reseller].[Reseller].&amp;[Racing Sales and Service]"/>
            <x15:cachedUniqueName index="413" name="[dim_Reseller].[Reseller].&amp;[Racing Supply Distributors]"/>
            <x15:cachedUniqueName index="414" name="[dim_Reseller].[Reseller].&amp;[Racing Tours]"/>
            <x15:cachedUniqueName index="415" name="[dim_Reseller].[Reseller].&amp;[Racing Toys]"/>
            <x15:cachedUniqueName index="416" name="[dim_Reseller].[Reseller].&amp;[Racks and Security Systems]"/>
            <x15:cachedUniqueName index="417" name="[dim_Reseller].[Reseller].&amp;[Rally Day Mall]"/>
            <x15:cachedUniqueName index="418" name="[dim_Reseller].[Reseller].&amp;[Rally Master Company Inc]"/>
            <x15:cachedUniqueName index="419" name="[dim_Reseller].[Reseller].&amp;[Rambling Tours]"/>
            <x15:cachedUniqueName index="420" name="[dim_Reseller].[Reseller].&amp;[Rampart Amusement Company]"/>
            <x15:cachedUniqueName index="421" name="[dim_Reseller].[Reseller].&amp;[Rapid Bikes]"/>
            <x15:cachedUniqueName index="422" name="[dim_Reseller].[Reseller].&amp;[Raw Materials Inc]"/>
            <x15:cachedUniqueName index="423" name="[dim_Reseller].[Reseller].&amp;[Real Sporting Goods]"/>
            <x15:cachedUniqueName index="424" name="[dim_Reseller].[Reseller].&amp;[Reasonable Bicycle Sales]"/>
            <x15:cachedUniqueName index="425" name="[dim_Reseller].[Reseller].&amp;[Recommended Bicycles]"/>
            <x15:cachedUniqueName index="426" name="[dim_Reseller].[Reseller].&amp;[Recreation Supplies]"/>
            <x15:cachedUniqueName index="427" name="[dim_Reseller].[Reseller].&amp;[Recreation Systems]"/>
            <x15:cachedUniqueName index="428" name="[dim_Reseller].[Reseller].&amp;[Recreation Toy Store]"/>
            <x15:cachedUniqueName index="429" name="[dim_Reseller].[Reseller].&amp;[Red Bicycle Company]"/>
            <x15:cachedUniqueName index="430" name="[dim_Reseller].[Reseller].&amp;[Regional Cycle Shop]"/>
            <x15:cachedUniqueName index="431" name="[dim_Reseller].[Reseller].&amp;[Regional Manufacturing]"/>
            <x15:cachedUniqueName index="432" name="[dim_Reseller].[Reseller].&amp;[Registered Cycle Store]"/>
            <x15:cachedUniqueName index="433" name="[dim_Reseller].[Reseller].&amp;[Reliable Brake Systems]"/>
            <x15:cachedUniqueName index="434" name="[dim_Reseller].[Reseller].&amp;[Reliable Retail Center]"/>
            <x15:cachedUniqueName index="435" name="[dim_Reseller].[Reseller].&amp;[Remarkable Bike Store]"/>
            <x15:cachedUniqueName index="436" name="[dim_Reseller].[Reseller].&amp;[Remote Bicycle Specialists]"/>
            <x15:cachedUniqueName index="437" name="[dim_Reseller].[Reseller].&amp;[Rental Bikes]"/>
            <x15:cachedUniqueName index="438" name="[dim_Reseller].[Reseller].&amp;[Rental Gallery]"/>
            <x15:cachedUniqueName index="439" name="[dim_Reseller].[Reseller].&amp;[Requisite Part Supply]"/>
            <x15:cachedUniqueName index="440" name="[dim_Reseller].[Reseller].&amp;[Resale Services]"/>
            <x15:cachedUniqueName index="441" name="[dim_Reseller].[Reseller].&amp;[Responsible Bike Dealers]"/>
            <x15:cachedUniqueName index="442" name="[dim_Reseller].[Reseller].&amp;[Retail Cycle Shop]"/>
            <x15:cachedUniqueName index="443" name="[dim_Reseller].[Reseller].&amp;[Retail Mall]"/>
            <x15:cachedUniqueName index="444" name="[dim_Reseller].[Reseller].&amp;[Retail Sales and Service]"/>
            <x15:cachedUniqueName index="445" name="[dim_Reseller].[Reseller].&amp;[Retail Sporting Equipment]"/>
            <x15:cachedUniqueName index="446" name="[dim_Reseller].[Reseller].&amp;[Retail Sporting Goods]"/>
            <x15:cachedUniqueName index="447" name="[dim_Reseller].[Reseller].&amp;[Retail Toy Store]"/>
            <x15:cachedUniqueName index="448" name="[dim_Reseller].[Reseller].&amp;[Retirement Activities Association]"/>
            <x15:cachedUniqueName index="449" name="[dim_Reseller].[Reseller].&amp;[Retread Tire Company]"/>
            <x15:cachedUniqueName index="450" name="[dim_Reseller].[Reseller].&amp;[Retreat Inn]"/>
            <x15:cachedUniqueName index="451" name="[dim_Reseller].[Reseller].&amp;[Rewarding Activities Company]"/>
            <x15:cachedUniqueName index="452" name="[dim_Reseller].[Reseller].&amp;[Rich Department Store]"/>
            <x15:cachedUniqueName index="453" name="[dim_Reseller].[Reseller].&amp;[Riders Company]"/>
            <x15:cachedUniqueName index="454" name="[dim_Reseller].[Reseller].&amp;[Riding Associates]"/>
            <x15:cachedUniqueName index="455" name="[dim_Reseller].[Reseller].&amp;[Riding Cycles]"/>
            <x15:cachedUniqueName index="456" name="[dim_Reseller].[Reseller].&amp;[Riding Excursions]"/>
            <x15:cachedUniqueName index="457" name="[dim_Reseller].[Reseller].&amp;[Riverside Company]"/>
            <x15:cachedUniqueName index="458" name="[dim_Reseller].[Reseller].&amp;[Road Way Sales and Rental]"/>
            <x15:cachedUniqueName index="459" name="[dim_Reseller].[Reseller].&amp;[Roadway Bicycle Supply]"/>
            <x15:cachedUniqueName index="460" name="[dim_Reseller].[Reseller].&amp;[Roadway Bike Emporium]"/>
            <x15:cachedUniqueName index="461" name="[dim_Reseller].[Reseller].&amp;[Road-Way Mart]"/>
            <x15:cachedUniqueName index="462" name="[dim_Reseller].[Reseller].&amp;[Roadway Supplies]"/>
            <x15:cachedUniqueName index="463" name="[dim_Reseller].[Reseller].&amp;[Rodeway Bike Store]"/>
            <x15:cachedUniqueName index="464" name="[dim_Reseller].[Reseller].&amp;[Roving Sports]"/>
            <x15:cachedUniqueName index="465" name="[dim_Reseller].[Reseller].&amp;[Rugged Bikes]"/>
            <x15:cachedUniqueName index="466" name="[dim_Reseller].[Reseller].&amp;[Running and Cycling Gear]"/>
            <x15:cachedUniqueName index="467" name="[dim_Reseller].[Reseller].&amp;[Rural Cycle Emporium]"/>
            <x15:cachedUniqueName index="468" name="[dim_Reseller].[Reseller].&amp;[Rural Department Store]"/>
            <x15:cachedUniqueName index="469" name="[dim_Reseller].[Reseller].&amp;[Rural Mountain Bike Mart]"/>
            <x15:cachedUniqueName index="470" name="[dim_Reseller].[Reseller].&amp;[Rural Sales and Service]"/>
            <x15:cachedUniqueName index="471" name="[dim_Reseller].[Reseller].&amp;[Rustic Bike Store]"/>
            <x15:cachedUniqueName index="472" name="[dim_Reseller].[Reseller].&amp;[Safe Cycles Shop]"/>
            <x15:cachedUniqueName index="473" name="[dim_Reseller].[Reseller].&amp;[Safe Toys]"/>
            <x15:cachedUniqueName index="474" name="[dim_Reseller].[Reseller].&amp;[Sales and Supply Company]"/>
            <x15:cachedUniqueName index="475" name="[dim_Reseller].[Reseller].&amp;[Sample Bike Store]"/>
            <x15:cachedUniqueName index="476" name="[dim_Reseller].[Reseller].&amp;[Satin Finish Company]"/>
            <x15:cachedUniqueName index="477" name="[dim_Reseller].[Reseller].&amp;[Scooters and Bikes Store]"/>
            <x15:cachedUniqueName index="478" name="[dim_Reseller].[Reseller].&amp;[Scratch-Resistant Finishes Company]"/>
            <x15:cachedUniqueName index="479" name="[dim_Reseller].[Reseller].&amp;[Seaside Bike Works]"/>
            <x15:cachedUniqueName index="480" name="[dim_Reseller].[Reseller].&amp;[Seats and Saddles Company]"/>
            <x15:cachedUniqueName index="481" name="[dim_Reseller].[Reseller].&amp;[Second Bike Shop]"/>
            <x15:cachedUniqueName index="482" name="[dim_Reseller].[Reseller].&amp;[Security Racks and Locks Wholesalers]"/>
            <x15:cachedUniqueName index="483" name="[dim_Reseller].[Reseller].&amp;[Selected Distributors]"/>
            <x15:cachedUniqueName index="484" name="[dim_Reseller].[Reseller].&amp;[Self-Contained Cycle Parts Company]"/>
            <x15:cachedUniqueName index="485" name="[dim_Reseller].[Reseller].&amp;[Sellers of Cycles]"/>
            <x15:cachedUniqueName index="486" name="[dim_Reseller].[Reseller].&amp;[Sensational Discount Store]"/>
            <x15:cachedUniqueName index="487" name="[dim_Reseller].[Reseller].&amp;[Sensible Sports]"/>
            <x15:cachedUniqueName index="488" name="[dim_Reseller].[Reseller].&amp;[Separate Parts Corporation]"/>
            <x15:cachedUniqueName index="489" name="[dim_Reseller].[Reseller].&amp;[Serious Cycles]"/>
            <x15:cachedUniqueName index="490" name="[dim_Reseller].[Reseller].&amp;[Seventh Bike Store]"/>
            <x15:cachedUniqueName index="491" name="[dim_Reseller].[Reseller].&amp;[Sharp Bikes]"/>
            <x15:cachedUniqueName index="492" name="[dim_Reseller].[Reseller].&amp;[Sheet Metal Manufacturing]"/>
            <x15:cachedUniqueName index="493" name="[dim_Reseller].[Reseller].&amp;[Shipping Specialists]"/>
            <x15:cachedUniqueName index="494" name="[dim_Reseller].[Reseller].&amp;[Showcase for Cycles]"/>
            <x15:cachedUniqueName index="495" name="[dim_Reseller].[Reseller].&amp;[Simple Bike Parts]"/>
            <x15:cachedUniqueName index="496" name="[dim_Reseller].[Reseller].&amp;[Sixth Bike Store]"/>
            <x15:cachedUniqueName index="497" name="[dim_Reseller].[Reseller].&amp;[Sleek Bikes]"/>
            <x15:cachedUniqueName index="498" name="[dim_Reseller].[Reseller].&amp;[Small Bike Accessories Shop]"/>
            <x15:cachedUniqueName index="499" name="[dim_Reseller].[Reseller].&amp;[Small Bike Shop]"/>
            <x15:cachedUniqueName index="500" name="[dim_Reseller].[Reseller].&amp;[Small Cycle Store]"/>
            <x15:cachedUniqueName index="501" name="[dim_Reseller].[Reseller].&amp;[Social Activities Club]"/>
            <x15:cachedUniqueName index="502" name="[dim_Reseller].[Reseller].&amp;[Solid Bike Parts]"/>
            <x15:cachedUniqueName index="503" name="[dim_Reseller].[Reseller].&amp;[Some Discount Store]"/>
            <x15:cachedUniqueName index="504" name="[dim_Reseller].[Reseller].&amp;[South Bike Company]"/>
            <x15:cachedUniqueName index="505" name="[dim_Reseller].[Reseller].&amp;[Spa and Exercise Outfitters]"/>
            <x15:cachedUniqueName index="506" name="[dim_Reseller].[Reseller].&amp;[Spare Parts Co.]"/>
            <x15:cachedUniqueName index="507" name="[dim_Reseller].[Reseller].&amp;[Sparkling Paint and Finishes]"/>
            <x15:cachedUniqueName index="508" name="[dim_Reseller].[Reseller].&amp;[Specialty Sports Store]"/>
            <x15:cachedUniqueName index="509" name="[dim_Reseller].[Reseller].&amp;[Spoke Manufacturers]"/>
            <x15:cachedUniqueName index="510" name="[dim_Reseller].[Reseller].&amp;[Sports Commodities]"/>
            <x15:cachedUniqueName index="511" name="[dim_Reseller].[Reseller].&amp;[Sports Merchandise]"/>
            <x15:cachedUniqueName index="512" name="[dim_Reseller].[Reseller].&amp;[Sports Products Store]"/>
            <x15:cachedUniqueName index="513" name="[dim_Reseller].[Reseller].&amp;[Sports Sales and Rental]"/>
            <x15:cachedUniqueName index="514" name="[dim_Reseller].[Reseller].&amp;[Sports Store]"/>
            <x15:cachedUniqueName index="515" name="[dim_Reseller].[Reseller].&amp;[Standard Bikes]"/>
            <x15:cachedUniqueName index="516" name="[dim_Reseller].[Reseller].&amp;[Stationary Bikes and Stands]"/>
            <x15:cachedUniqueName index="517" name="[dim_Reseller].[Reseller].&amp;[Steel Inc.]"/>
            <x15:cachedUniqueName index="518" name="[dim_Reseller].[Reseller].&amp;[Stock Parts and Supplies]"/>
            <x15:cachedUniqueName index="519" name="[dim_Reseller].[Reseller].&amp;[Sturdy Toys]"/>
            <x15:cachedUniqueName index="520" name="[dim_Reseller].[Reseller].&amp;[Stylish Department Stores]"/>
            <x15:cachedUniqueName index="521" name="[dim_Reseller].[Reseller].&amp;[Suburban Cycle Shop]"/>
            <x15:cachedUniqueName index="522" name="[dim_Reseller].[Reseller].&amp;[Successful Sales Company]"/>
            <x15:cachedUniqueName index="523" name="[dim_Reseller].[Reseller].&amp;[Summer Sports Place]"/>
            <x15:cachedUniqueName index="524" name="[dim_Reseller].[Reseller].&amp;[Sundry Sporting Goods]"/>
            <x15:cachedUniqueName index="525" name="[dim_Reseller].[Reseller].&amp;[Sunny Place Bikes]"/>
            <x15:cachedUniqueName index="526" name="[dim_Reseller].[Reseller].&amp;[Super Sports Store]"/>
            <x15:cachedUniqueName index="527" name="[dim_Reseller].[Reseller].&amp;[Superb Sales and Repair]"/>
            <x15:cachedUniqueName index="528" name="[dim_Reseller].[Reseller].&amp;[Superior Hardware Distributors]"/>
            <x15:cachedUniqueName index="529" name="[dim_Reseller].[Reseller].&amp;[Superlative Bikes]"/>
            <x15:cachedUniqueName index="530" name="[dim_Reseller].[Reseller].&amp;[Sure &amp; Reliable Sporting Goods]"/>
            <x15:cachedUniqueName index="531" name="[dim_Reseller].[Reseller].&amp;[Swift Cycles]"/>
            <x15:cachedUniqueName index="532" name="[dim_Reseller].[Reseller].&amp;[Synthetic Materials Manufacturing]"/>
            <x15:cachedUniqueName index="533" name="[dim_Reseller].[Reseller].&amp;[Systematic Sales]"/>
            <x15:cachedUniqueName index="534" name="[dim_Reseller].[Reseller].&amp;[Tachometers and Accessories]"/>
            <x15:cachedUniqueName index="535" name="[dim_Reseller].[Reseller].&amp;[Tandem Bicycle Store]"/>
            <x15:cachedUniqueName index="536" name="[dim_Reseller].[Reseller].&amp;[Tandem Sales and Service]"/>
            <x15:cachedUniqueName index="537" name="[dim_Reseller].[Reseller].&amp;[Technical Parts Manufacturing]"/>
            <x15:cachedUniqueName index="538" name="[dim_Reseller].[Reseller].&amp;[Tenth Bike Store]"/>
            <x15:cachedUniqueName index="539" name="[dim_Reseller].[Reseller].&amp;[The Accessories Store]"/>
            <x15:cachedUniqueName index="540" name="[dim_Reseller].[Reseller].&amp;[The Bicycle Accessories Company]"/>
            <x15:cachedUniqueName index="541" name="[dim_Reseller].[Reseller].&amp;[The Bike Mechanics]"/>
            <x15:cachedUniqueName index="542" name="[dim_Reseller].[Reseller].&amp;[The Bike Outlet]"/>
            <x15:cachedUniqueName index="543" name="[dim_Reseller].[Reseller].&amp;[The Bike Shop]"/>
            <x15:cachedUniqueName index="544" name="[dim_Reseller].[Reseller].&amp;[The Commissary]"/>
            <x15:cachedUniqueName index="545" name="[dim_Reseller].[Reseller].&amp;[The Cycle Store]"/>
            <x15:cachedUniqueName index="546" name="[dim_Reseller].[Reseller].&amp;[The Gear Store]"/>
            <x15:cachedUniqueName index="547" name="[dim_Reseller].[Reseller].&amp;[The New Bike Store]"/>
            <x15:cachedUniqueName index="548" name="[dim_Reseller].[Reseller].&amp;[The Showroom]"/>
            <x15:cachedUniqueName index="549" name="[dim_Reseller].[Reseller].&amp;[Third Bike Store]"/>
            <x15:cachedUniqueName index="550" name="[dim_Reseller].[Reseller].&amp;[This Area Sporting Goods]"/>
            <x15:cachedUniqueName index="551" name="[dim_Reseller].[Reseller].&amp;[Thorough Parts and Repair Services]"/>
            <x15:cachedUniqueName index="552" name="[dim_Reseller].[Reseller].&amp;[Thrifty Parts and Sales]"/>
            <x15:cachedUniqueName index="553" name="[dim_Reseller].[Reseller].&amp;[Thrilling Bike Tours]"/>
            <x15:cachedUniqueName index="554" name="[dim_Reseller].[Reseller].&amp;[Tiny Bike Boutique]"/>
            <x15:cachedUniqueName index="555" name="[dim_Reseller].[Reseller].&amp;[Tire Company]"/>
            <x15:cachedUniqueName index="556" name="[dim_Reseller].[Reseller].&amp;[Tire Exchange]"/>
            <x15:cachedUniqueName index="557" name="[dim_Reseller].[Reseller].&amp;[Top Bike Market]"/>
            <x15:cachedUniqueName index="558" name="[dim_Reseller].[Reseller].&amp;[Top of the Line Bikes]"/>
            <x15:cachedUniqueName index="559" name="[dim_Reseller].[Reseller].&amp;[Top Sports Supply]"/>
            <x15:cachedUniqueName index="560" name="[dim_Reseller].[Reseller].&amp;[Totes &amp; Baskets Company]"/>
            <x15:cachedUniqueName index="561" name="[dim_Reseller].[Reseller].&amp;[Tough and Reliable Parts]"/>
            <x15:cachedUniqueName index="562" name="[dim_Reseller].[Reseller].&amp;[Touring Services]"/>
            <x15:cachedUniqueName index="563" name="[dim_Reseller].[Reseller].&amp;[Town Industries]"/>
            <x15:cachedUniqueName index="564" name="[dim_Reseller].[Reseller].&amp;[Traditional Department Stores]"/>
            <x15:cachedUniqueName index="565" name="[dim_Reseller].[Reseller].&amp;[Trailblazing Sports]"/>
            <x15:cachedUniqueName index="566" name="[dim_Reseller].[Reseller].&amp;[Transport Bikes]"/>
            <x15:cachedUniqueName index="567" name="[dim_Reseller].[Reseller].&amp;[Transportation Options]"/>
            <x15:cachedUniqueName index="568" name="[dim_Reseller].[Reseller].&amp;[Travel Sports]"/>
            <x15:cachedUniqueName index="569" name="[dim_Reseller].[Reseller].&amp;[Travel Systems]"/>
            <x15:cachedUniqueName index="570" name="[dim_Reseller].[Reseller].&amp;[Tread Industries]"/>
            <x15:cachedUniqueName index="571" name="[dim_Reseller].[Reseller].&amp;[Trendy Department Stores]"/>
            <x15:cachedUniqueName index="572" name="[dim_Reseller].[Reseller].&amp;[Trusted Catalog Store]"/>
            <x15:cachedUniqueName index="573" name="[dim_Reseller].[Reseller].&amp;[Tubeless Tire Company]"/>
            <x15:cachedUniqueName index="574" name="[dim_Reseller].[Reseller].&amp;[Twelfth Bike Store]"/>
            <x15:cachedUniqueName index="575" name="[dim_Reseller].[Reseller].&amp;[Twin Cycles]"/>
            <x15:cachedUniqueName index="576" name="[dim_Reseller].[Reseller].&amp;[Two Bike Shops]"/>
            <x15:cachedUniqueName index="577" name="[dim_Reseller].[Reseller].&amp;[Two Wheels Cycle Store]"/>
            <x15:cachedUniqueName index="578" name="[dim_Reseller].[Reseller].&amp;[Two-Seater Bikes]"/>
            <x15:cachedUniqueName index="579" name="[dim_Reseller].[Reseller].&amp;[Two-Wheeled Transit Company]"/>
            <x15:cachedUniqueName index="580" name="[dim_Reseller].[Reseller].&amp;[Ultimate Bicycle Company]"/>
            <x15:cachedUniqueName index="581" name="[dim_Reseller].[Reseller].&amp;[Ultimate Bike Shop]"/>
            <x15:cachedUniqueName index="582" name="[dim_Reseller].[Reseller].&amp;[Uncompromising Quality Co]"/>
            <x15:cachedUniqueName index="583" name="[dim_Reseller].[Reseller].&amp;[Underglaze and Finish Company]"/>
            <x15:cachedUniqueName index="584" name="[dim_Reseller].[Reseller].&amp;[Unified Sports Company]"/>
            <x15:cachedUniqueName index="585" name="[dim_Reseller].[Reseller].&amp;[Unique Bikes]"/>
            <x15:cachedUniqueName index="586" name="[dim_Reseller].[Reseller].&amp;[Unsurpassed Bikes]"/>
            <x15:cachedUniqueName index="587" name="[dim_Reseller].[Reseller].&amp;[Unusual Bicycle Company]"/>
            <x15:cachedUniqueName index="588" name="[dim_Reseller].[Reseller].&amp;[Up-To-Date Sports]"/>
            <x15:cachedUniqueName index="589" name="[dim_Reseller].[Reseller].&amp;[Urban Sports Emporium]"/>
            <x15:cachedUniqueName index="590" name="[dim_Reseller].[Reseller].&amp;[Utilitarian Sporting Goods]"/>
            <x15:cachedUniqueName index="591" name="[dim_Reseller].[Reseller].&amp;[Uttermost Bike Shop]"/>
            <x15:cachedUniqueName index="592" name="[dim_Reseller].[Reseller].&amp;[Vale Riding Supplies]"/>
            <x15:cachedUniqueName index="593" name="[dim_Reseller].[Reseller].&amp;[Valley Bicycle Distributors]"/>
            <x15:cachedUniqueName index="594" name="[dim_Reseller].[Reseller].&amp;[Valley Bicycle Specialists]"/>
            <x15:cachedUniqueName index="595" name="[dim_Reseller].[Reseller].&amp;[Valley Toy Store]"/>
            <x15:cachedUniqueName index="596" name="[dim_Reseller].[Reseller].&amp;[Valuable Bike Parts Company]"/>
            <x15:cachedUniqueName index="597" name="[dim_Reseller].[Reseller].&amp;[Variety Cycling]"/>
            <x15:cachedUniqueName index="598" name="[dim_Reseller].[Reseller].&amp;[Vast Bike Sales and Rental]"/>
            <x15:cachedUniqueName index="599" name="[dim_Reseller].[Reseller].&amp;[Vehicle Shop]"/>
            <x15:cachedUniqueName index="600" name="[dim_Reseller].[Reseller].&amp;[Versatile Sporting Goods Company]"/>
            <x15:cachedUniqueName index="601" name="[dim_Reseller].[Reseller].&amp;[Very Best Sports Supply]"/>
            <x15:cachedUniqueName index="602" name="[dim_Reseller].[Reseller].&amp;[Vigorous Exercise Company]"/>
            <x15:cachedUniqueName index="603" name="[dim_Reseller].[Reseller].&amp;[Vigorous Sports Store]"/>
            <x15:cachedUniqueName index="604" name="[dim_Reseller].[Reseller].&amp;[Village Tours]"/>
            <x15:cachedUniqueName index="605" name="[dim_Reseller].[Reseller].&amp;[Vintage Sport Boutique]"/>
            <x15:cachedUniqueName index="606" name="[dim_Reseller].[Reseller].&amp;[Vinyl and Plastic Goods Corporation]"/>
            <x15:cachedUniqueName index="607" name="[dim_Reseller].[Reseller].&amp;[Weekend Bike Tours]"/>
            <x15:cachedUniqueName index="608" name="[dim_Reseller].[Reseller].&amp;[Weekend Tours]"/>
            <x15:cachedUniqueName index="609" name="[dim_Reseller].[Reseller].&amp;[West Side Mart]"/>
            <x15:cachedUniqueName index="610" name="[dim_Reseller].[Reseller].&amp;[West Wind Distributors]"/>
            <x15:cachedUniqueName index="611" name="[dim_Reseller].[Reseller].&amp;[Western Bike Supplies]"/>
            <x15:cachedUniqueName index="612" name="[dim_Reseller].[Reseller].&amp;[Westside Cycle Store]"/>
            <x15:cachedUniqueName index="613" name="[dim_Reseller].[Reseller].&amp;[Westside Plaza]"/>
            <x15:cachedUniqueName index="614" name="[dim_Reseller].[Reseller].&amp;[Wheel Gallery]"/>
            <x15:cachedUniqueName index="615" name="[dim_Reseller].[Reseller].&amp;[Wheels Inc.]"/>
            <x15:cachedUniqueName index="616" name="[dim_Reseller].[Reseller].&amp;[Wheelsets Storehouse]"/>
            <x15:cachedUniqueName index="617" name="[dim_Reseller].[Reseller].&amp;[Wholesale Bikes]"/>
            <x15:cachedUniqueName index="618" name="[dim_Reseller].[Reseller].&amp;[Wholesale Parts]"/>
            <x15:cachedUniqueName index="619" name="[dim_Reseller].[Reseller].&amp;[Widget Bicycle Specialists]"/>
            <x15:cachedUniqueName index="620" name="[dim_Reseller].[Reseller].&amp;[Wingtip Toys]"/>
            <x15:cachedUniqueName index="621" name="[dim_Reseller].[Reseller].&amp;[Wire Baskets and Parts]"/>
            <x15:cachedUniqueName index="622" name="[dim_Reseller].[Reseller].&amp;[Wonderful Bikes Inc.]"/>
            <x15:cachedUniqueName index="623" name="[dim_Reseller].[Reseller].&amp;[Work and Play Association]"/>
            <x15:cachedUniqueName index="624" name="[dim_Reseller].[Reseller].&amp;[Workout Emporium]"/>
            <x15:cachedUniqueName index="625" name="[dim_Reseller].[Reseller].&amp;[World Bike Discount Store]"/>
            <x15:cachedUniqueName index="626" name="[dim_Reseller].[Reseller].&amp;[World of Bikes]"/>
            <x15:cachedUniqueName index="627" name="[dim_Reseller].[Reseller].&amp;[Worthwhile Activity Store]"/>
            <x15:cachedUniqueName index="628" name="[dim_Reseller].[Reseller].&amp;[Year-Round Sports]"/>
            <x15:cachedUniqueName index="629" name="[dim_Reseller].[Reseller].&amp;[Yellow Bicycle Company]"/>
          </x15:cachedUniqueNames>
        </ext>
      </extLst>
    </cacheField>
    <cacheField name="[Measures].[Total Sales]" caption="Total Sales" numFmtId="0" hierarchy="53" level="32767"/>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2" memberValueDatatype="130" unbalanced="0">
      <fieldsUsage count="2">
        <fieldUsage x="-1"/>
        <fieldUsage x="0"/>
      </fieldsUsage>
    </cacheHierarchy>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52314812" backgroundQuery="1" createdVersion="8" refreshedVersion="8" minRefreshableVersion="3" recordCount="0" supportSubquery="1" supportAdvancedDrill="1" xr:uid="{D76FB759-CBEB-473F-B04C-E98D3A0D90D9}">
  <cacheSource type="external" connectionId="9"/>
  <cacheFields count="3">
    <cacheField name="[Measures].[Total Profit]" caption="Total Profit" numFmtId="0" hierarchy="55" level="32767"/>
    <cacheField name="[Measures].[Total Sales]" caption="Total Sales" numFmtId="0" hierarchy="53" level="32767"/>
    <cacheField name="[dim_Date].[Month].[Month]" caption="Month" numFmtId="0" hierarchy="3"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im_Date].[Month].&amp;[April]"/>
            <x15:cachedUniqueName index="1" name="[dim_Date].[Month].&amp;[August]"/>
            <x15:cachedUniqueName index="2" name="[dim_Date].[Month].&amp;[December]"/>
            <x15:cachedUniqueName index="3" name="[dim_Date].[Month].&amp;[February]"/>
            <x15:cachedUniqueName index="4" name="[dim_Date].[Month].&amp;[January]"/>
            <x15:cachedUniqueName index="5" name="[dim_Date].[Month].&amp;[July]"/>
            <x15:cachedUniqueName index="6" name="[dim_Date].[Month].&amp;[June]"/>
            <x15:cachedUniqueName index="7" name="[dim_Date].[Month].&amp;[March]"/>
            <x15:cachedUniqueName index="8" name="[dim_Date].[Month].&amp;[May]"/>
            <x15:cachedUniqueName index="9" name="[dim_Date].[Month].&amp;[November]"/>
            <x15:cachedUniqueName index="10" name="[dim_Date].[Month].&amp;[October]"/>
            <x15:cachedUniqueName index="11" name="[dim_Date].[Month].&amp;[September]"/>
          </x15:cachedUniqueNames>
        </ext>
      </extLst>
    </cacheField>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0"/>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54282406" backgroundQuery="1" createdVersion="8" refreshedVersion="8" minRefreshableVersion="3" recordCount="0" supportSubquery="1" supportAdvancedDrill="1" xr:uid="{16ECB9F6-32FB-41FB-97A7-09C46E13DA92}">
  <cacheSource type="external" connectionId="9"/>
  <cacheFields count="4">
    <cacheField name="[dim_Product].[Category].[Category]" caption="Category" numFmtId="0" hierarchy="13" level="1">
      <sharedItems count="4">
        <s v="Accessories"/>
        <s v="Bikes"/>
        <s v="Clothing"/>
        <s v="Components"/>
      </sharedItems>
      <extLst>
        <ext xmlns:x15="http://schemas.microsoft.com/office/spreadsheetml/2010/11/main" uri="{4F2E5C28-24EA-4eb8-9CBF-B6C8F9C3D259}">
          <x15:cachedUniqueNames>
            <x15:cachedUniqueName index="0" name="[dim_Product].[Category].&amp;[Accessories]"/>
            <x15:cachedUniqueName index="1" name="[dim_Product].[Category].&amp;[Bikes]"/>
            <x15:cachedUniqueName index="2" name="[dim_Product].[Category].&amp;[Clothing]"/>
            <x15:cachedUniqueName index="3" name="[dim_Product].[Category].&amp;[Components]"/>
          </x15:cachedUniqueNames>
        </ext>
      </extLst>
    </cacheField>
    <cacheField name="[Measures].[Total Sales]" caption="Total Sales" numFmtId="0" hierarchy="53" level="32767"/>
    <cacheField name="[Measures].[Total Profit]" caption="Total Profit" numFmtId="0" hierarchy="55" level="32767"/>
    <cacheField name="[Measures].[Profit Margin %]" caption="Profit Margin %" numFmtId="0" hierarchy="56"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oneField="1">
      <fieldsUsage count="1">
        <fieldUsage x="3"/>
      </fieldsUsage>
    </cacheHierarchy>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56597223" backgroundQuery="1" createdVersion="8" refreshedVersion="8" minRefreshableVersion="3" recordCount="0" supportSubquery="1" supportAdvancedDrill="1" xr:uid="{7C751CF4-F817-4379-89D7-2214C4C6673F}">
  <cacheSource type="external" connectionId="9"/>
  <cacheFields count="3">
    <cacheField name="[dim_Date].[Year].[Year]" caption="Year" numFmtId="0" hierarchy="1" level="1">
      <sharedItems containsSemiMixedTypes="0" containsString="0" containsNumber="1" containsInteger="1" minValue="2017" maxValue="2020" count="4">
        <n v="2017"/>
        <n v="2018"/>
        <n v="2019"/>
        <n v="2020"/>
      </sharedItems>
      <extLst>
        <ext xmlns:x15="http://schemas.microsoft.com/office/spreadsheetml/2010/11/main" uri="{4F2E5C28-24EA-4eb8-9CBF-B6C8F9C3D259}">
          <x15:cachedUniqueNames>
            <x15:cachedUniqueName index="0" name="[dim_Date].[Year].&amp;[2017]"/>
            <x15:cachedUniqueName index="1" name="[dim_Date].[Year].&amp;[2018]"/>
            <x15:cachedUniqueName index="2" name="[dim_Date].[Year].&amp;[2019]"/>
            <x15:cachedUniqueName index="3" name="[dim_Date].[Year].&amp;[2020]"/>
          </x15:cachedUniqueNames>
        </ext>
      </extLst>
    </cacheField>
    <cacheField name="[Measures].[Total Profit]" caption="Total Profit" numFmtId="0" hierarchy="55" level="32767"/>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2"/>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59143517" backgroundQuery="1" createdVersion="8" refreshedVersion="8" minRefreshableVersion="3" recordCount="0" supportSubquery="1" supportAdvancedDrill="1" xr:uid="{740E7761-F4C1-4737-841E-A075ACE2EAFA}">
  <cacheSource type="external" connectionId="9"/>
  <cacheFields count="3">
    <cacheField name="[Measures].[Total Sales]" caption="Total Sales" numFmtId="0" hierarchy="53" level="32767"/>
    <cacheField name="[Measures].[Total Profit]" caption="Total Profit" numFmtId="0" hierarchy="55" level="32767"/>
    <cacheField name="[dim_Product].[Subcategory].[Subcategory]" caption="Subcategory" numFmtId="0" hierarchy="12" level="1">
      <sharedItems count="33">
        <s v="Bib-Shorts"/>
        <s v="Bike Racks"/>
        <s v="Bottles and Cages"/>
        <s v="Bottom Brackets"/>
        <s v="Brakes"/>
        <s v="Caps"/>
        <s v="Chains"/>
        <s v="Cleaners"/>
        <s v="Cranksets"/>
        <s v="Derailleurs"/>
        <s v="Forks"/>
        <s v="Gloves"/>
        <s v="Handlebars"/>
        <s v="Headsets"/>
        <s v="Helmets"/>
        <s v="Hydration Packs"/>
        <s v="Jerseys"/>
        <s v="Locks"/>
        <s v="Mountain Bikes"/>
        <s v="Mountain Frames"/>
        <s v="Pedals"/>
        <s v="Pumps"/>
        <s v="Road Bikes"/>
        <s v="Road Frames"/>
        <s v="Saddles"/>
        <s v="Shorts"/>
        <s v="Socks"/>
        <s v="Tights"/>
        <s v="Tires and Tubes"/>
        <s v="Touring Bikes"/>
        <s v="Touring Frames"/>
        <s v="Vests"/>
        <s v="Wheels"/>
      </sharedItems>
      <extLst>
        <ext xmlns:x15="http://schemas.microsoft.com/office/spreadsheetml/2010/11/main" uri="{4F2E5C28-24EA-4eb8-9CBF-B6C8F9C3D259}">
          <x15:cachedUniqueNames>
            <x15:cachedUniqueName index="0" name="[dim_Product].[Subcategory].&amp;[Bib-Shorts]"/>
            <x15:cachedUniqueName index="1" name="[dim_Product].[Subcategory].&amp;[Bike Racks]"/>
            <x15:cachedUniqueName index="2" name="[dim_Product].[Subcategory].&amp;[Bottles and Cages]"/>
            <x15:cachedUniqueName index="3" name="[dim_Product].[Subcategory].&amp;[Bottom Brackets]"/>
            <x15:cachedUniqueName index="4" name="[dim_Product].[Subcategory].&amp;[Brakes]"/>
            <x15:cachedUniqueName index="5" name="[dim_Product].[Subcategory].&amp;[Caps]"/>
            <x15:cachedUniqueName index="6" name="[dim_Product].[Subcategory].&amp;[Chains]"/>
            <x15:cachedUniqueName index="7" name="[dim_Product].[Subcategory].&amp;[Cleaners]"/>
            <x15:cachedUniqueName index="8" name="[dim_Product].[Subcategory].&amp;[Cranksets]"/>
            <x15:cachedUniqueName index="9" name="[dim_Product].[Subcategory].&amp;[Derailleurs]"/>
            <x15:cachedUniqueName index="10" name="[dim_Product].[Subcategory].&amp;[Forks]"/>
            <x15:cachedUniqueName index="11" name="[dim_Product].[Subcategory].&amp;[Gloves]"/>
            <x15:cachedUniqueName index="12" name="[dim_Product].[Subcategory].&amp;[Handlebars]"/>
            <x15:cachedUniqueName index="13" name="[dim_Product].[Subcategory].&amp;[Headsets]"/>
            <x15:cachedUniqueName index="14" name="[dim_Product].[Subcategory].&amp;[Helmets]"/>
            <x15:cachedUniqueName index="15" name="[dim_Product].[Subcategory].&amp;[Hydration Packs]"/>
            <x15:cachedUniqueName index="16" name="[dim_Product].[Subcategory].&amp;[Jerseys]"/>
            <x15:cachedUniqueName index="17" name="[dim_Product].[Subcategory].&amp;[Locks]"/>
            <x15:cachedUniqueName index="18" name="[dim_Product].[Subcategory].&amp;[Mountain Bikes]"/>
            <x15:cachedUniqueName index="19" name="[dim_Product].[Subcategory].&amp;[Mountain Frames]"/>
            <x15:cachedUniqueName index="20" name="[dim_Product].[Subcategory].&amp;[Pedals]"/>
            <x15:cachedUniqueName index="21" name="[dim_Product].[Subcategory].&amp;[Pumps]"/>
            <x15:cachedUniqueName index="22" name="[dim_Product].[Subcategory].&amp;[Road Bikes]"/>
            <x15:cachedUniqueName index="23" name="[dim_Product].[Subcategory].&amp;[Road Frames]"/>
            <x15:cachedUniqueName index="24" name="[dim_Product].[Subcategory].&amp;[Saddles]"/>
            <x15:cachedUniqueName index="25" name="[dim_Product].[Subcategory].&amp;[Shorts]"/>
            <x15:cachedUniqueName index="26" name="[dim_Product].[Subcategory].&amp;[Socks]"/>
            <x15:cachedUniqueName index="27" name="[dim_Product].[Subcategory].&amp;[Tights]"/>
            <x15:cachedUniqueName index="28" name="[dim_Product].[Subcategory].&amp;[Tires and Tubes]"/>
            <x15:cachedUniqueName index="29" name="[dim_Product].[Subcategory].&amp;[Touring Bikes]"/>
            <x15:cachedUniqueName index="30" name="[dim_Product].[Subcategory].&amp;[Touring Frames]"/>
            <x15:cachedUniqueName index="31" name="[dim_Product].[Subcategory].&amp;[Vests]"/>
            <x15:cachedUniqueName index="32" name="[dim_Product].[Subcategory].&amp;[Wheels]"/>
          </x15:cachedUniqueNames>
        </ext>
      </extLst>
    </cacheField>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0"/>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61458333" backgroundQuery="1" createdVersion="8" refreshedVersion="8" minRefreshableVersion="3" recordCount="0" supportSubquery="1" supportAdvancedDrill="1" xr:uid="{269D6E5D-BFA2-453C-8B4D-107D587B4F3A}">
  <cacheSource type="external" connectionId="9"/>
  <cacheFields count="3">
    <cacheField name="[dim_Date].[Month].[Month]" caption="Month" numFmtId="0" hierarchy="3"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im_Date].[Month].&amp;[April]"/>
            <x15:cachedUniqueName index="1" name="[dim_Date].[Month].&amp;[August]"/>
            <x15:cachedUniqueName index="2" name="[dim_Date].[Month].&amp;[December]"/>
            <x15:cachedUniqueName index="3" name="[dim_Date].[Month].&amp;[February]"/>
            <x15:cachedUniqueName index="4" name="[dim_Date].[Month].&amp;[January]"/>
            <x15:cachedUniqueName index="5" name="[dim_Date].[Month].&amp;[July]"/>
            <x15:cachedUniqueName index="6" name="[dim_Date].[Month].&amp;[June]"/>
            <x15:cachedUniqueName index="7" name="[dim_Date].[Month].&amp;[March]"/>
            <x15:cachedUniqueName index="8" name="[dim_Date].[Month].&amp;[May]"/>
            <x15:cachedUniqueName index="9" name="[dim_Date].[Month].&amp;[November]"/>
            <x15:cachedUniqueName index="10" name="[dim_Date].[Month].&amp;[October]"/>
            <x15:cachedUniqueName index="11" name="[dim_Date].[Month].&amp;[September]"/>
          </x15:cachedUniqueNames>
        </ext>
      </extLst>
    </cacheField>
    <cacheField name="[Measures].[Total Sales]" caption="Total Sales" numFmtId="0" hierarchy="53" level="32767"/>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64004628" backgroundQuery="1" createdVersion="8" refreshedVersion="8" minRefreshableVersion="3" recordCount="0" supportSubquery="1" supportAdvancedDrill="1" xr:uid="{9792BB1B-AA68-47B4-B762-30398266DD00}">
  <cacheSource type="external" connectionId="9"/>
  <cacheFields count="4">
    <cacheField name="[dim_Date].[Year].[Year]" caption="Year" numFmtId="0" hierarchy="1" level="1">
      <sharedItems containsSemiMixedTypes="0" containsString="0" containsNumber="1" containsInteger="1" minValue="2017" maxValue="2020" count="4">
        <n v="2017"/>
        <n v="2018"/>
        <n v="2019"/>
        <n v="2020"/>
      </sharedItems>
      <extLst>
        <ext xmlns:x15="http://schemas.microsoft.com/office/spreadsheetml/2010/11/main" uri="{4F2E5C28-24EA-4eb8-9CBF-B6C8F9C3D259}">
          <x15:cachedUniqueNames>
            <x15:cachedUniqueName index="0" name="[dim_Date].[Year].&amp;[2017]"/>
            <x15:cachedUniqueName index="1" name="[dim_Date].[Year].&amp;[2018]"/>
            <x15:cachedUniqueName index="2" name="[dim_Date].[Year].&amp;[2019]"/>
            <x15:cachedUniqueName index="3" name="[dim_Date].[Year].&amp;[2020]"/>
          </x15:cachedUniqueNames>
        </ext>
      </extLst>
    </cacheField>
    <cacheField name="[dim_Date].[Month].[Month]" caption="Month" numFmtId="0" hierarchy="3"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im_Date].[Month].&amp;[April]"/>
            <x15:cachedUniqueName index="1" name="[dim_Date].[Month].&amp;[August]"/>
            <x15:cachedUniqueName index="2" name="[dim_Date].[Month].&amp;[December]"/>
            <x15:cachedUniqueName index="3" name="[dim_Date].[Month].&amp;[February]"/>
            <x15:cachedUniqueName index="4" name="[dim_Date].[Month].&amp;[January]"/>
            <x15:cachedUniqueName index="5" name="[dim_Date].[Month].&amp;[July]"/>
            <x15:cachedUniqueName index="6" name="[dim_Date].[Month].&amp;[June]"/>
            <x15:cachedUniqueName index="7" name="[dim_Date].[Month].&amp;[March]"/>
            <x15:cachedUniqueName index="8" name="[dim_Date].[Month].&amp;[May]"/>
            <x15:cachedUniqueName index="9" name="[dim_Date].[Month].&amp;[November]"/>
            <x15:cachedUniqueName index="10" name="[dim_Date].[Month].&amp;[October]"/>
            <x15:cachedUniqueName index="11" name="[dim_Date].[Month].&amp;[September]"/>
          </x15:cachedUniqueNames>
        </ext>
      </extLst>
    </cacheField>
    <cacheField name="[Measures].[Total Sales]" caption="Total Sales" numFmtId="0" hierarchy="53" level="32767"/>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2"/>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67013891" backgroundQuery="1" createdVersion="8" refreshedVersion="8" minRefreshableVersion="3" recordCount="0" supportSubquery="1" supportAdvancedDrill="1" xr:uid="{099AD932-75AF-49AC-8335-4BBA459F025F}">
  <cacheSource type="external" connectionId="9"/>
  <cacheFields count="6">
    <cacheField name="[dim_Date].[Year].[Year]" caption="Year" numFmtId="0" hierarchy="1" level="1">
      <sharedItems containsSemiMixedTypes="0" containsString="0" containsNumber="1" containsInteger="1" minValue="2017" maxValue="2020" count="4">
        <n v="2017"/>
        <n v="2018"/>
        <n v="2019"/>
        <n v="2020"/>
      </sharedItems>
      <extLst>
        <ext xmlns:x15="http://schemas.microsoft.com/office/spreadsheetml/2010/11/main" uri="{4F2E5C28-24EA-4eb8-9CBF-B6C8F9C3D259}">
          <x15:cachedUniqueNames>
            <x15:cachedUniqueName index="0" name="[dim_Date].[Year].&amp;[2017]"/>
            <x15:cachedUniqueName index="1" name="[dim_Date].[Year].&amp;[2018]"/>
            <x15:cachedUniqueName index="2" name="[dim_Date].[Year].&amp;[2019]"/>
            <x15:cachedUniqueName index="3" name="[dim_Date].[Year].&amp;[2020]"/>
          </x15:cachedUniqueNames>
        </ext>
      </extLst>
    </cacheField>
    <cacheField name="[Measures].[Total Sales]" caption="Total Sales" numFmtId="0" hierarchy="53" level="32767"/>
    <cacheField name="[Measures].[Total Quantity]" caption="Total Quantity" numFmtId="0" hierarchy="57" level="32767"/>
    <cacheField name="[Measures].[Total Profit]" caption="Total Profit" numFmtId="0" hierarchy="55" level="32767"/>
    <cacheField name="[Measures].[Profit Margin %]" caption="Profit Margin %" numFmtId="0" hierarchy="56" level="32767"/>
    <cacheField name="[Measures].[YoY Growth %]" caption="YoY Growth %" numFmtId="0" hierarchy="76"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oneField="1">
      <fieldsUsage count="1">
        <fieldUsage x="4"/>
      </fieldsUsage>
    </cacheHierarchy>
    <cacheHierarchy uniqueName="[Measures].[Total Quantity]" caption="Total Quantity" measure="1" displayFolder="" measureGroup="fact_Sales" count="0" oneField="1">
      <fieldsUsage count="1">
        <fieldUsage x="2"/>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oneField="1">
      <fieldsUsage count="1">
        <fieldUsage x="5"/>
      </fieldsUsage>
    </cacheHierarchy>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69212962" backgroundQuery="1" createdVersion="8" refreshedVersion="8" minRefreshableVersion="3" recordCount="0" supportSubquery="1" supportAdvancedDrill="1" xr:uid="{B3101E38-9300-48D7-A851-77FE5DAFF68E}">
  <cacheSource type="external" connectionId="9"/>
  <cacheFields count="2">
    <cacheField name="[dim_Product].[Product].[Product]" caption="Product" numFmtId="0" hierarchy="9" level="1">
      <sharedItems count="10">
        <s v="Hitch Rack - 4-Bike"/>
        <s v="HL Mountain Frame - Black, 38"/>
        <s v="HL Mountain Frame - Black, 42"/>
        <s v="HL Mountain Frame - Silver, 38"/>
        <s v="Mountain-200 Black, 38"/>
        <s v="Mountain-200 Black, 42"/>
        <s v="Mountain-200 Black, 46"/>
        <s v="Mountain-200 Silver, 38"/>
        <s v="Mountain-200 Silver, 42"/>
        <s v="Mountain-200 Silver, 46"/>
      </sharedItems>
      <extLst>
        <ext xmlns:x15="http://schemas.microsoft.com/office/spreadsheetml/2010/11/main" uri="{4F2E5C28-24EA-4eb8-9CBF-B6C8F9C3D259}">
          <x15:cachedUniqueNames>
            <x15:cachedUniqueName index="0" name="[dim_Product].[Product].&amp;[Hitch Rack - 4-Bike]"/>
            <x15:cachedUniqueName index="1" name="[dim_Product].[Product].&amp;[HL Mountain Frame - Black, 38]"/>
            <x15:cachedUniqueName index="2" name="[dim_Product].[Product].&amp;[HL Mountain Frame - Black, 42]"/>
            <x15:cachedUniqueName index="3" name="[dim_Product].[Product].&amp;[HL Mountain Frame - Silver, 38]"/>
            <x15:cachedUniqueName index="4" name="[dim_Product].[Product].&amp;[Mountain-200 Black, 38]"/>
            <x15:cachedUniqueName index="5" name="[dim_Product].[Product].&amp;[Mountain-200 Black, 42]"/>
            <x15:cachedUniqueName index="6" name="[dim_Product].[Product].&amp;[Mountain-200 Black, 46]"/>
            <x15:cachedUniqueName index="7" name="[dim_Product].[Product].&amp;[Mountain-200 Silver, 38]"/>
            <x15:cachedUniqueName index="8" name="[dim_Product].[Product].&amp;[Mountain-200 Silver, 42]"/>
            <x15:cachedUniqueName index="9" name="[dim_Product].[Product].&amp;[Mountain-200 Silver, 46]"/>
          </x15:cachedUniqueNames>
        </ext>
      </extLst>
    </cacheField>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0"/>
      </fieldsUsage>
    </cacheHierarchy>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71527779" backgroundQuery="1" createdVersion="8" refreshedVersion="8" minRefreshableVersion="3" recordCount="0" supportSubquery="1" supportAdvancedDrill="1" xr:uid="{690E4F77-F52E-409F-8DC9-8B3FD2EEA533}">
  <cacheSource type="external" connectionId="9"/>
  <cacheFields count="2">
    <cacheField name="[dim_Product].[Product].[Product]" caption="Product" numFmtId="0" hierarchy="9" level="1">
      <sharedItems count="10">
        <s v="Mountain-200 Black, 38"/>
        <s v="Mountain-200 Black, 42"/>
        <s v="Mountain-200 Black, 46"/>
        <s v="Mountain-200 Silver, 38"/>
        <s v="Mountain-200 Silver, 42"/>
        <s v="Mountain-200 Silver, 46"/>
        <s v="Road-250 Black, 44"/>
        <s v="Road-250 Black, 48"/>
        <s v="Road-350-W Yellow, 48"/>
        <s v="Touring-1000 Blue, 60"/>
      </sharedItems>
      <extLst>
        <ext xmlns:x15="http://schemas.microsoft.com/office/spreadsheetml/2010/11/main" uri="{4F2E5C28-24EA-4eb8-9CBF-B6C8F9C3D259}">
          <x15:cachedUniqueNames>
            <x15:cachedUniqueName index="0" name="[dim_Product].[Product].&amp;[Mountain-200 Black, 38]"/>
            <x15:cachedUniqueName index="1" name="[dim_Product].[Product].&amp;[Mountain-200 Black, 42]"/>
            <x15:cachedUniqueName index="2" name="[dim_Product].[Product].&amp;[Mountain-200 Black, 46]"/>
            <x15:cachedUniqueName index="3" name="[dim_Product].[Product].&amp;[Mountain-200 Silver, 38]"/>
            <x15:cachedUniqueName index="4" name="[dim_Product].[Product].&amp;[Mountain-200 Silver, 42]"/>
            <x15:cachedUniqueName index="5" name="[dim_Product].[Product].&amp;[Mountain-200 Silver, 46]"/>
            <x15:cachedUniqueName index="6" name="[dim_Product].[Product].&amp;[Road-250 Black, 44]"/>
            <x15:cachedUniqueName index="7" name="[dim_Product].[Product].&amp;[Road-250 Black, 48]"/>
            <x15:cachedUniqueName index="8" name="[dim_Product].[Product].&amp;[Road-350-W Yellow, 48]"/>
            <x15:cachedUniqueName index="9" name="[dim_Product].[Product].&amp;[Touring-1000 Blue, 60]"/>
          </x15:cachedUniqueNames>
        </ext>
      </extLst>
    </cacheField>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0"/>
      </fieldsUsage>
    </cacheHierarchy>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74652781" backgroundQuery="1" createdVersion="8" refreshedVersion="8" minRefreshableVersion="3" recordCount="0" supportSubquery="1" supportAdvancedDrill="1" xr:uid="{F01C3CE1-B669-40AA-A614-5E10B1F2E9C2}">
  <cacheSource type="external" connectionId="9"/>
  <cacheFields count="6">
    <cacheField name="[dim_Product].[Product].[Product]" caption="Product" numFmtId="0" hierarchy="9" level="1">
      <sharedItems count="250">
        <s v="AWC Logo Cap"/>
        <s v="Bike Wash - Dissolver"/>
        <s v="Cable Lock"/>
        <s v="Chain"/>
        <s v="Classic Vest, L"/>
        <s v="Classic Vest, M"/>
        <s v="Classic Vest, S"/>
        <s v="Front Brakes"/>
        <s v="Front Derailleur"/>
        <s v="Full-Finger Gloves, L"/>
        <s v="Full-Finger Gloves, M"/>
        <s v="Full-Finger Gloves, S"/>
        <s v="Half-Finger Gloves, L"/>
        <s v="Half-Finger Gloves, M"/>
        <s v="Half-Finger Gloves, S"/>
        <s v="Hitch Rack - 4-Bike"/>
        <s v="HL Bottom Bracket"/>
        <s v="HL Crankset"/>
        <s v="HL Fork"/>
        <s v="HL Headset"/>
        <s v="HL Mountain Frame - Black, 38"/>
        <s v="HL Mountain Frame - Black, 42"/>
        <s v="HL Mountain Frame - Black, 44"/>
        <s v="HL Mountain Frame - Black, 48"/>
        <s v="HL Mountain Frame - Silver, 38"/>
        <s v="HL Mountain Frame - Silver, 42"/>
        <s v="HL Mountain Frame - Silver, 46"/>
        <s v="HL Mountain Frame - Silver, 48"/>
        <s v="HL Mountain Front Wheel"/>
        <s v="HL Mountain Handlebars"/>
        <s v="HL Mountain Pedal"/>
        <s v="HL Mountain Rear Wheel"/>
        <s v="HL Mountain Seat/Saddle"/>
        <s v="HL Road Frame - Black, 44"/>
        <s v="HL Road Frame - Black, 48"/>
        <s v="HL Road Frame - Red, 44"/>
        <s v="HL Road Frame - Red, 48"/>
        <s v="HL Road Frame - Red, 62"/>
        <s v="HL Road Front Wheel"/>
        <s v="HL Road Handlebars"/>
        <s v="HL Road Pedal"/>
        <s v="HL Road Rear Wheel"/>
        <s v="HL Road Seat/Sadd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Saddle"/>
        <s v="Hydration Pack - 70 oz."/>
        <s v="LL Bottom Bracket"/>
        <s v="LL Crankset"/>
        <s v="LL Fork"/>
        <s v="LL Headset"/>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Seat/Saddle"/>
        <s v="LL Road Frame - Black, 44"/>
        <s v="LL Road Frame - Black, 52"/>
        <s v="LL Road Frame - Black, 58"/>
        <s v="LL Road Frame - Black, 60"/>
        <s v="LL Road Frame - Red, 44"/>
        <s v="LL Road Frame - Red, 48"/>
        <s v="LL Road Frame - Red, 52"/>
        <s v="LL Road Frame - Red, 60"/>
        <s v="LL Road Frame - Red, 62"/>
        <s v="LL Road Handlebars"/>
        <s v="LL Road Pedal"/>
        <s v="LL Road Rear Wheel"/>
        <s v="LL Road Seat/Saddle"/>
        <s v="LL Touring Frame - Blue, 44"/>
        <s v="LL Touring Frame - Blue, 50"/>
        <s v="LL Touring Frame - Blue, 54"/>
        <s v="LL Touring Frame - Blue, 58"/>
        <s v="LL Touring Frame - Blue, 62"/>
        <s v="LL Touring Frame - Yellow, 44"/>
        <s v="LL Touring Frame - Yellow, 50"/>
        <s v="LL Touring Frame - Yellow, 58"/>
        <s v="LL Touring Frame - Yellow, 62"/>
        <s v="LL Touring Handlebars"/>
        <s v="LL Touring Seat/Saddle"/>
        <s v="Long-Sleeve Logo Jersey, L"/>
        <s v="Long-Sleeve Logo Jersey, M"/>
        <s v="Long-Sleeve Logo Jersey, XL"/>
        <s v="Men's Bib-Shorts, L"/>
        <s v="Men's Bib-Shorts, M"/>
        <s v="Men's Bib-Shorts, S"/>
        <s v="Men's Sports Shorts, L"/>
        <s v="Men's Sports Shorts, M"/>
        <s v="Men's Sports Shorts, S"/>
        <s v="Minipump"/>
        <s v="ML Crankset"/>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Seat/Saddle"/>
        <s v="ML Road Frame - Red, 48"/>
        <s v="ML Road Frame - Red, 52"/>
        <s v="ML Road Frame-W - Yellow, 38"/>
        <s v="ML Road Frame-W - Yellow, 40"/>
        <s v="ML Road Frame-W - Yellow, 44"/>
        <s v="ML Road Frame-W - Yellow, 48"/>
        <s v="ML Road Front Wheel"/>
        <s v="ML Road Pedal"/>
        <s v="ML Road Rear Wheel"/>
        <s v="ML Touring Seat/Saddle"/>
        <s v="Mountain Bike Socks, L"/>
        <s v="Mountain Bike Socks, M"/>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tch Kit/8 Patches"/>
        <s v="Racing Socks, L"/>
        <s v="Racing Socks, M"/>
        <s v="Rear Brakes"/>
        <s v="Rear Derailleur"/>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hort-Sleeve Classic Jersey, L"/>
        <s v="Short-Sleeve Classic Jersey, S"/>
        <s v="Short-Sleeve Classic Jersey, XL"/>
        <s v="Sport-100 Helmet, Black"/>
        <s v="Sport-100 Helmet, Blue"/>
        <s v="Sport-100 Helmet, Red"/>
        <s v="Touring Pedal"/>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Water Bottle - 30 oz."/>
        <s v="Women's Mountain Shorts, L"/>
        <s v="Women's Mountain Shorts, M"/>
        <s v="Women's Mountain Shorts, S"/>
        <s v="Women's Tights, L"/>
        <s v="Women's Tights, M"/>
        <s v="Women's Tights, S"/>
      </sharedItems>
      <extLst>
        <ext xmlns:x15="http://schemas.microsoft.com/office/spreadsheetml/2010/11/main" uri="{4F2E5C28-24EA-4eb8-9CBF-B6C8F9C3D259}">
          <x15:cachedUniqueNames>
            <x15:cachedUniqueName index="0" name="[dim_Product].[Product].&amp;[AWC Logo Cap]"/>
            <x15:cachedUniqueName index="1" name="[dim_Product].[Product].&amp;[Bike Wash - Dissolver]"/>
            <x15:cachedUniqueName index="2" name="[dim_Product].[Product].&amp;[Cable Lock]"/>
            <x15:cachedUniqueName index="3" name="[dim_Product].[Product].&amp;[Chain]"/>
            <x15:cachedUniqueName index="4" name="[dim_Product].[Product].&amp;[Classic Vest, L]"/>
            <x15:cachedUniqueName index="5" name="[dim_Product].[Product].&amp;[Classic Vest, M]"/>
            <x15:cachedUniqueName index="6" name="[dim_Product].[Product].&amp;[Classic Vest, S]"/>
            <x15:cachedUniqueName index="7" name="[dim_Product].[Product].&amp;[Front Brakes]"/>
            <x15:cachedUniqueName index="8" name="[dim_Product].[Product].&amp;[Front Derailleur]"/>
            <x15:cachedUniqueName index="9" name="[dim_Product].[Product].&amp;[Full-Finger Gloves, L]"/>
            <x15:cachedUniqueName index="10" name="[dim_Product].[Product].&amp;[Full-Finger Gloves, M]"/>
            <x15:cachedUniqueName index="11" name="[dim_Product].[Product].&amp;[Full-Finger Gloves, S]"/>
            <x15:cachedUniqueName index="12" name="[dim_Product].[Product].&amp;[Half-Finger Gloves, L]"/>
            <x15:cachedUniqueName index="13" name="[dim_Product].[Product].&amp;[Half-Finger Gloves, M]"/>
            <x15:cachedUniqueName index="14" name="[dim_Product].[Product].&amp;[Half-Finger Gloves, S]"/>
            <x15:cachedUniqueName index="15" name="[dim_Product].[Product].&amp;[Hitch Rack - 4-Bike]"/>
            <x15:cachedUniqueName index="16" name="[dim_Product].[Product].&amp;[HL Bottom Bracket]"/>
            <x15:cachedUniqueName index="17" name="[dim_Product].[Product].&amp;[HL Crankset]"/>
            <x15:cachedUniqueName index="18" name="[dim_Product].[Product].&amp;[HL Fork]"/>
            <x15:cachedUniqueName index="19" name="[dim_Product].[Product].&amp;[HL Headset]"/>
            <x15:cachedUniqueName index="20" name="[dim_Product].[Product].&amp;[HL Mountain Frame - Black, 38]"/>
            <x15:cachedUniqueName index="21" name="[dim_Product].[Product].&amp;[HL Mountain Frame - Black, 42]"/>
            <x15:cachedUniqueName index="22" name="[dim_Product].[Product].&amp;[HL Mountain Frame - Black, 44]"/>
            <x15:cachedUniqueName index="23" name="[dim_Product].[Product].&amp;[HL Mountain Frame - Black, 48]"/>
            <x15:cachedUniqueName index="24" name="[dim_Product].[Product].&amp;[HL Mountain Frame - Silver, 38]"/>
            <x15:cachedUniqueName index="25" name="[dim_Product].[Product].&amp;[HL Mountain Frame - Silver, 42]"/>
            <x15:cachedUniqueName index="26" name="[dim_Product].[Product].&amp;[HL Mountain Frame - Silver, 46]"/>
            <x15:cachedUniqueName index="27" name="[dim_Product].[Product].&amp;[HL Mountain Frame - Silver, 48]"/>
            <x15:cachedUniqueName index="28" name="[dim_Product].[Product].&amp;[HL Mountain Front Wheel]"/>
            <x15:cachedUniqueName index="29" name="[dim_Product].[Product].&amp;[HL Mountain Handlebars]"/>
            <x15:cachedUniqueName index="30" name="[dim_Product].[Product].&amp;[HL Mountain Pedal]"/>
            <x15:cachedUniqueName index="31" name="[dim_Product].[Product].&amp;[HL Mountain Rear Wheel]"/>
            <x15:cachedUniqueName index="32" name="[dim_Product].[Product].&amp;[HL Mountain Seat/Saddle]"/>
            <x15:cachedUniqueName index="33" name="[dim_Product].[Product].&amp;[HL Road Frame - Black, 44]"/>
            <x15:cachedUniqueName index="34" name="[dim_Product].[Product].&amp;[HL Road Frame - Black, 48]"/>
            <x15:cachedUniqueName index="35" name="[dim_Product].[Product].&amp;[HL Road Frame - Red, 44]"/>
            <x15:cachedUniqueName index="36" name="[dim_Product].[Product].&amp;[HL Road Frame - Red, 48]"/>
            <x15:cachedUniqueName index="37" name="[dim_Product].[Product].&amp;[HL Road Frame - Red, 62]"/>
            <x15:cachedUniqueName index="38" name="[dim_Product].[Product].&amp;[HL Road Front Wheel]"/>
            <x15:cachedUniqueName index="39" name="[dim_Product].[Product].&amp;[HL Road Handlebars]"/>
            <x15:cachedUniqueName index="40" name="[dim_Product].[Product].&amp;[HL Road Pedal]"/>
            <x15:cachedUniqueName index="41" name="[dim_Product].[Product].&amp;[HL Road Rear Wheel]"/>
            <x15:cachedUniqueName index="42" name="[dim_Product].[Product].&amp;[HL Road Seat/Saddle]"/>
            <x15:cachedUniqueName index="43" name="[dim_Product].[Product].&amp;[HL Touring Frame - Blue, 46]"/>
            <x15:cachedUniqueName index="44" name="[dim_Product].[Product].&amp;[HL Touring Frame - Blue, 50]"/>
            <x15:cachedUniqueName index="45" name="[dim_Product].[Product].&amp;[HL Touring Frame - Blue, 54]"/>
            <x15:cachedUniqueName index="46" name="[dim_Product].[Product].&amp;[HL Touring Frame - Blue, 60]"/>
            <x15:cachedUniqueName index="47" name="[dim_Product].[Product].&amp;[HL Touring Frame - Yellow, 46]"/>
            <x15:cachedUniqueName index="48" name="[dim_Product].[Product].&amp;[HL Touring Frame - Yellow, 50]"/>
            <x15:cachedUniqueName index="49" name="[dim_Product].[Product].&amp;[HL Touring Frame - Yellow, 54]"/>
            <x15:cachedUniqueName index="50" name="[dim_Product].[Product].&amp;[HL Touring Frame - Yellow, 60]"/>
            <x15:cachedUniqueName index="51" name="[dim_Product].[Product].&amp;[HL Touring Handlebars]"/>
            <x15:cachedUniqueName index="52" name="[dim_Product].[Product].&amp;[HL Touring Seat/Saddle]"/>
            <x15:cachedUniqueName index="53" name="[dim_Product].[Product].&amp;[Hydration Pack - 70 oz.]"/>
            <x15:cachedUniqueName index="54" name="[dim_Product].[Product].&amp;[LL Bottom Bracket]"/>
            <x15:cachedUniqueName index="55" name="[dim_Product].[Product].&amp;[LL Crankset]"/>
            <x15:cachedUniqueName index="56" name="[dim_Product].[Product].&amp;[LL Fork]"/>
            <x15:cachedUniqueName index="57" name="[dim_Product].[Product].&amp;[LL Headset]"/>
            <x15:cachedUniqueName index="58" name="[dim_Product].[Product].&amp;[LL Mountain Frame - Black, 40]"/>
            <x15:cachedUniqueName index="59" name="[dim_Product].[Product].&amp;[LL Mountain Frame - Black, 42]"/>
            <x15:cachedUniqueName index="60" name="[dim_Product].[Product].&amp;[LL Mountain Frame - Black, 44]"/>
            <x15:cachedUniqueName index="61" name="[dim_Product].[Product].&amp;[LL Mountain Frame - Black, 48]"/>
            <x15:cachedUniqueName index="62" name="[dim_Product].[Product].&amp;[LL Mountain Frame - Black, 52]"/>
            <x15:cachedUniqueName index="63" name="[dim_Product].[Product].&amp;[LL Mountain Frame - Silver, 40]"/>
            <x15:cachedUniqueName index="64" name="[dim_Product].[Product].&amp;[LL Mountain Frame - Silver, 42]"/>
            <x15:cachedUniqueName index="65" name="[dim_Product].[Product].&amp;[LL Mountain Frame - Silver, 44]"/>
            <x15:cachedUniqueName index="66" name="[dim_Product].[Product].&amp;[LL Mountain Frame - Silver, 48]"/>
            <x15:cachedUniqueName index="67" name="[dim_Product].[Product].&amp;[LL Mountain Frame - Silver, 52]"/>
            <x15:cachedUniqueName index="68" name="[dim_Product].[Product].&amp;[LL Mountain Front Wheel]"/>
            <x15:cachedUniqueName index="69" name="[dim_Product].[Product].&amp;[LL Mountain Handlebars]"/>
            <x15:cachedUniqueName index="70" name="[dim_Product].[Product].&amp;[LL Mountain Pedal]"/>
            <x15:cachedUniqueName index="71" name="[dim_Product].[Product].&amp;[LL Mountain Rear Wheel]"/>
            <x15:cachedUniqueName index="72" name="[dim_Product].[Product].&amp;[LL Mountain Seat/Saddle]"/>
            <x15:cachedUniqueName index="73" name="[dim_Product].[Product].&amp;[LL Road Frame - Black, 44]"/>
            <x15:cachedUniqueName index="74" name="[dim_Product].[Product].&amp;[LL Road Frame - Black, 52]"/>
            <x15:cachedUniqueName index="75" name="[dim_Product].[Product].&amp;[LL Road Frame - Black, 58]"/>
            <x15:cachedUniqueName index="76" name="[dim_Product].[Product].&amp;[LL Road Frame - Black, 60]"/>
            <x15:cachedUniqueName index="77" name="[dim_Product].[Product].&amp;[LL Road Frame - Red, 44]"/>
            <x15:cachedUniqueName index="78" name="[dim_Product].[Product].&amp;[LL Road Frame - Red, 48]"/>
            <x15:cachedUniqueName index="79" name="[dim_Product].[Product].&amp;[LL Road Frame - Red, 52]"/>
            <x15:cachedUniqueName index="80" name="[dim_Product].[Product].&amp;[LL Road Frame - Red, 60]"/>
            <x15:cachedUniqueName index="81" name="[dim_Product].[Product].&amp;[LL Road Frame - Red, 62]"/>
            <x15:cachedUniqueName index="82" name="[dim_Product].[Product].&amp;[LL Road Handlebars]"/>
            <x15:cachedUniqueName index="83" name="[dim_Product].[Product].&amp;[LL Road Pedal]"/>
            <x15:cachedUniqueName index="84" name="[dim_Product].[Product].&amp;[LL Road Rear Wheel]"/>
            <x15:cachedUniqueName index="85" name="[dim_Product].[Product].&amp;[LL Road Seat/Saddle]"/>
            <x15:cachedUniqueName index="86" name="[dim_Product].[Product].&amp;[LL Touring Frame - Blue, 44]"/>
            <x15:cachedUniqueName index="87" name="[dim_Product].[Product].&amp;[LL Touring Frame - Blue, 50]"/>
            <x15:cachedUniqueName index="88" name="[dim_Product].[Product].&amp;[LL Touring Frame - Blue, 54]"/>
            <x15:cachedUniqueName index="89" name="[dim_Product].[Product].&amp;[LL Touring Frame - Blue, 58]"/>
            <x15:cachedUniqueName index="90" name="[dim_Product].[Product].&amp;[LL Touring Frame - Blue, 62]"/>
            <x15:cachedUniqueName index="91" name="[dim_Product].[Product].&amp;[LL Touring Frame - Yellow, 44]"/>
            <x15:cachedUniqueName index="92" name="[dim_Product].[Product].&amp;[LL Touring Frame - Yellow, 50]"/>
            <x15:cachedUniqueName index="93" name="[dim_Product].[Product].&amp;[LL Touring Frame - Yellow, 58]"/>
            <x15:cachedUniqueName index="94" name="[dim_Product].[Product].&amp;[LL Touring Frame - Yellow, 62]"/>
            <x15:cachedUniqueName index="95" name="[dim_Product].[Product].&amp;[LL Touring Handlebars]"/>
            <x15:cachedUniqueName index="96" name="[dim_Product].[Product].&amp;[LL Touring Seat/Saddle]"/>
            <x15:cachedUniqueName index="97" name="[dim_Product].[Product].&amp;[Long-Sleeve Logo Jersey, L]"/>
            <x15:cachedUniqueName index="98" name="[dim_Product].[Product].&amp;[Long-Sleeve Logo Jersey, M]"/>
            <x15:cachedUniqueName index="99" name="[dim_Product].[Product].&amp;[Long-Sleeve Logo Jersey, XL]"/>
            <x15:cachedUniqueName index="100" name="[dim_Product].[Product].&amp;[Men's Bib-Shorts, L]"/>
            <x15:cachedUniqueName index="101" name="[dim_Product].[Product].&amp;[Men's Bib-Shorts, M]"/>
            <x15:cachedUniqueName index="102" name="[dim_Product].[Product].&amp;[Men's Bib-Shorts, S]"/>
            <x15:cachedUniqueName index="103" name="[dim_Product].[Product].&amp;[Men's Sports Shorts, L]"/>
            <x15:cachedUniqueName index="104" name="[dim_Product].[Product].&amp;[Men's Sports Shorts, M]"/>
            <x15:cachedUniqueName index="105" name="[dim_Product].[Product].&amp;[Men's Sports Shorts, S]"/>
            <x15:cachedUniqueName index="106" name="[dim_Product].[Product].&amp;[Minipump]"/>
            <x15:cachedUniqueName index="107" name="[dim_Product].[Product].&amp;[ML Crankset]"/>
            <x15:cachedUniqueName index="108" name="[dim_Product].[Product].&amp;[ML Headset]"/>
            <x15:cachedUniqueName index="109" name="[dim_Product].[Product].&amp;[ML Mountain Frame - Black, 38]"/>
            <x15:cachedUniqueName index="110" name="[dim_Product].[Product].&amp;[ML Mountain Frame - Black, 40]"/>
            <x15:cachedUniqueName index="111" name="[dim_Product].[Product].&amp;[ML Mountain Frame - Black, 44]"/>
            <x15:cachedUniqueName index="112" name="[dim_Product].[Product].&amp;[ML Mountain Frame - Black, 48]"/>
            <x15:cachedUniqueName index="113" name="[dim_Product].[Product].&amp;[ML Mountain Frame-W - Silver, 38]"/>
            <x15:cachedUniqueName index="114" name="[dim_Product].[Product].&amp;[ML Mountain Frame-W - Silver, 40]"/>
            <x15:cachedUniqueName index="115" name="[dim_Product].[Product].&amp;[ML Mountain Frame-W - Silver, 42]"/>
            <x15:cachedUniqueName index="116" name="[dim_Product].[Product].&amp;[ML Mountain Frame-W - Silver, 46]"/>
            <x15:cachedUniqueName index="117" name="[dim_Product].[Product].&amp;[ML Mountain Front Wheel]"/>
            <x15:cachedUniqueName index="118" name="[dim_Product].[Product].&amp;[ML Mountain Handlebars]"/>
            <x15:cachedUniqueName index="119" name="[dim_Product].[Product].&amp;[ML Mountain Pedal]"/>
            <x15:cachedUniqueName index="120" name="[dim_Product].[Product].&amp;[ML Mountain Rear Wheel]"/>
            <x15:cachedUniqueName index="121" name="[dim_Product].[Product].&amp;[ML Mountain Seat/Saddle]"/>
            <x15:cachedUniqueName index="122" name="[dim_Product].[Product].&amp;[ML Road Frame - Red, 48]"/>
            <x15:cachedUniqueName index="123" name="[dim_Product].[Product].&amp;[ML Road Frame - Red, 52]"/>
            <x15:cachedUniqueName index="124" name="[dim_Product].[Product].&amp;[ML Road Frame-W - Yellow, 38]"/>
            <x15:cachedUniqueName index="125" name="[dim_Product].[Product].&amp;[ML Road Frame-W - Yellow, 40]"/>
            <x15:cachedUniqueName index="126" name="[dim_Product].[Product].&amp;[ML Road Frame-W - Yellow, 44]"/>
            <x15:cachedUniqueName index="127" name="[dim_Product].[Product].&amp;[ML Road Frame-W - Yellow, 48]"/>
            <x15:cachedUniqueName index="128" name="[dim_Product].[Product].&amp;[ML Road Front Wheel]"/>
            <x15:cachedUniqueName index="129" name="[dim_Product].[Product].&amp;[ML Road Pedal]"/>
            <x15:cachedUniqueName index="130" name="[dim_Product].[Product].&amp;[ML Road Rear Wheel]"/>
            <x15:cachedUniqueName index="131" name="[dim_Product].[Product].&amp;[ML Touring Seat/Saddle]"/>
            <x15:cachedUniqueName index="132" name="[dim_Product].[Product].&amp;[Mountain Bike Socks, L]"/>
            <x15:cachedUniqueName index="133" name="[dim_Product].[Product].&amp;[Mountain Bike Socks, M]"/>
            <x15:cachedUniqueName index="134" name="[dim_Product].[Product].&amp;[Mountain-100 Black, 38]"/>
            <x15:cachedUniqueName index="135" name="[dim_Product].[Product].&amp;[Mountain-100 Black, 42]"/>
            <x15:cachedUniqueName index="136" name="[dim_Product].[Product].&amp;[Mountain-100 Black, 44]"/>
            <x15:cachedUniqueName index="137" name="[dim_Product].[Product].&amp;[Mountain-100 Black, 48]"/>
            <x15:cachedUniqueName index="138" name="[dim_Product].[Product].&amp;[Mountain-100 Silver, 38]"/>
            <x15:cachedUniqueName index="139" name="[dim_Product].[Product].&amp;[Mountain-100 Silver, 42]"/>
            <x15:cachedUniqueName index="140" name="[dim_Product].[Product].&amp;[Mountain-100 Silver, 44]"/>
            <x15:cachedUniqueName index="141" name="[dim_Product].[Product].&amp;[Mountain-100 Silver, 48]"/>
            <x15:cachedUniqueName index="142" name="[dim_Product].[Product].&amp;[Mountain-200 Black, 38]"/>
            <x15:cachedUniqueName index="143" name="[dim_Product].[Product].&amp;[Mountain-200 Black, 42]"/>
            <x15:cachedUniqueName index="144" name="[dim_Product].[Product].&amp;[Mountain-200 Black, 46]"/>
            <x15:cachedUniqueName index="145" name="[dim_Product].[Product].&amp;[Mountain-200 Silver, 38]"/>
            <x15:cachedUniqueName index="146" name="[dim_Product].[Product].&amp;[Mountain-200 Silver, 42]"/>
            <x15:cachedUniqueName index="147" name="[dim_Product].[Product].&amp;[Mountain-200 Silver, 46]"/>
            <x15:cachedUniqueName index="148" name="[dim_Product].[Product].&amp;[Mountain-300 Black, 38]"/>
            <x15:cachedUniqueName index="149" name="[dim_Product].[Product].&amp;[Mountain-300 Black, 40]"/>
            <x15:cachedUniqueName index="150" name="[dim_Product].[Product].&amp;[Mountain-300 Black, 44]"/>
            <x15:cachedUniqueName index="151" name="[dim_Product].[Product].&amp;[Mountain-300 Black, 48]"/>
            <x15:cachedUniqueName index="152" name="[dim_Product].[Product].&amp;[Mountain-400-W Silver, 38]"/>
            <x15:cachedUniqueName index="153" name="[dim_Product].[Product].&amp;[Mountain-400-W Silver, 40]"/>
            <x15:cachedUniqueName index="154" name="[dim_Product].[Product].&amp;[Mountain-400-W Silver, 42]"/>
            <x15:cachedUniqueName index="155" name="[dim_Product].[Product].&amp;[Mountain-400-W Silver, 46]"/>
            <x15:cachedUniqueName index="156" name="[dim_Product].[Product].&amp;[Mountain-500 Black, 40]"/>
            <x15:cachedUniqueName index="157" name="[dim_Product].[Product].&amp;[Mountain-500 Black, 42]"/>
            <x15:cachedUniqueName index="158" name="[dim_Product].[Product].&amp;[Mountain-500 Black, 44]"/>
            <x15:cachedUniqueName index="159" name="[dim_Product].[Product].&amp;[Mountain-500 Black, 48]"/>
            <x15:cachedUniqueName index="160" name="[dim_Product].[Product].&amp;[Mountain-500 Black, 52]"/>
            <x15:cachedUniqueName index="161" name="[dim_Product].[Product].&amp;[Mountain-500 Silver, 40]"/>
            <x15:cachedUniqueName index="162" name="[dim_Product].[Product].&amp;[Mountain-500 Silver, 42]"/>
            <x15:cachedUniqueName index="163" name="[dim_Product].[Product].&amp;[Mountain-500 Silver, 44]"/>
            <x15:cachedUniqueName index="164" name="[dim_Product].[Product].&amp;[Mountain-500 Silver, 48]"/>
            <x15:cachedUniqueName index="165" name="[dim_Product].[Product].&amp;[Mountain-500 Silver, 52]"/>
            <x15:cachedUniqueName index="166" name="[dim_Product].[Product].&amp;[Patch Kit/8 Patches]"/>
            <x15:cachedUniqueName index="167" name="[dim_Product].[Product].&amp;[Racing Socks, L]"/>
            <x15:cachedUniqueName index="168" name="[dim_Product].[Product].&amp;[Racing Socks, M]"/>
            <x15:cachedUniqueName index="169" name="[dim_Product].[Product].&amp;[Rear Brakes]"/>
            <x15:cachedUniqueName index="170" name="[dim_Product].[Product].&amp;[Rear Derailleur]"/>
            <x15:cachedUniqueName index="171" name="[dim_Product].[Product].&amp;[Road-150 Red, 44]"/>
            <x15:cachedUniqueName index="172" name="[dim_Product].[Product].&amp;[Road-150 Red, 48]"/>
            <x15:cachedUniqueName index="173" name="[dim_Product].[Product].&amp;[Road-150 Red, 52]"/>
            <x15:cachedUniqueName index="174" name="[dim_Product].[Product].&amp;[Road-150 Red, 56]"/>
            <x15:cachedUniqueName index="175" name="[dim_Product].[Product].&amp;[Road-150 Red, 62]"/>
            <x15:cachedUniqueName index="176" name="[dim_Product].[Product].&amp;[Road-250 Black, 44]"/>
            <x15:cachedUniqueName index="177" name="[dim_Product].[Product].&amp;[Road-250 Black, 48]"/>
            <x15:cachedUniqueName index="178" name="[dim_Product].[Product].&amp;[Road-250 Black, 52]"/>
            <x15:cachedUniqueName index="179" name="[dim_Product].[Product].&amp;[Road-250 Black, 58]"/>
            <x15:cachedUniqueName index="180" name="[dim_Product].[Product].&amp;[Road-250 Red, 44]"/>
            <x15:cachedUniqueName index="181" name="[dim_Product].[Product].&amp;[Road-250 Red, 48]"/>
            <x15:cachedUniqueName index="182" name="[dim_Product].[Product].&amp;[Road-250 Red, 52]"/>
            <x15:cachedUniqueName index="183" name="[dim_Product].[Product].&amp;[Road-250 Red, 58]"/>
            <x15:cachedUniqueName index="184" name="[dim_Product].[Product].&amp;[Road-350-W Yellow, 40]"/>
            <x15:cachedUniqueName index="185" name="[dim_Product].[Product].&amp;[Road-350-W Yellow, 42]"/>
            <x15:cachedUniqueName index="186" name="[dim_Product].[Product].&amp;[Road-350-W Yellow, 44]"/>
            <x15:cachedUniqueName index="187" name="[dim_Product].[Product].&amp;[Road-350-W Yellow, 48]"/>
            <x15:cachedUniqueName index="188" name="[dim_Product].[Product].&amp;[Road-450 Red, 44]"/>
            <x15:cachedUniqueName index="189" name="[dim_Product].[Product].&amp;[Road-450 Red, 48]"/>
            <x15:cachedUniqueName index="190" name="[dim_Product].[Product].&amp;[Road-450 Red, 52]"/>
            <x15:cachedUniqueName index="191" name="[dim_Product].[Product].&amp;[Road-450 Red, 58]"/>
            <x15:cachedUniqueName index="192" name="[dim_Product].[Product].&amp;[Road-450 Red, 60]"/>
            <x15:cachedUniqueName index="193" name="[dim_Product].[Product].&amp;[Road-550-W Yellow, 38]"/>
            <x15:cachedUniqueName index="194" name="[dim_Product].[Product].&amp;[Road-550-W Yellow, 40]"/>
            <x15:cachedUniqueName index="195" name="[dim_Product].[Product].&amp;[Road-550-W Yellow, 42]"/>
            <x15:cachedUniqueName index="196" name="[dim_Product].[Product].&amp;[Road-550-W Yellow, 44]"/>
            <x15:cachedUniqueName index="197" name="[dim_Product].[Product].&amp;[Road-550-W Yellow, 48]"/>
            <x15:cachedUniqueName index="198" name="[dim_Product].[Product].&amp;[Road-650 Black, 44]"/>
            <x15:cachedUniqueName index="199" name="[dim_Product].[Product].&amp;[Road-650 Black, 48]"/>
            <x15:cachedUniqueName index="200" name="[dim_Product].[Product].&amp;[Road-650 Black, 52]"/>
            <x15:cachedUniqueName index="201" name="[dim_Product].[Product].&amp;[Road-650 Black, 58]"/>
            <x15:cachedUniqueName index="202" name="[dim_Product].[Product].&amp;[Road-650 Black, 60]"/>
            <x15:cachedUniqueName index="203" name="[dim_Product].[Product].&amp;[Road-650 Black, 62]"/>
            <x15:cachedUniqueName index="204" name="[dim_Product].[Product].&amp;[Road-650 Red, 44]"/>
            <x15:cachedUniqueName index="205" name="[dim_Product].[Product].&amp;[Road-650 Red, 48]"/>
            <x15:cachedUniqueName index="206" name="[dim_Product].[Product].&amp;[Road-650 Red, 52]"/>
            <x15:cachedUniqueName index="207" name="[dim_Product].[Product].&amp;[Road-650 Red, 58]"/>
            <x15:cachedUniqueName index="208" name="[dim_Product].[Product].&amp;[Road-650 Red, 60]"/>
            <x15:cachedUniqueName index="209" name="[dim_Product].[Product].&amp;[Road-650 Red, 62]"/>
            <x15:cachedUniqueName index="210" name="[dim_Product].[Product].&amp;[Road-750 Black, 44]"/>
            <x15:cachedUniqueName index="211" name="[dim_Product].[Product].&amp;[Road-750 Black, 48]"/>
            <x15:cachedUniqueName index="212" name="[dim_Product].[Product].&amp;[Road-750 Black, 52]"/>
            <x15:cachedUniqueName index="213" name="[dim_Product].[Product].&amp;[Road-750 Black, 58]"/>
            <x15:cachedUniqueName index="214" name="[dim_Product].[Product].&amp;[Short-Sleeve Classic Jersey, L]"/>
            <x15:cachedUniqueName index="215" name="[dim_Product].[Product].&amp;[Short-Sleeve Classic Jersey, S]"/>
            <x15:cachedUniqueName index="216" name="[dim_Product].[Product].&amp;[Short-Sleeve Classic Jersey, XL]"/>
            <x15:cachedUniqueName index="217" name="[dim_Product].[Product].&amp;[Sport-100 Helmet, Black]"/>
            <x15:cachedUniqueName index="218" name="[dim_Product].[Product].&amp;[Sport-100 Helmet, Blue]"/>
            <x15:cachedUniqueName index="219" name="[dim_Product].[Product].&amp;[Sport-100 Helmet, Red]"/>
            <x15:cachedUniqueName index="220" name="[dim_Product].[Product].&amp;[Touring Pedal]"/>
            <x15:cachedUniqueName index="221" name="[dim_Product].[Product].&amp;[Touring-1000 Blue, 46]"/>
            <x15:cachedUniqueName index="222" name="[dim_Product].[Product].&amp;[Touring-1000 Blue, 50]"/>
            <x15:cachedUniqueName index="223" name="[dim_Product].[Product].&amp;[Touring-1000 Blue, 54]"/>
            <x15:cachedUniqueName index="224" name="[dim_Product].[Product].&amp;[Touring-1000 Blue, 60]"/>
            <x15:cachedUniqueName index="225" name="[dim_Product].[Product].&amp;[Touring-1000 Yellow, 46]"/>
            <x15:cachedUniqueName index="226" name="[dim_Product].[Product].&amp;[Touring-1000 Yellow, 50]"/>
            <x15:cachedUniqueName index="227" name="[dim_Product].[Product].&amp;[Touring-1000 Yellow, 54]"/>
            <x15:cachedUniqueName index="228" name="[dim_Product].[Product].&amp;[Touring-1000 Yellow, 60]"/>
            <x15:cachedUniqueName index="229" name="[dim_Product].[Product].&amp;[Touring-2000 Blue, 46]"/>
            <x15:cachedUniqueName index="230" name="[dim_Product].[Product].&amp;[Touring-2000 Blue, 50]"/>
            <x15:cachedUniqueName index="231" name="[dim_Product].[Product].&amp;[Touring-2000 Blue, 54]"/>
            <x15:cachedUniqueName index="232" name="[dim_Product].[Product].&amp;[Touring-2000 Blue, 60]"/>
            <x15:cachedUniqueName index="233" name="[dim_Product].[Product].&amp;[Touring-3000 Blue, 44]"/>
            <x15:cachedUniqueName index="234" name="[dim_Product].[Product].&amp;[Touring-3000 Blue, 50]"/>
            <x15:cachedUniqueName index="235" name="[dim_Product].[Product].&amp;[Touring-3000 Blue, 54]"/>
            <x15:cachedUniqueName index="236" name="[dim_Product].[Product].&amp;[Touring-3000 Blue, 58]"/>
            <x15:cachedUniqueName index="237" name="[dim_Product].[Product].&amp;[Touring-3000 Blue, 62]"/>
            <x15:cachedUniqueName index="238" name="[dim_Product].[Product].&amp;[Touring-3000 Yellow, 44]"/>
            <x15:cachedUniqueName index="239" name="[dim_Product].[Product].&amp;[Touring-3000 Yellow, 50]"/>
            <x15:cachedUniqueName index="240" name="[dim_Product].[Product].&amp;[Touring-3000 Yellow, 54]"/>
            <x15:cachedUniqueName index="241" name="[dim_Product].[Product].&amp;[Touring-3000 Yellow, 58]"/>
            <x15:cachedUniqueName index="242" name="[dim_Product].[Product].&amp;[Touring-3000 Yellow, 62]"/>
            <x15:cachedUniqueName index="243" name="[dim_Product].[Product].&amp;[Water Bottle - 30 oz.]"/>
            <x15:cachedUniqueName index="244" name="[dim_Product].[Product].&amp;[Women's Mountain Shorts, L]"/>
            <x15:cachedUniqueName index="245" name="[dim_Product].[Product].&amp;[Women's Mountain Shorts, M]"/>
            <x15:cachedUniqueName index="246" name="[dim_Product].[Product].&amp;[Women's Mountain Shorts, S]"/>
            <x15:cachedUniqueName index="247" name="[dim_Product].[Product].&amp;[Women's Tights, L]"/>
            <x15:cachedUniqueName index="248" name="[dim_Product].[Product].&amp;[Women's Tights, M]"/>
            <x15:cachedUniqueName index="249" name="[dim_Product].[Product].&amp;[Women's Tights, S]"/>
          </x15:cachedUniqueNames>
        </ext>
      </extLst>
    </cacheField>
    <cacheField name="[Measures].[Total Sales]" caption="Total Sales" numFmtId="0" hierarchy="53" level="32767"/>
    <cacheField name="[Measures].[Total Cost]" caption="Total Cost" numFmtId="0" hierarchy="54" level="32767"/>
    <cacheField name="[Measures].[Total Quantity]" caption="Total Quantity" numFmtId="0" hierarchy="57" level="32767"/>
    <cacheField name="[Measures].[Total Profit]" caption="Total Profit" numFmtId="0" hierarchy="55" level="32767"/>
    <cacheField name="[Measures].[Profit Margin %]" caption="Profit Margin %" numFmtId="0" hierarchy="56"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2" memberValueDatatype="130" unbalanced="0">
      <fieldsUsage count="2">
        <fieldUsage x="-1"/>
        <fieldUsage x="0"/>
      </fieldsUsage>
    </cacheHierarchy>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oneField="1">
      <fieldsUsage count="1">
        <fieldUsage x="2"/>
      </fieldsUsage>
    </cacheHierarchy>
    <cacheHierarchy uniqueName="[Measures].[Total Profit]" caption="Total Profit" measure="1" displayFolder="" measureGroup="fact_Sales" count="0" oneField="1">
      <fieldsUsage count="1">
        <fieldUsage x="4"/>
      </fieldsUsage>
    </cacheHierarchy>
    <cacheHierarchy uniqueName="[Measures].[Profit Margin %]" caption="Profit Margin %" measure="1" displayFolder="" measureGroup="fact_Sales" count="0" oneField="1">
      <fieldsUsage count="1">
        <fieldUsage x="5"/>
      </fieldsUsage>
    </cacheHierarchy>
    <cacheHierarchy uniqueName="[Measures].[Total Quantity]" caption="Total Quantity" measure="1" displayFolder="" measureGroup="fact_Sales" count="0" oneField="1">
      <fieldsUsage count="1">
        <fieldUsage x="3"/>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77083336" backgroundQuery="1" createdVersion="8" refreshedVersion="8" minRefreshableVersion="3" recordCount="0" supportSubquery="1" supportAdvancedDrill="1" xr:uid="{69642CDA-B845-4F0B-B95F-F27DA68CCED2}">
  <cacheSource type="external" connectionId="9"/>
  <cacheFields count="2">
    <cacheField name="[dim_Product].[Category].[Category]" caption="Category" numFmtId="0" hierarchy="13" level="1">
      <sharedItems count="4">
        <s v="Accessories"/>
        <s v="Bikes"/>
        <s v="Clothing"/>
        <s v="Components"/>
      </sharedItems>
      <extLst>
        <ext xmlns:x15="http://schemas.microsoft.com/office/spreadsheetml/2010/11/main" uri="{4F2E5C28-24EA-4eb8-9CBF-B6C8F9C3D259}">
          <x15:cachedUniqueNames>
            <x15:cachedUniqueName index="0" name="[dim_Product].[Category].&amp;[Accessories]"/>
            <x15:cachedUniqueName index="1" name="[dim_Product].[Category].&amp;[Bikes]"/>
            <x15:cachedUniqueName index="2" name="[dim_Product].[Category].&amp;[Clothing]"/>
            <x15:cachedUniqueName index="3" name="[dim_Product].[Category].&amp;[Components]"/>
          </x15:cachedUniqueNames>
        </ext>
      </extLst>
    </cacheField>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79166668" backgroundQuery="1" createdVersion="8" refreshedVersion="8" minRefreshableVersion="3" recordCount="0" supportSubquery="1" supportAdvancedDrill="1" xr:uid="{B939C2F6-308A-4A58-8FA5-E3831DE20A22}">
  <cacheSource type="external" connectionId="9"/>
  <cacheFields count="2">
    <cacheField name="[dim_Product].[Subcategory].[Subcategory]" caption="Subcategory" numFmtId="0" hierarchy="12" level="1">
      <sharedItems count="10">
        <s v="Helmets"/>
        <s v="Jerseys"/>
        <s v="Mountain Bikes"/>
        <s v="Mountain Frames"/>
        <s v="Road Bikes"/>
        <s v="Road Frames"/>
        <s v="Shorts"/>
        <s v="Touring Bikes"/>
        <s v="Touring Frames"/>
        <s v="Wheels"/>
      </sharedItems>
      <extLst>
        <ext xmlns:x15="http://schemas.microsoft.com/office/spreadsheetml/2010/11/main" uri="{4F2E5C28-24EA-4eb8-9CBF-B6C8F9C3D259}">
          <x15:cachedUniqueNames>
            <x15:cachedUniqueName index="0" name="[dim_Product].[Subcategory].&amp;[Helmets]"/>
            <x15:cachedUniqueName index="1" name="[dim_Product].[Subcategory].&amp;[Jerseys]"/>
            <x15:cachedUniqueName index="2" name="[dim_Product].[Subcategory].&amp;[Mountain Bikes]"/>
            <x15:cachedUniqueName index="3" name="[dim_Product].[Subcategory].&amp;[Mountain Frames]"/>
            <x15:cachedUniqueName index="4" name="[dim_Product].[Subcategory].&amp;[Road Bikes]"/>
            <x15:cachedUniqueName index="5" name="[dim_Product].[Subcategory].&amp;[Road Frames]"/>
            <x15:cachedUniqueName index="6" name="[dim_Product].[Subcategory].&amp;[Shorts]"/>
            <x15:cachedUniqueName index="7" name="[dim_Product].[Subcategory].&amp;[Touring Bikes]"/>
            <x15:cachedUniqueName index="8" name="[dim_Product].[Subcategory].&amp;[Touring Frames]"/>
            <x15:cachedUniqueName index="9" name="[dim_Product].[Subcategory].&amp;[Wheels]"/>
          </x15:cachedUniqueNames>
        </ext>
      </extLst>
    </cacheField>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81481485" backgroundQuery="1" createdVersion="8" refreshedVersion="8" minRefreshableVersion="3" recordCount="0" supportSubquery="1" supportAdvancedDrill="1" xr:uid="{7000BA8A-21C9-4A90-9E33-281B0F780473}">
  <cacheSource type="external" connectionId="9"/>
  <cacheFields count="2">
    <cacheField name="[dim_Product].[Category].[Category]" caption="Category" numFmtId="0" hierarchy="13" level="1">
      <sharedItems count="4">
        <s v="Accessories"/>
        <s v="Bikes"/>
        <s v="Clothing"/>
        <s v="Components"/>
      </sharedItems>
      <extLst>
        <ext xmlns:x15="http://schemas.microsoft.com/office/spreadsheetml/2010/11/main" uri="{4F2E5C28-24EA-4eb8-9CBF-B6C8F9C3D259}">
          <x15:cachedUniqueNames>
            <x15:cachedUniqueName index="0" name="[dim_Product].[Category].&amp;[Accessories]"/>
            <x15:cachedUniqueName index="1" name="[dim_Product].[Category].&amp;[Bikes]"/>
            <x15:cachedUniqueName index="2" name="[dim_Product].[Category].&amp;[Clothing]"/>
            <x15:cachedUniqueName index="3" name="[dim_Product].[Category].&amp;[Components]"/>
          </x15:cachedUniqueNames>
        </ext>
      </extLst>
    </cacheField>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83912041" backgroundQuery="1" createdVersion="8" refreshedVersion="8" minRefreshableVersion="3" recordCount="0" supportSubquery="1" supportAdvancedDrill="1" xr:uid="{DC6101D9-9D32-45A6-8047-36CBAAA121BB}">
  <cacheSource type="external" connectionId="9"/>
  <cacheFields count="3">
    <cacheField name="[dim_Product].[Subcategory].[Subcategory]" caption="Subcategory" numFmtId="0" hierarchy="12" level="1">
      <sharedItems count="33">
        <s v="Bib-Shorts"/>
        <s v="Bike Racks"/>
        <s v="Bottles and Cages"/>
        <s v="Bottom Brackets"/>
        <s v="Brakes"/>
        <s v="Caps"/>
        <s v="Chains"/>
        <s v="Cleaners"/>
        <s v="Cranksets"/>
        <s v="Derailleurs"/>
        <s v="Forks"/>
        <s v="Gloves"/>
        <s v="Handlebars"/>
        <s v="Headsets"/>
        <s v="Helmets"/>
        <s v="Hydration Packs"/>
        <s v="Jerseys"/>
        <s v="Locks"/>
        <s v="Mountain Bikes"/>
        <s v="Mountain Frames"/>
        <s v="Pedals"/>
        <s v="Pumps"/>
        <s v="Road Bikes"/>
        <s v="Road Frames"/>
        <s v="Saddles"/>
        <s v="Shorts"/>
        <s v="Socks"/>
        <s v="Tights"/>
        <s v="Tires and Tubes"/>
        <s v="Touring Bikes"/>
        <s v="Touring Frames"/>
        <s v="Vests"/>
        <s v="Wheels"/>
      </sharedItems>
      <extLst>
        <ext xmlns:x15="http://schemas.microsoft.com/office/spreadsheetml/2010/11/main" uri="{4F2E5C28-24EA-4eb8-9CBF-B6C8F9C3D259}">
          <x15:cachedUniqueNames>
            <x15:cachedUniqueName index="0" name="[dim_Product].[Subcategory].&amp;[Bib-Shorts]"/>
            <x15:cachedUniqueName index="1" name="[dim_Product].[Subcategory].&amp;[Bike Racks]"/>
            <x15:cachedUniqueName index="2" name="[dim_Product].[Subcategory].&amp;[Bottles and Cages]"/>
            <x15:cachedUniqueName index="3" name="[dim_Product].[Subcategory].&amp;[Bottom Brackets]"/>
            <x15:cachedUniqueName index="4" name="[dim_Product].[Subcategory].&amp;[Brakes]"/>
            <x15:cachedUniqueName index="5" name="[dim_Product].[Subcategory].&amp;[Caps]"/>
            <x15:cachedUniqueName index="6" name="[dim_Product].[Subcategory].&amp;[Chains]"/>
            <x15:cachedUniqueName index="7" name="[dim_Product].[Subcategory].&amp;[Cleaners]"/>
            <x15:cachedUniqueName index="8" name="[dim_Product].[Subcategory].&amp;[Cranksets]"/>
            <x15:cachedUniqueName index="9" name="[dim_Product].[Subcategory].&amp;[Derailleurs]"/>
            <x15:cachedUniqueName index="10" name="[dim_Product].[Subcategory].&amp;[Forks]"/>
            <x15:cachedUniqueName index="11" name="[dim_Product].[Subcategory].&amp;[Gloves]"/>
            <x15:cachedUniqueName index="12" name="[dim_Product].[Subcategory].&amp;[Handlebars]"/>
            <x15:cachedUniqueName index="13" name="[dim_Product].[Subcategory].&amp;[Headsets]"/>
            <x15:cachedUniqueName index="14" name="[dim_Product].[Subcategory].&amp;[Helmets]"/>
            <x15:cachedUniqueName index="15" name="[dim_Product].[Subcategory].&amp;[Hydration Packs]"/>
            <x15:cachedUniqueName index="16" name="[dim_Product].[Subcategory].&amp;[Jerseys]"/>
            <x15:cachedUniqueName index="17" name="[dim_Product].[Subcategory].&amp;[Locks]"/>
            <x15:cachedUniqueName index="18" name="[dim_Product].[Subcategory].&amp;[Mountain Bikes]"/>
            <x15:cachedUniqueName index="19" name="[dim_Product].[Subcategory].&amp;[Mountain Frames]"/>
            <x15:cachedUniqueName index="20" name="[dim_Product].[Subcategory].&amp;[Pedals]"/>
            <x15:cachedUniqueName index="21" name="[dim_Product].[Subcategory].&amp;[Pumps]"/>
            <x15:cachedUniqueName index="22" name="[dim_Product].[Subcategory].&amp;[Road Bikes]"/>
            <x15:cachedUniqueName index="23" name="[dim_Product].[Subcategory].&amp;[Road Frames]"/>
            <x15:cachedUniqueName index="24" name="[dim_Product].[Subcategory].&amp;[Saddles]"/>
            <x15:cachedUniqueName index="25" name="[dim_Product].[Subcategory].&amp;[Shorts]"/>
            <x15:cachedUniqueName index="26" name="[dim_Product].[Subcategory].&amp;[Socks]"/>
            <x15:cachedUniqueName index="27" name="[dim_Product].[Subcategory].&amp;[Tights]"/>
            <x15:cachedUniqueName index="28" name="[dim_Product].[Subcategory].&amp;[Tires and Tubes]"/>
            <x15:cachedUniqueName index="29" name="[dim_Product].[Subcategory].&amp;[Touring Bikes]"/>
            <x15:cachedUniqueName index="30" name="[dim_Product].[Subcategory].&amp;[Touring Frames]"/>
            <x15:cachedUniqueName index="31" name="[dim_Product].[Subcategory].&amp;[Vests]"/>
            <x15:cachedUniqueName index="32" name="[dim_Product].[Subcategory].&amp;[Wheels]"/>
          </x15:cachedUniqueNames>
        </ext>
      </extLst>
    </cacheField>
    <cacheField name="[Measures].[Total Sales]" caption="Total Sales" numFmtId="0" hierarchy="53" level="32767"/>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86458335" backgroundQuery="1" createdVersion="8" refreshedVersion="8" minRefreshableVersion="3" recordCount="0" supportSubquery="1" supportAdvancedDrill="1" xr:uid="{B2DCAE06-0FDB-4414-99E1-DFDDE1BD6CE8}">
  <cacheSource type="external" connectionId="9"/>
  <cacheFields count="4">
    <cacheField name="[dim_Product].[Subcategory].[Subcategory]" caption="Subcategory" numFmtId="0" hierarchy="12" level="1">
      <sharedItems count="10">
        <s v="Helmets"/>
        <s v="Jerseys"/>
        <s v="Mountain Bikes"/>
        <s v="Mountain Frames"/>
        <s v="Road Bikes"/>
        <s v="Road Frames"/>
        <s v="Shorts"/>
        <s v="Touring Bikes"/>
        <s v="Touring Frames"/>
        <s v="Wheels"/>
      </sharedItems>
      <extLst>
        <ext xmlns:x15="http://schemas.microsoft.com/office/spreadsheetml/2010/11/main" uri="{4F2E5C28-24EA-4eb8-9CBF-B6C8F9C3D259}">
          <x15:cachedUniqueNames>
            <x15:cachedUniqueName index="0" name="[dim_Product].[Subcategory].&amp;[Helmets]"/>
            <x15:cachedUniqueName index="1" name="[dim_Product].[Subcategory].&amp;[Jerseys]"/>
            <x15:cachedUniqueName index="2" name="[dim_Product].[Subcategory].&amp;[Mountain Bikes]"/>
            <x15:cachedUniqueName index="3" name="[dim_Product].[Subcategory].&amp;[Mountain Frames]"/>
            <x15:cachedUniqueName index="4" name="[dim_Product].[Subcategory].&amp;[Road Bikes]"/>
            <x15:cachedUniqueName index="5" name="[dim_Product].[Subcategory].&amp;[Road Frames]"/>
            <x15:cachedUniqueName index="6" name="[dim_Product].[Subcategory].&amp;[Shorts]"/>
            <x15:cachedUniqueName index="7" name="[dim_Product].[Subcategory].&amp;[Touring Bikes]"/>
            <x15:cachedUniqueName index="8" name="[dim_Product].[Subcategory].&amp;[Touring Frames]"/>
            <x15:cachedUniqueName index="9" name="[dim_Product].[Subcategory].&amp;[Wheels]"/>
          </x15:cachedUniqueNames>
        </ext>
      </extLst>
    </cacheField>
    <cacheField name="[Measures].[Total Sales]" caption="Total Sales" numFmtId="0" hierarchy="53" level="32767"/>
    <cacheField name="[dim_Product].[Category].[Category]" caption="Category" numFmtId="0" hierarchy="13" level="1">
      <sharedItems count="4">
        <s v="Accessories"/>
        <s v="Bikes"/>
        <s v="Clothing"/>
        <s v="Components"/>
      </sharedItems>
      <extLst>
        <ext xmlns:x15="http://schemas.microsoft.com/office/spreadsheetml/2010/11/main" uri="{4F2E5C28-24EA-4eb8-9CBF-B6C8F9C3D259}">
          <x15:cachedUniqueNames>
            <x15:cachedUniqueName index="0" name="[dim_Product].[Category].&amp;[Accessories]"/>
            <x15:cachedUniqueName index="1" name="[dim_Product].[Category].&amp;[Bikes]"/>
            <x15:cachedUniqueName index="2" name="[dim_Product].[Category].&amp;[Clothing]"/>
            <x15:cachedUniqueName index="3" name="[dim_Product].[Category].&amp;[Components]"/>
          </x15:cachedUniqueNames>
        </ext>
      </extLst>
    </cacheField>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88773151" backgroundQuery="1" createdVersion="8" refreshedVersion="8" minRefreshableVersion="3" recordCount="0" supportSubquery="1" supportAdvancedDrill="1" xr:uid="{615D9E87-FAC8-4347-BAE5-1B304332F734}">
  <cacheSource type="external" connectionId="9"/>
  <cacheFields count="6">
    <cacheField name="[dim_Product].[Category].[Category]" caption="Category" numFmtId="0" hierarchy="13" level="1">
      <sharedItems count="4">
        <s v="Accessories"/>
        <s v="Bikes"/>
        <s v="Clothing"/>
        <s v="Components"/>
      </sharedItems>
      <extLst>
        <ext xmlns:x15="http://schemas.microsoft.com/office/spreadsheetml/2010/11/main" uri="{4F2E5C28-24EA-4eb8-9CBF-B6C8F9C3D259}">
          <x15:cachedUniqueNames>
            <x15:cachedUniqueName index="0" name="[dim_Product].[Category].&amp;[Accessories]"/>
            <x15:cachedUniqueName index="1" name="[dim_Product].[Category].&amp;[Bikes]"/>
            <x15:cachedUniqueName index="2" name="[dim_Product].[Category].&amp;[Clothing]"/>
            <x15:cachedUniqueName index="3" name="[dim_Product].[Category].&amp;[Components]"/>
          </x15:cachedUniqueNames>
        </ext>
      </extLst>
    </cacheField>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oneField="1">
      <fieldsUsage count="1">
        <fieldUsage x="2"/>
      </fieldsUsage>
    </cacheHierarchy>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oneField="1">
      <fieldsUsage count="1">
        <fieldUsage x="4"/>
      </fieldsUsage>
    </cacheHierarchy>
    <cacheHierarchy uniqueName="[Measures].[Total Quantity]" caption="Total Quantity" measure="1" displayFolder="" measureGroup="fact_Sales" count="0" oneField="1">
      <fieldsUsage count="1">
        <fieldUsage x="5"/>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91666669" backgroundQuery="1" createdVersion="8" refreshedVersion="8" minRefreshableVersion="3" recordCount="0" supportSubquery="1" supportAdvancedDrill="1" xr:uid="{8CA644AF-F14C-4A3B-9CA1-0C506DB94E67}">
  <cacheSource type="external" connectionId="9"/>
  <cacheFields count="7">
    <cacheField name="[dim_Product].[Category].[Category]" caption="Category" numFmtId="0" hierarchy="13" level="1">
      <sharedItems count="4">
        <s v="Accessories"/>
        <s v="Bikes"/>
        <s v="Clothing"/>
        <s v="Components"/>
      </sharedItems>
      <extLst>
        <ext xmlns:x15="http://schemas.microsoft.com/office/spreadsheetml/2010/11/main" uri="{4F2E5C28-24EA-4eb8-9CBF-B6C8F9C3D259}">
          <x15:cachedUniqueNames>
            <x15:cachedUniqueName index="0" name="[dim_Product].[Category].&amp;[Accessories]"/>
            <x15:cachedUniqueName index="1" name="[dim_Product].[Category].&amp;[Bikes]"/>
            <x15:cachedUniqueName index="2" name="[dim_Product].[Category].&amp;[Clothing]"/>
            <x15:cachedUniqueName index="3" name="[dim_Product].[Category].&amp;[Components]"/>
          </x15:cachedUniqueNames>
        </ext>
      </extLst>
    </cacheField>
    <cacheField name="[dim_Product].[Subcategory].[Subcategory]" caption="Subcategory" numFmtId="0" hierarchy="12" level="1">
      <sharedItems count="33">
        <s v="Bike Racks"/>
        <s v="Bottles and Cages"/>
        <s v="Cleaners"/>
        <s v="Helmets"/>
        <s v="Hydration Packs"/>
        <s v="Locks"/>
        <s v="Pumps"/>
        <s v="Tires and Tubes"/>
        <s v="Mountain Bikes"/>
        <s v="Road Bikes"/>
        <s v="Touring Bikes"/>
        <s v="Bib-Shorts"/>
        <s v="Caps"/>
        <s v="Gloves"/>
        <s v="Jerseys"/>
        <s v="Shorts"/>
        <s v="Socks"/>
        <s v="Tights"/>
        <s v="Vests"/>
        <s v="Bottom Brackets"/>
        <s v="Brakes"/>
        <s v="Chains"/>
        <s v="Cranksets"/>
        <s v="Derailleurs"/>
        <s v="Forks"/>
        <s v="Handlebars"/>
        <s v="Headsets"/>
        <s v="Mountain Frames"/>
        <s v="Pedals"/>
        <s v="Road Frames"/>
        <s v="Saddles"/>
        <s v="Touring Frames"/>
        <s v="Wheels"/>
      </sharedItems>
      <extLst>
        <ext xmlns:x15="http://schemas.microsoft.com/office/spreadsheetml/2010/11/main" uri="{4F2E5C28-24EA-4eb8-9CBF-B6C8F9C3D259}">
          <x15:cachedUniqueNames>
            <x15:cachedUniqueName index="0" name="[dim_Product].[Subcategory].&amp;[Bike Racks]"/>
            <x15:cachedUniqueName index="1" name="[dim_Product].[Subcategory].&amp;[Bottles and Cages]"/>
            <x15:cachedUniqueName index="2" name="[dim_Product].[Subcategory].&amp;[Cleaners]"/>
            <x15:cachedUniqueName index="3" name="[dim_Product].[Subcategory].&amp;[Helmets]"/>
            <x15:cachedUniqueName index="4" name="[dim_Product].[Subcategory].&amp;[Hydration Packs]"/>
            <x15:cachedUniqueName index="5" name="[dim_Product].[Subcategory].&amp;[Locks]"/>
            <x15:cachedUniqueName index="6" name="[dim_Product].[Subcategory].&amp;[Pumps]"/>
            <x15:cachedUniqueName index="7" name="[dim_Product].[Subcategory].&amp;[Tires and Tubes]"/>
            <x15:cachedUniqueName index="8" name="[dim_Product].[Subcategory].&amp;[Mountain Bikes]"/>
            <x15:cachedUniqueName index="9" name="[dim_Product].[Subcategory].&amp;[Road Bikes]"/>
            <x15:cachedUniqueName index="10" name="[dim_Product].[Subcategory].&amp;[Touring Bikes]"/>
            <x15:cachedUniqueName index="11" name="[dim_Product].[Subcategory].&amp;[Bib-Shorts]"/>
            <x15:cachedUniqueName index="12" name="[dim_Product].[Subcategory].&amp;[Caps]"/>
            <x15:cachedUniqueName index="13" name="[dim_Product].[Subcategory].&amp;[Gloves]"/>
            <x15:cachedUniqueName index="14" name="[dim_Product].[Subcategory].&amp;[Jerseys]"/>
            <x15:cachedUniqueName index="15" name="[dim_Product].[Subcategory].&amp;[Shorts]"/>
            <x15:cachedUniqueName index="16" name="[dim_Product].[Subcategory].&amp;[Socks]"/>
            <x15:cachedUniqueName index="17" name="[dim_Product].[Subcategory].&amp;[Tights]"/>
            <x15:cachedUniqueName index="18" name="[dim_Product].[Subcategory].&amp;[Vests]"/>
            <x15:cachedUniqueName index="19" name="[dim_Product].[Subcategory].&amp;[Bottom Brackets]"/>
            <x15:cachedUniqueName index="20" name="[dim_Product].[Subcategory].&amp;[Brakes]"/>
            <x15:cachedUniqueName index="21" name="[dim_Product].[Subcategory].&amp;[Chains]"/>
            <x15:cachedUniqueName index="22" name="[dim_Product].[Subcategory].&amp;[Cranksets]"/>
            <x15:cachedUniqueName index="23" name="[dim_Product].[Subcategory].&amp;[Derailleurs]"/>
            <x15:cachedUniqueName index="24" name="[dim_Product].[Subcategory].&amp;[Forks]"/>
            <x15:cachedUniqueName index="25" name="[dim_Product].[Subcategory].&amp;[Handlebars]"/>
            <x15:cachedUniqueName index="26" name="[dim_Product].[Subcategory].&amp;[Headsets]"/>
            <x15:cachedUniqueName index="27" name="[dim_Product].[Subcategory].&amp;[Mountain Frames]"/>
            <x15:cachedUniqueName index="28" name="[dim_Product].[Subcategory].&amp;[Pedals]"/>
            <x15:cachedUniqueName index="29" name="[dim_Product].[Subcategory].&amp;[Road Frames]"/>
            <x15:cachedUniqueName index="30" name="[dim_Product].[Subcategory].&amp;[Saddles]"/>
            <x15:cachedUniqueName index="31" name="[dim_Product].[Subcategory].&amp;[Touring Frames]"/>
            <x15:cachedUniqueName index="32" name="[dim_Product].[Subcategory].&amp;[Wheels]"/>
          </x15:cachedUniqueNames>
        </ext>
      </extLst>
    </cacheField>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2"/>
      </fieldsUsage>
    </cacheHierarchy>
    <cacheHierarchy uniqueName="[Measures].[Total Cost]" caption="Total Cost" measure="1" displayFolder="" measureGroup="fact_Sales" count="0" oneField="1">
      <fieldsUsage count="1">
        <fieldUsage x="3"/>
      </fieldsUsage>
    </cacheHierarchy>
    <cacheHierarchy uniqueName="[Measures].[Total Profit]" caption="Total Profit" measure="1" displayFolder="" measureGroup="fact_Sales" count="0" oneField="1">
      <fieldsUsage count="1">
        <fieldUsage x="4"/>
      </fieldsUsage>
    </cacheHierarchy>
    <cacheHierarchy uniqueName="[Measures].[Profit Margin %]" caption="Profit Margin %" measure="1" displayFolder="" measureGroup="fact_Sales" count="0" oneField="1">
      <fieldsUsage count="1">
        <fieldUsage x="5"/>
      </fieldsUsage>
    </cacheHierarchy>
    <cacheHierarchy uniqueName="[Measures].[Total Quantity]" caption="Total Quantity" measure="1" displayFolder="" measureGroup="fact_Sales" count="0" oneField="1">
      <fieldsUsage count="1">
        <fieldUsage x="6"/>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93981478" backgroundQuery="1" createdVersion="8" refreshedVersion="8" minRefreshableVersion="3" recordCount="0" supportSubquery="1" supportAdvancedDrill="1" xr:uid="{62E26AAD-6CE6-4E91-9E48-0CE2713DF76D}">
  <cacheSource type="external" connectionId="9"/>
  <cacheFields count="6">
    <cacheField name="[dim_Region].[Country].[Country]" caption="Country" numFmtId="0" hierarchy="16" level="1">
      <sharedItems count="6">
        <s v="Australia"/>
        <s v="Canada"/>
        <s v="France"/>
        <s v="Germany"/>
        <s v="United Kingdom"/>
        <s v="United States"/>
      </sharedItems>
      <extLst>
        <ext xmlns:x15="http://schemas.microsoft.com/office/spreadsheetml/2010/11/main" uri="{4F2E5C28-24EA-4eb8-9CBF-B6C8F9C3D259}">
          <x15:cachedUniqueNames>
            <x15:cachedUniqueName index="0" name="[dim_Region].[Country].&amp;[Australia]"/>
            <x15:cachedUniqueName index="1" name="[dim_Region].[Country].&amp;[Canada]"/>
            <x15:cachedUniqueName index="2" name="[dim_Region].[Country].&amp;[France]"/>
            <x15:cachedUniqueName index="3" name="[dim_Region].[Country].&amp;[Germany]"/>
            <x15:cachedUniqueName index="4" name="[dim_Region].[Country].&amp;[United Kingdom]"/>
            <x15:cachedUniqueName index="5" name="[dim_Region].[Country].&amp;[United States]"/>
          </x15:cachedUniqueNames>
        </ext>
      </extLst>
    </cacheField>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2" memberValueDatatype="130" unbalanced="0">
      <fieldsUsage count="2">
        <fieldUsage x="-1"/>
        <fieldUsage x="0"/>
      </fieldsUsage>
    </cacheHierarchy>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oneField="1">
      <fieldsUsage count="1">
        <fieldUsage x="2"/>
      </fieldsUsage>
    </cacheHierarchy>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oneField="1">
      <fieldsUsage count="1">
        <fieldUsage x="4"/>
      </fieldsUsage>
    </cacheHierarchy>
    <cacheHierarchy uniqueName="[Measures].[Total Quantity]" caption="Total Quantity" measure="1" displayFolder="" measureGroup="fact_Sales" count="0" oneField="1">
      <fieldsUsage count="1">
        <fieldUsage x="5"/>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95833333" backgroundQuery="1" createdVersion="8" refreshedVersion="8" minRefreshableVersion="3" recordCount="0" supportSubquery="1" supportAdvancedDrill="1" xr:uid="{C2482BA3-3D67-41A8-9C59-5F7F539BD0B7}">
  <cacheSource type="external" connectionId="9"/>
  <cacheFields count="2">
    <cacheField name="[dim_Region].[Region].[Region]" caption="Region" numFmtId="0" hierarchy="15" level="1">
      <sharedItems count="10">
        <s v="Australia"/>
        <s v="Canada"/>
        <s v="Central"/>
        <s v="France"/>
        <s v="Germany"/>
        <s v="Northeast"/>
        <s v="Northwest"/>
        <s v="Southeast"/>
        <s v="Southwest"/>
        <s v="United Kingdom"/>
      </sharedItems>
      <extLst>
        <ext xmlns:x15="http://schemas.microsoft.com/office/spreadsheetml/2010/11/main" uri="{4F2E5C28-24EA-4eb8-9CBF-B6C8F9C3D259}">
          <x15:cachedUniqueNames>
            <x15:cachedUniqueName index="0" name="[dim_Region].[Region].&amp;[Australia]"/>
            <x15:cachedUniqueName index="1" name="[dim_Region].[Region].&amp;[Canada]"/>
            <x15:cachedUniqueName index="2" name="[dim_Region].[Region].&amp;[Central]"/>
            <x15:cachedUniqueName index="3" name="[dim_Region].[Region].&amp;[France]"/>
            <x15:cachedUniqueName index="4" name="[dim_Region].[Region].&amp;[Germany]"/>
            <x15:cachedUniqueName index="5" name="[dim_Region].[Region].&amp;[Northeast]"/>
            <x15:cachedUniqueName index="6" name="[dim_Region].[Region].&amp;[Northwest]"/>
            <x15:cachedUniqueName index="7" name="[dim_Region].[Region].&amp;[Southeast]"/>
            <x15:cachedUniqueName index="8" name="[dim_Region].[Region].&amp;[Southwest]"/>
            <x15:cachedUniqueName index="9" name="[dim_Region].[Region].&amp;[United Kingdom]"/>
          </x15:cachedUniqueNames>
        </ext>
      </extLst>
    </cacheField>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2" memberValueDatatype="130" unbalanced="0">
      <fieldsUsage count="2">
        <fieldUsage x="-1"/>
        <fieldUsage x="0"/>
      </fieldsUsage>
    </cacheHierarchy>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98032404" backgroundQuery="1" createdVersion="8" refreshedVersion="8" minRefreshableVersion="3" recordCount="0" supportSubquery="1" supportAdvancedDrill="1" xr:uid="{EF641C0E-33C2-42D8-B208-F78A4AD2046A}">
  <cacheSource type="external" connectionId="9"/>
  <cacheFields count="2">
    <cacheField name="[dim_Region].[Region].[Region]" caption="Region" numFmtId="0" hierarchy="15" level="1">
      <sharedItems count="10">
        <s v="Australia"/>
        <s v="Canada"/>
        <s v="Central"/>
        <s v="France"/>
        <s v="Germany"/>
        <s v="Northeast"/>
        <s v="Northwest"/>
        <s v="Southeast"/>
        <s v="Southwest"/>
        <s v="United Kingdom"/>
      </sharedItems>
      <extLst>
        <ext xmlns:x15="http://schemas.microsoft.com/office/spreadsheetml/2010/11/main" uri="{4F2E5C28-24EA-4eb8-9CBF-B6C8F9C3D259}">
          <x15:cachedUniqueNames>
            <x15:cachedUniqueName index="0" name="[dim_Region].[Region].&amp;[Australia]"/>
            <x15:cachedUniqueName index="1" name="[dim_Region].[Region].&amp;[Canada]"/>
            <x15:cachedUniqueName index="2" name="[dim_Region].[Region].&amp;[Central]"/>
            <x15:cachedUniqueName index="3" name="[dim_Region].[Region].&amp;[France]"/>
            <x15:cachedUniqueName index="4" name="[dim_Region].[Region].&amp;[Germany]"/>
            <x15:cachedUniqueName index="5" name="[dim_Region].[Region].&amp;[Northeast]"/>
            <x15:cachedUniqueName index="6" name="[dim_Region].[Region].&amp;[Northwest]"/>
            <x15:cachedUniqueName index="7" name="[dim_Region].[Region].&amp;[Southeast]"/>
            <x15:cachedUniqueName index="8" name="[dim_Region].[Region].&amp;[Southwest]"/>
            <x15:cachedUniqueName index="9" name="[dim_Region].[Region].&amp;[United Kingdom]"/>
          </x15:cachedUniqueNames>
        </ext>
      </extLst>
    </cacheField>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2" memberValueDatatype="130" unbalanced="0">
      <fieldsUsage count="2">
        <fieldUsage x="-1"/>
        <fieldUsage x="0"/>
      </fieldsUsage>
    </cacheHierarchy>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199999998" backgroundQuery="1" createdVersion="8" refreshedVersion="8" minRefreshableVersion="3" recordCount="0" supportSubquery="1" supportAdvancedDrill="1" xr:uid="{D0A80A60-1579-4B1B-84A7-9B40C654FDD2}">
  <cacheSource type="external" connectionId="9"/>
  <cacheFields count="6">
    <cacheField name="[dim_Region].[Country].[Country]" caption="Country" numFmtId="0" hierarchy="16" level="1">
      <sharedItems count="6">
        <s v="Australia"/>
        <s v="Canada"/>
        <s v="France"/>
        <s v="Germany"/>
        <s v="United Kingdom"/>
        <s v="United States"/>
      </sharedItems>
      <extLst>
        <ext xmlns:x15="http://schemas.microsoft.com/office/spreadsheetml/2010/11/main" uri="{4F2E5C28-24EA-4eb8-9CBF-B6C8F9C3D259}">
          <x15:cachedUniqueNames>
            <x15:cachedUniqueName index="0" name="[dim_Region].[Country].&amp;[Australia]"/>
            <x15:cachedUniqueName index="1" name="[dim_Region].[Country].&amp;[Canada]"/>
            <x15:cachedUniqueName index="2" name="[dim_Region].[Country].&amp;[France]"/>
            <x15:cachedUniqueName index="3" name="[dim_Region].[Country].&amp;[Germany]"/>
            <x15:cachedUniqueName index="4" name="[dim_Region].[Country].&amp;[United Kingdom]"/>
            <x15:cachedUniqueName index="5" name="[dim_Region].[Country].&amp;[United States]"/>
          </x15:cachedUniqueNames>
        </ext>
      </extLst>
    </cacheField>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2" memberValueDatatype="130" unbalanced="0">
      <fieldsUsage count="2">
        <fieldUsage x="-1"/>
        <fieldUsage x="0"/>
      </fieldsUsage>
    </cacheHierarchy>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oneField="1">
      <fieldsUsage count="1">
        <fieldUsage x="2"/>
      </fieldsUsage>
    </cacheHierarchy>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oneField="1">
      <fieldsUsage count="1">
        <fieldUsage x="4"/>
      </fieldsUsage>
    </cacheHierarchy>
    <cacheHierarchy uniqueName="[Measures].[Total Quantity]" caption="Total Quantity" measure="1" displayFolder="" measureGroup="fact_Sales" count="0" oneField="1">
      <fieldsUsage count="1">
        <fieldUsage x="5"/>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02199076" backgroundQuery="1" createdVersion="8" refreshedVersion="8" minRefreshableVersion="3" recordCount="0" supportSubquery="1" supportAdvancedDrill="1" xr:uid="{B8EE8AC5-2FE1-4493-8DC2-037479A76788}">
  <cacheSource type="external" connectionId="9"/>
  <cacheFields count="2">
    <cacheField name="[Measures].[Total Sales]" caption="Total Sales" numFmtId="0" hierarchy="53" level="32767"/>
    <cacheField name="[dim_Region].[Country].[Country]" caption="Country" numFmtId="0" hierarchy="16" level="1">
      <sharedItems count="6">
        <s v="Australia"/>
        <s v="Canada"/>
        <s v="France"/>
        <s v="Germany"/>
        <s v="United Kingdom"/>
        <s v="United States"/>
      </sharedItems>
      <extLst>
        <ext xmlns:x15="http://schemas.microsoft.com/office/spreadsheetml/2010/11/main" uri="{4F2E5C28-24EA-4eb8-9CBF-B6C8F9C3D259}">
          <x15:cachedUniqueNames>
            <x15:cachedUniqueName index="0" name="[dim_Region].[Country].&amp;[Australia]"/>
            <x15:cachedUniqueName index="1" name="[dim_Region].[Country].&amp;[Canada]"/>
            <x15:cachedUniqueName index="2" name="[dim_Region].[Country].&amp;[France]"/>
            <x15:cachedUniqueName index="3" name="[dim_Region].[Country].&amp;[Germany]"/>
            <x15:cachedUniqueName index="4" name="[dim_Region].[Country].&amp;[United Kingdom]"/>
            <x15:cachedUniqueName index="5" name="[dim_Region].[Country].&amp;[United States]"/>
          </x15:cachedUniqueNames>
        </ext>
      </extLst>
    </cacheField>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2" memberValueDatatype="130" unbalanced="0">
      <fieldsUsage count="2">
        <fieldUsage x="-1"/>
        <fieldUsage x="1"/>
      </fieldsUsage>
    </cacheHierarchy>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0"/>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04050924" backgroundQuery="1" createdVersion="8" refreshedVersion="8" minRefreshableVersion="3" recordCount="0" supportSubquery="1" supportAdvancedDrill="1" xr:uid="{8BC71E7D-0640-4666-AB01-1564AFB34F0B}">
  <cacheSource type="external" connectionId="9"/>
  <cacheFields count="6">
    <cacheField name="[dim_Region].[Region].[Region]" caption="Region" numFmtId="0" hierarchy="15" level="1">
      <sharedItems count="10">
        <s v="Australia"/>
        <s v="Canada"/>
        <s v="Central"/>
        <s v="France"/>
        <s v="Germany"/>
        <s v="Northeast"/>
        <s v="Northwest"/>
        <s v="Southeast"/>
        <s v="Southwest"/>
        <s v="United Kingdom"/>
      </sharedItems>
      <extLst>
        <ext xmlns:x15="http://schemas.microsoft.com/office/spreadsheetml/2010/11/main" uri="{4F2E5C28-24EA-4eb8-9CBF-B6C8F9C3D259}">
          <x15:cachedUniqueNames>
            <x15:cachedUniqueName index="0" name="[dim_Region].[Region].&amp;[Australia]"/>
            <x15:cachedUniqueName index="1" name="[dim_Region].[Region].&amp;[Canada]"/>
            <x15:cachedUniqueName index="2" name="[dim_Region].[Region].&amp;[Central]"/>
            <x15:cachedUniqueName index="3" name="[dim_Region].[Region].&amp;[France]"/>
            <x15:cachedUniqueName index="4" name="[dim_Region].[Region].&amp;[Germany]"/>
            <x15:cachedUniqueName index="5" name="[dim_Region].[Region].&amp;[Northeast]"/>
            <x15:cachedUniqueName index="6" name="[dim_Region].[Region].&amp;[Northwest]"/>
            <x15:cachedUniqueName index="7" name="[dim_Region].[Region].&amp;[Southeast]"/>
            <x15:cachedUniqueName index="8" name="[dim_Region].[Region].&amp;[Southwest]"/>
            <x15:cachedUniqueName index="9" name="[dim_Region].[Region].&amp;[United Kingdom]"/>
          </x15:cachedUniqueNames>
        </ext>
      </extLst>
    </cacheField>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2" memberValueDatatype="130" unbalanced="0">
      <fieldsUsage count="2">
        <fieldUsage x="-1"/>
        <fieldUsage x="0"/>
      </fieldsUsage>
    </cacheHierarchy>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oneField="1">
      <fieldsUsage count="1">
        <fieldUsage x="2"/>
      </fieldsUsage>
    </cacheHierarchy>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oneField="1">
      <fieldsUsage count="1">
        <fieldUsage x="4"/>
      </fieldsUsage>
    </cacheHierarchy>
    <cacheHierarchy uniqueName="[Measures].[Total Quantity]" caption="Total Quantity" measure="1" displayFolder="" measureGroup="fact_Sales" count="0" oneField="1">
      <fieldsUsage count="1">
        <fieldUsage x="5"/>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06250002" backgroundQuery="1" createdVersion="8" refreshedVersion="8" minRefreshableVersion="3" recordCount="0" supportSubquery="1" supportAdvancedDrill="1" xr:uid="{152AFA7D-161D-4A12-8916-6AC033BE2991}">
  <cacheSource type="external" connectionId="9"/>
  <cacheFields count="6">
    <cacheField name="[dim_Region].[Region].[Region]" caption="Region" numFmtId="0" hierarchy="15" level="1">
      <sharedItems count="10">
        <s v="Australia"/>
        <s v="Canada"/>
        <s v="Central"/>
        <s v="France"/>
        <s v="Germany"/>
        <s v="Northeast"/>
        <s v="Northwest"/>
        <s v="Southeast"/>
        <s v="Southwest"/>
        <s v="United Kingdom"/>
      </sharedItems>
      <extLst>
        <ext xmlns:x15="http://schemas.microsoft.com/office/spreadsheetml/2010/11/main" uri="{4F2E5C28-24EA-4eb8-9CBF-B6C8F9C3D259}">
          <x15:cachedUniqueNames>
            <x15:cachedUniqueName index="0" name="[dim_Region].[Region].&amp;[Australia]"/>
            <x15:cachedUniqueName index="1" name="[dim_Region].[Region].&amp;[Canada]"/>
            <x15:cachedUniqueName index="2" name="[dim_Region].[Region].&amp;[Central]"/>
            <x15:cachedUniqueName index="3" name="[dim_Region].[Region].&amp;[France]"/>
            <x15:cachedUniqueName index="4" name="[dim_Region].[Region].&amp;[Germany]"/>
            <x15:cachedUniqueName index="5" name="[dim_Region].[Region].&amp;[Northeast]"/>
            <x15:cachedUniqueName index="6" name="[dim_Region].[Region].&amp;[Northwest]"/>
            <x15:cachedUniqueName index="7" name="[dim_Region].[Region].&amp;[Southeast]"/>
            <x15:cachedUniqueName index="8" name="[dim_Region].[Region].&amp;[Southwest]"/>
            <x15:cachedUniqueName index="9" name="[dim_Region].[Region].&amp;[United Kingdom]"/>
          </x15:cachedUniqueNames>
        </ext>
      </extLst>
    </cacheField>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2" memberValueDatatype="130" unbalanced="0">
      <fieldsUsage count="2">
        <fieldUsage x="-1"/>
        <fieldUsage x="0"/>
      </fieldsUsage>
    </cacheHierarchy>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oneField="1">
      <fieldsUsage count="1">
        <fieldUsage x="2"/>
      </fieldsUsage>
    </cacheHierarchy>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oneField="1">
      <fieldsUsage count="1">
        <fieldUsage x="4"/>
      </fieldsUsage>
    </cacheHierarchy>
    <cacheHierarchy uniqueName="[Measures].[Total Quantity]" caption="Total Quantity" measure="1" displayFolder="" measureGroup="fact_Sales" count="0" oneField="1">
      <fieldsUsage count="1">
        <fieldUsage x="5"/>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08564811" backgroundQuery="1" createdVersion="8" refreshedVersion="8" minRefreshableVersion="3" recordCount="0" supportSubquery="1" supportAdvancedDrill="1" xr:uid="{7803E8D9-F44F-42BA-81F8-49378D215B36}">
  <cacheSource type="external" connectionId="9"/>
  <cacheFields count="2">
    <cacheField name="[dim_Region].[Region].[Region]" caption="Region" numFmtId="0" hierarchy="15" level="1">
      <sharedItems count="10">
        <s v="Australia"/>
        <s v="Canada"/>
        <s v="Central"/>
        <s v="France"/>
        <s v="Germany"/>
        <s v="Northeast"/>
        <s v="Northwest"/>
        <s v="Southeast"/>
        <s v="Southwest"/>
        <s v="United Kingdom"/>
      </sharedItems>
      <extLst>
        <ext xmlns:x15="http://schemas.microsoft.com/office/spreadsheetml/2010/11/main" uri="{4F2E5C28-24EA-4eb8-9CBF-B6C8F9C3D259}">
          <x15:cachedUniqueNames>
            <x15:cachedUniqueName index="0" name="[dim_Region].[Region].&amp;[Australia]"/>
            <x15:cachedUniqueName index="1" name="[dim_Region].[Region].&amp;[Canada]"/>
            <x15:cachedUniqueName index="2" name="[dim_Region].[Region].&amp;[Central]"/>
            <x15:cachedUniqueName index="3" name="[dim_Region].[Region].&amp;[France]"/>
            <x15:cachedUniqueName index="4" name="[dim_Region].[Region].&amp;[Germany]"/>
            <x15:cachedUniqueName index="5" name="[dim_Region].[Region].&amp;[Northeast]"/>
            <x15:cachedUniqueName index="6" name="[dim_Region].[Region].&amp;[Northwest]"/>
            <x15:cachedUniqueName index="7" name="[dim_Region].[Region].&amp;[Southeast]"/>
            <x15:cachedUniqueName index="8" name="[dim_Region].[Region].&amp;[Southwest]"/>
            <x15:cachedUniqueName index="9" name="[dim_Region].[Region].&amp;[United Kingdom]"/>
          </x15:cachedUniqueNames>
        </ext>
      </extLst>
    </cacheField>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2" memberValueDatatype="130" unbalanced="0">
      <fieldsUsage count="2">
        <fieldUsage x="-1"/>
        <fieldUsage x="0"/>
      </fieldsUsage>
    </cacheHierarchy>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10879628" backgroundQuery="1" createdVersion="8" refreshedVersion="8" minRefreshableVersion="3" recordCount="0" supportSubquery="1" supportAdvancedDrill="1" xr:uid="{98233115-1C7E-4C9E-81D6-20DDFD838378}">
  <cacheSource type="external" connectionId="9"/>
  <cacheFields count="3">
    <cacheField name="[dim_Region].[Region].[Region]" caption="Region" numFmtId="0" hierarchy="15" level="1">
      <sharedItems count="10">
        <s v="Australia"/>
        <s v="Canada"/>
        <s v="Central"/>
        <s v="France"/>
        <s v="Germany"/>
        <s v="Northeast"/>
        <s v="Northwest"/>
        <s v="Southeast"/>
        <s v="Southwest"/>
        <s v="United Kingdom"/>
      </sharedItems>
      <extLst>
        <ext xmlns:x15="http://schemas.microsoft.com/office/spreadsheetml/2010/11/main" uri="{4F2E5C28-24EA-4eb8-9CBF-B6C8F9C3D259}">
          <x15:cachedUniqueNames>
            <x15:cachedUniqueName index="0" name="[dim_Region].[Region].&amp;[Australia]"/>
            <x15:cachedUniqueName index="1" name="[dim_Region].[Region].&amp;[Canada]"/>
            <x15:cachedUniqueName index="2" name="[dim_Region].[Region].&amp;[Central]"/>
            <x15:cachedUniqueName index="3" name="[dim_Region].[Region].&amp;[France]"/>
            <x15:cachedUniqueName index="4" name="[dim_Region].[Region].&amp;[Germany]"/>
            <x15:cachedUniqueName index="5" name="[dim_Region].[Region].&amp;[Northeast]"/>
            <x15:cachedUniqueName index="6" name="[dim_Region].[Region].&amp;[Northwest]"/>
            <x15:cachedUniqueName index="7" name="[dim_Region].[Region].&amp;[Southeast]"/>
            <x15:cachedUniqueName index="8" name="[dim_Region].[Region].&amp;[Southwest]"/>
            <x15:cachedUniqueName index="9" name="[dim_Region].[Region].&amp;[United Kingdom]"/>
          </x15:cachedUniqueNames>
        </ext>
      </extLst>
    </cacheField>
    <cacheField name="[Measures].[Total Profit]" caption="Total Profit" numFmtId="0" hierarchy="55" level="32767"/>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2" memberValueDatatype="130" unbalanced="0">
      <fieldsUsage count="2">
        <fieldUsage x="-1"/>
        <fieldUsage x="0"/>
      </fieldsUsage>
    </cacheHierarchy>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2"/>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17476855" backgroundQuery="1" createdVersion="8" refreshedVersion="8" minRefreshableVersion="3" recordCount="0" supportSubquery="1" supportAdvancedDrill="1" xr:uid="{F95E2B2B-A8C2-44F5-AB75-DB5AA04AD182}">
  <cacheSource type="external" connectionId="9"/>
  <cacheFields count="7">
    <cacheField name="[dim_Reseller].[Country_Region].[Country_Region]" caption="Country_Region" numFmtId="0" hierarchy="23" level="1">
      <sharedItems count="6">
        <s v="Australia"/>
        <s v="Canada"/>
        <s v="France"/>
        <s v="Germany"/>
        <s v="United Kingdom"/>
        <s v="United States"/>
      </sharedItems>
      <extLst>
        <ext xmlns:x15="http://schemas.microsoft.com/office/spreadsheetml/2010/11/main" uri="{4F2E5C28-24EA-4eb8-9CBF-B6C8F9C3D259}">
          <x15:cachedUniqueNames>
            <x15:cachedUniqueName index="0" name="[dim_Reseller].[Country_Region].&amp;[Australia]"/>
            <x15:cachedUniqueName index="1" name="[dim_Reseller].[Country_Region].&amp;[Canada]"/>
            <x15:cachedUniqueName index="2" name="[dim_Reseller].[Country_Region].&amp;[France]"/>
            <x15:cachedUniqueName index="3" name="[dim_Reseller].[Country_Region].&amp;[Germany]"/>
            <x15:cachedUniqueName index="4" name="[dim_Reseller].[Country_Region].&amp;[United Kingdom]"/>
            <x15:cachedUniqueName index="5" name="[dim_Reseller].[Country_Region].&amp;[United States]"/>
          </x15:cachedUniqueNames>
        </ext>
      </extLst>
    </cacheField>
    <cacheField name="[dim_Reseller].[State_Province].[State_Province]" caption="State_Province" numFmtId="0" hierarchy="22" level="1">
      <sharedItems count="64">
        <s v="New South Wales"/>
        <s v="Queensland"/>
        <s v="South Australia"/>
        <s v="Victoria"/>
        <s v="Alberta"/>
        <s v="British Columbia"/>
        <s v="Brunswick"/>
        <s v="Manitoba"/>
        <s v="Ontario"/>
        <s v="Quebec"/>
        <s v="Essonne"/>
        <s v="Garonne (Haute)"/>
        <s v="Hauts de Seine"/>
        <s v="Loir et Cher"/>
        <s v="Loiret"/>
        <s v="Nord"/>
        <s v="Pas de Calais"/>
        <s v="Seine (Paris)"/>
        <s v="Seine et Marne"/>
        <s v="Seine Saint Denis"/>
        <s v="Val de Marne"/>
        <s v="Val d'Oise"/>
        <s v="Bayern"/>
        <s v="Brandenburg"/>
        <s v="Hamburg"/>
        <s v="Hessen"/>
        <s v="Nordrhein-Westfalen"/>
        <s v="Saarland"/>
        <s v="England"/>
        <s v="Alabama"/>
        <s v="Arizona"/>
        <s v="California"/>
        <s v="Colorado"/>
        <s v="Connecticut"/>
        <s v="Florida"/>
        <s v="Georgia"/>
        <s v="Idaho"/>
        <s v="Illinois"/>
        <s v="Indiana"/>
        <s v="Kentucky"/>
        <s v="Maine"/>
        <s v="Massachusetts"/>
        <s v="Michigan"/>
        <s v="Minnesota"/>
        <s v="Mississippi"/>
        <s v="Missouri"/>
        <s v="Montana"/>
        <s v="Nevada"/>
        <s v="New Hampshire"/>
        <s v="New Mexico"/>
        <s v="New York"/>
        <s v="North Carolina"/>
        <s v="Ohio"/>
        <s v="Oregon"/>
        <s v="Rhode Island"/>
        <s v="South Carolina"/>
        <s v="South Dakota"/>
        <s v="Tennessee"/>
        <s v="Texas"/>
        <s v="Utah"/>
        <s v="Virginia"/>
        <s v="Washington"/>
        <s v="Wisconsin"/>
        <s v="Wyoming"/>
      </sharedItems>
      <extLst>
        <ext xmlns:x15="http://schemas.microsoft.com/office/spreadsheetml/2010/11/main" uri="{4F2E5C28-24EA-4eb8-9CBF-B6C8F9C3D259}">
          <x15:cachedUniqueNames>
            <x15:cachedUniqueName index="0" name="[dim_Reseller].[State_Province].&amp;[New South Wales]"/>
            <x15:cachedUniqueName index="1" name="[dim_Reseller].[State_Province].&amp;[Queensland]"/>
            <x15:cachedUniqueName index="2" name="[dim_Reseller].[State_Province].&amp;[South Australia]"/>
            <x15:cachedUniqueName index="3" name="[dim_Reseller].[State_Province].&amp;[Victoria]"/>
            <x15:cachedUniqueName index="4" name="[dim_Reseller].[State_Province].&amp;[Alberta]"/>
            <x15:cachedUniqueName index="5" name="[dim_Reseller].[State_Province].&amp;[British Columbia]"/>
            <x15:cachedUniqueName index="6" name="[dim_Reseller].[State_Province].&amp;[Brunswick]"/>
            <x15:cachedUniqueName index="7" name="[dim_Reseller].[State_Province].&amp;[Manitoba]"/>
            <x15:cachedUniqueName index="8" name="[dim_Reseller].[State_Province].&amp;[Ontario]"/>
            <x15:cachedUniqueName index="9" name="[dim_Reseller].[State_Province].&amp;[Quebec]"/>
            <x15:cachedUniqueName index="10" name="[dim_Reseller].[State_Province].&amp;[Essonne]"/>
            <x15:cachedUniqueName index="11" name="[dim_Reseller].[State_Province].&amp;[Garonne (Haute)]"/>
            <x15:cachedUniqueName index="12" name="[dim_Reseller].[State_Province].&amp;[Hauts de Seine]"/>
            <x15:cachedUniqueName index="13" name="[dim_Reseller].[State_Province].&amp;[Loir et Cher]"/>
            <x15:cachedUniqueName index="14" name="[dim_Reseller].[State_Province].&amp;[Loiret]"/>
            <x15:cachedUniqueName index="15" name="[dim_Reseller].[State_Province].&amp;[Nord]"/>
            <x15:cachedUniqueName index="16" name="[dim_Reseller].[State_Province].&amp;[Pas de Calais]"/>
            <x15:cachedUniqueName index="17" name="[dim_Reseller].[State_Province].&amp;[Seine (Paris)]"/>
            <x15:cachedUniqueName index="18" name="[dim_Reseller].[State_Province].&amp;[Seine et Marne]"/>
            <x15:cachedUniqueName index="19" name="[dim_Reseller].[State_Province].&amp;[Seine Saint Denis]"/>
            <x15:cachedUniqueName index="20" name="[dim_Reseller].[State_Province].&amp;[Val de Marne]"/>
            <x15:cachedUniqueName index="21" name="[dim_Reseller].[State_Province].&amp;[Val d'Oise]"/>
            <x15:cachedUniqueName index="22" name="[dim_Reseller].[State_Province].&amp;[Bayern]"/>
            <x15:cachedUniqueName index="23" name="[dim_Reseller].[State_Province].&amp;[Brandenburg]"/>
            <x15:cachedUniqueName index="24" name="[dim_Reseller].[State_Province].&amp;[Hamburg]"/>
            <x15:cachedUniqueName index="25" name="[dim_Reseller].[State_Province].&amp;[Hessen]"/>
            <x15:cachedUniqueName index="26" name="[dim_Reseller].[State_Province].&amp;[Nordrhein-Westfalen]"/>
            <x15:cachedUniqueName index="27" name="[dim_Reseller].[State_Province].&amp;[Saarland]"/>
            <x15:cachedUniqueName index="28" name="[dim_Reseller].[State_Province].&amp;[England]"/>
            <x15:cachedUniqueName index="29" name="[dim_Reseller].[State_Province].&amp;[Alabama]"/>
            <x15:cachedUniqueName index="30" name="[dim_Reseller].[State_Province].&amp;[Arizona]"/>
            <x15:cachedUniqueName index="31" name="[dim_Reseller].[State_Province].&amp;[California]"/>
            <x15:cachedUniqueName index="32" name="[dim_Reseller].[State_Province].&amp;[Colorado]"/>
            <x15:cachedUniqueName index="33" name="[dim_Reseller].[State_Province].&amp;[Connecticut]"/>
            <x15:cachedUniqueName index="34" name="[dim_Reseller].[State_Province].&amp;[Florida]"/>
            <x15:cachedUniqueName index="35" name="[dim_Reseller].[State_Province].&amp;[Georgia]"/>
            <x15:cachedUniqueName index="36" name="[dim_Reseller].[State_Province].&amp;[Idaho]"/>
            <x15:cachedUniqueName index="37" name="[dim_Reseller].[State_Province].&amp;[Illinois]"/>
            <x15:cachedUniqueName index="38" name="[dim_Reseller].[State_Province].&amp;[Indiana]"/>
            <x15:cachedUniqueName index="39" name="[dim_Reseller].[State_Province].&amp;[Kentucky]"/>
            <x15:cachedUniqueName index="40" name="[dim_Reseller].[State_Province].&amp;[Maine]"/>
            <x15:cachedUniqueName index="41" name="[dim_Reseller].[State_Province].&amp;[Massachusetts]"/>
            <x15:cachedUniqueName index="42" name="[dim_Reseller].[State_Province].&amp;[Michigan]"/>
            <x15:cachedUniqueName index="43" name="[dim_Reseller].[State_Province].&amp;[Minnesota]"/>
            <x15:cachedUniqueName index="44" name="[dim_Reseller].[State_Province].&amp;[Mississippi]"/>
            <x15:cachedUniqueName index="45" name="[dim_Reseller].[State_Province].&amp;[Missouri]"/>
            <x15:cachedUniqueName index="46" name="[dim_Reseller].[State_Province].&amp;[Montana]"/>
            <x15:cachedUniqueName index="47" name="[dim_Reseller].[State_Province].&amp;[Nevada]"/>
            <x15:cachedUniqueName index="48" name="[dim_Reseller].[State_Province].&amp;[New Hampshire]"/>
            <x15:cachedUniqueName index="49" name="[dim_Reseller].[State_Province].&amp;[New Mexico]"/>
            <x15:cachedUniqueName index="50" name="[dim_Reseller].[State_Province].&amp;[New York]"/>
            <x15:cachedUniqueName index="51" name="[dim_Reseller].[State_Province].&amp;[North Carolina]"/>
            <x15:cachedUniqueName index="52" name="[dim_Reseller].[State_Province].&amp;[Ohio]"/>
            <x15:cachedUniqueName index="53" name="[dim_Reseller].[State_Province].&amp;[Oregon]"/>
            <x15:cachedUniqueName index="54" name="[dim_Reseller].[State_Province].&amp;[Rhode Island]"/>
            <x15:cachedUniqueName index="55" name="[dim_Reseller].[State_Province].&amp;[South Carolina]"/>
            <x15:cachedUniqueName index="56" name="[dim_Reseller].[State_Province].&amp;[South Dakota]"/>
            <x15:cachedUniqueName index="57" name="[dim_Reseller].[State_Province].&amp;[Tennessee]"/>
            <x15:cachedUniqueName index="58" name="[dim_Reseller].[State_Province].&amp;[Texas]"/>
            <x15:cachedUniqueName index="59" name="[dim_Reseller].[State_Province].&amp;[Utah]"/>
            <x15:cachedUniqueName index="60" name="[dim_Reseller].[State_Province].&amp;[Virginia]"/>
            <x15:cachedUniqueName index="61" name="[dim_Reseller].[State_Province].&amp;[Washington]"/>
            <x15:cachedUniqueName index="62" name="[dim_Reseller].[State_Province].&amp;[Wisconsin]"/>
            <x15:cachedUniqueName index="63" name="[dim_Reseller].[State_Province].&amp;[Wyoming]"/>
          </x15:cachedUniqueNames>
        </ext>
      </extLst>
    </cacheField>
    <cacheField name="[dim_Reseller].[City].[City]" caption="City" numFmtId="0" hierarchy="21" level="1">
      <sharedItems count="414">
        <s v="Darlinghurst"/>
        <s v="Lane Cove"/>
        <s v="Lavender Bay"/>
        <s v="Matraville"/>
        <s v="Milsons Point"/>
        <s v="Newcastle"/>
        <s v="North Ryde"/>
        <s v="North Sydney"/>
        <s v="Rhodes"/>
        <s v="Silverwater"/>
        <s v="Sydney"/>
        <s v="Hawthorne"/>
        <s v="Cloverdale"/>
        <s v="Findon"/>
        <s v="Perth"/>
        <s v="Melbourne"/>
        <s v="Seaford"/>
        <s v="South Melbourne"/>
        <s v="Calgary"/>
        <s v="Edmonton"/>
        <s v="Burnaby"/>
        <s v="Richmond"/>
        <s v="Surrey"/>
        <s v="Vancouver"/>
        <s v="Victoria"/>
        <s v="Saint John"/>
        <s v="Winnipeg"/>
        <s v="Aurora"/>
        <s v="Barrie"/>
        <s v="Brampton"/>
        <s v="Chalk Riber"/>
        <s v="Etobicoke"/>
        <s v="Kanata"/>
        <s v="Kingston"/>
        <s v="Markham"/>
        <s v="Mississauga"/>
        <s v="Nepean"/>
        <s v="Ottawa"/>
        <s v="Richmond Hill"/>
        <s v="Toronto"/>
        <s v="Waterloo"/>
        <s v="Weston"/>
        <s v="Brossard"/>
        <s v="Hull"/>
        <s v="Montreal"/>
        <s v="Outremont"/>
        <s v="Pnot-Rouge"/>
        <s v="Quebec"/>
        <s v="Sainte-Foy"/>
        <s v="Sillery"/>
        <s v="Ville De'anjou"/>
        <s v="Morangis"/>
        <s v="Verrieres Le Buisson"/>
        <s v="Colomiers"/>
        <s v="Colombes"/>
        <s v="Courbevoie"/>
        <s v="Paris La Defense"/>
        <s v="Sèvres"/>
        <s v="Suresnes"/>
        <s v="Saint Ouen"/>
        <s v="Orleans"/>
        <s v="Croix"/>
        <s v="Roncq"/>
        <s v="Boulogne-sur-Mer"/>
        <s v="Paris"/>
        <s v="Lieusaint"/>
        <s v="Roissy en Brie"/>
        <s v="Bobigny"/>
        <s v="Pantin"/>
        <s v="Orly"/>
        <s v="Cergy"/>
        <s v="Augsburg"/>
        <s v="Frankfurt"/>
        <s v="Grevenbroich"/>
        <s v="Berlin"/>
        <s v="Eilenburg"/>
        <s v="Essen"/>
        <s v="Frankfurt am Main"/>
        <s v="Hamburg"/>
        <s v="Muehlheim"/>
        <s v="Paderborn"/>
        <s v="Bad Soden"/>
        <s v="Duesseldorf"/>
        <s v="München"/>
        <s v="Braunschweig"/>
        <s v="Hannover"/>
        <s v="Leipzig"/>
        <s v="Kiel"/>
        <s v="Münster"/>
        <s v="Offenbach"/>
        <s v="Poing"/>
        <s v="Saarbrücken"/>
        <s v="Stuttgart"/>
        <s v="Sulzbach Taunus"/>
        <s v="Abingdon"/>
        <s v="Basingstoke Hants"/>
        <s v="Berks"/>
        <s v="Berkshire"/>
        <s v="Birmingham"/>
        <s v="Bracknell"/>
        <s v="Cambridge"/>
        <s v="Gloucestershire"/>
        <s v="High Wycombe"/>
        <s v="Lancaster"/>
        <s v="Liverpool"/>
        <s v="London"/>
        <s v="Maidenhead"/>
        <s v="Milton Keynes"/>
        <s v="Oxford"/>
        <s v="Oxon"/>
        <s v="Reading"/>
        <s v="W. York"/>
        <s v="Warrington"/>
        <s v="West Sussex"/>
        <s v="Wokingham"/>
        <s v="Woolston"/>
        <s v="York"/>
        <s v="Florence"/>
        <s v="Huntsville"/>
        <s v="Chandler"/>
        <s v="Gilbert"/>
        <s v="Mesa"/>
        <s v="Phoenix"/>
        <s v="Scottsdale"/>
        <s v="Surprise"/>
        <s v="Tucson"/>
        <s v="Alhambra"/>
        <s v="Auburn"/>
        <s v="Baldwin Park"/>
        <s v="Barstow"/>
        <s v="Bell Gardens"/>
        <s v="Camarillo"/>
        <s v="Canoga Park"/>
        <s v="Carson"/>
        <s v="Cerritos"/>
        <s v="Citrus Heights"/>
        <s v="City Of Commerce"/>
        <s v="Culver City"/>
        <s v="Daly City"/>
        <s v="El Cajon"/>
        <s v="El Segundo"/>
        <s v="Elk Grove"/>
        <s v="Escondido"/>
        <s v="Eureka"/>
        <s v="Fontana"/>
        <s v="Fremont"/>
        <s v="Fullerton"/>
        <s v="Gilroy"/>
        <s v="Hanford"/>
        <s v="Irvine"/>
        <s v="La Mesa"/>
        <s v="Lake Elsinore"/>
        <s v="Lakewood"/>
        <s v="Milpitas"/>
        <s v="Modesto"/>
        <s v="Monrovia"/>
        <s v="Newark"/>
        <s v="Ontario"/>
        <s v="Orange"/>
        <s v="Oxnard"/>
        <s v="Pleasanton"/>
        <s v="Redlands"/>
        <s v="Sacramento"/>
        <s v="San Bruno"/>
        <s v="San Diego"/>
        <s v="San Francisco"/>
        <s v="San Jose"/>
        <s v="San Mateo"/>
        <s v="San Ramon"/>
        <s v="San Ysidro"/>
        <s v="Sand City"/>
        <s v="Santa Ana"/>
        <s v="Santa Monica"/>
        <s v="Sherman Oaks"/>
        <s v="Simi Valley"/>
        <s v="Stockton"/>
        <s v="Trabuco Canyon"/>
        <s v="Union City"/>
        <s v="Upland"/>
        <s v="Van Nuys"/>
        <s v="Visalia"/>
        <s v="Whittier"/>
        <s v="Denver"/>
        <s v="Englewood"/>
        <s v="Greeley"/>
        <s v="Longmont"/>
        <s v="Loveland"/>
        <s v="Parker"/>
        <s v="Westminster"/>
        <s v="East Haven"/>
        <s v="Hamden"/>
        <s v="Milford"/>
        <s v="New Haven"/>
        <s v="Stamford"/>
        <s v="Waterbury"/>
        <s v="Westport"/>
        <s v="Bradenton"/>
        <s v="Clearwater"/>
        <s v="Destin"/>
        <s v="Hollywood"/>
        <s v="Kendall"/>
        <s v="Lakeland"/>
        <s v="Merritt Island"/>
        <s v="Miami"/>
        <s v="North Miami Beach"/>
        <s v="Orlando"/>
        <s v="Sarasota"/>
        <s v="Sunrise"/>
        <s v="Tampa"/>
        <s v="Vero Beach"/>
        <s v="Atlanta"/>
        <s v="Augusta"/>
        <s v="Austell"/>
        <s v="Byron"/>
        <s v="Clarkston"/>
        <s v="Columbus"/>
        <s v="Decatur"/>
        <s v="La Grange"/>
        <s v="Marietta"/>
        <s v="Mcdonough"/>
        <s v="Savannah"/>
        <s v="Suwanee"/>
        <s v="Idaho Falls"/>
        <s v="Lewiston"/>
        <s v="Sandpoint"/>
        <s v="Carol Stream"/>
        <s v="Chicago"/>
        <s v="Elgin"/>
        <s v="Joliet"/>
        <s v="Moline"/>
        <s v="Norridge"/>
        <s v="Peoria"/>
        <s v="Tuscola"/>
        <s v="West Chicago"/>
        <s v="Wood Dale"/>
        <s v="Daleville"/>
        <s v="Fort Wayne"/>
        <s v="Indianapolis"/>
        <s v="Logansport"/>
        <s v="Michigan City"/>
        <s v="New Castle"/>
        <s v="South Bend"/>
        <s v="Campbellsville"/>
        <s v="Newport"/>
        <s v="Saint Matthews"/>
        <s v="Somerset"/>
        <s v="Kittery"/>
        <s v="Braintree"/>
        <s v="Norwood"/>
        <s v="Randolph"/>
        <s v="Wrentham"/>
        <s v="Detroit"/>
        <s v="Holland"/>
        <s v="Howell"/>
        <s v="Madison Heights"/>
        <s v="Midland"/>
        <s v="Monroe"/>
        <s v="Novi"/>
        <s v="Pontiac"/>
        <s v="Port Huron"/>
        <s v="Redford"/>
        <s v="Saginaw"/>
        <s v="Southfield"/>
        <s v="Southgate"/>
        <s v="Westland"/>
        <s v="Zeeland"/>
        <s v="Branch"/>
        <s v="Duluth"/>
        <s v="Edina"/>
        <s v="Medford"/>
        <s v="Minneapolis"/>
        <s v="Woodbury"/>
        <s v="Biloxi"/>
        <s v="Gulfport"/>
        <s v="Tupelo"/>
        <s v="Branson"/>
        <s v="Ferguson"/>
        <s v="Jefferson City"/>
        <s v="Kansas City"/>
        <s v="Odessa"/>
        <s v="Saint Ann"/>
        <s v="Saint Louis"/>
        <s v="Billings"/>
        <s v="Great Falls"/>
        <s v="Missoula"/>
        <s v="Fernley"/>
        <s v="Las Vegas"/>
        <s v="North Las Vegas"/>
        <s v="Reno"/>
        <s v="Sparks"/>
        <s v="Hooksett"/>
        <s v="Nashua"/>
        <s v="Plaistow"/>
        <s v="Tilton"/>
        <s v="Las Cruces"/>
        <s v="Rio Rancho"/>
        <s v="Santa Fe"/>
        <s v="Cheektowaga"/>
        <s v="Endicott"/>
        <s v="Lake George"/>
        <s v="Melville"/>
        <s v="New Hartford"/>
        <s v="New York"/>
        <s v="Valley Stream"/>
        <s v="Charlotte"/>
        <s v="Greensboro"/>
        <s v="Kannapolis"/>
        <s v="Raleigh"/>
        <s v="Rocky Mount"/>
        <s v="Smithfield"/>
        <s v="Winston-Salem"/>
        <s v="Burbank"/>
        <s v="Cincinnati"/>
        <s v="Euclid"/>
        <s v="Heath"/>
        <s v="Mansfield"/>
        <s v="Mentor"/>
        <s v="North Randall"/>
        <s v="Oberlin"/>
        <s v="Springdale"/>
        <s v="Albany"/>
        <s v="Beaverton"/>
        <s v="Clackamas"/>
        <s v="Hillsboro"/>
        <s v="Klamath Falls"/>
        <s v="Milwaukie"/>
        <s v="Portland"/>
        <s v="Salem"/>
        <s v="Springfield"/>
        <s v="Tigard"/>
        <s v="Troutdale"/>
        <s v="Warwick"/>
        <s v="Woonsocket"/>
        <s v="Bluffton"/>
        <s v="Gaffney"/>
        <s v="Myrtle Beach"/>
        <s v="Denby"/>
        <s v="North Sioux City"/>
        <s v="Crossville"/>
        <s v="La Vergne"/>
        <s v="Maryville"/>
        <s v="Memphis"/>
        <s v="Millington"/>
        <s v="Nashville"/>
        <s v="Pigeon Forge"/>
        <s v="Arlington"/>
        <s v="Austin"/>
        <s v="Baytown"/>
        <s v="Carrollton"/>
        <s v="Cedar Park"/>
        <s v="College Station"/>
        <s v="Corpus Christi"/>
        <s v="Dallas"/>
        <s v="Fort Worth"/>
        <s v="Garland"/>
        <s v="Houston"/>
        <s v="Humble"/>
        <s v="Irving"/>
        <s v="Killeen"/>
        <s v="La Marque"/>
        <s v="Laredo"/>
        <s v="Mesquite"/>
        <s v="Plano"/>
        <s v="Round Rock"/>
        <s v="San Antonio"/>
        <s v="Sugar Land"/>
        <s v="Bountiful"/>
        <s v="Cedar City"/>
        <s v="Ogden"/>
        <s v="Park City"/>
        <s v="Riverton"/>
        <s v="Salt Lake City"/>
        <s v="Sandy"/>
        <s v="Tooele"/>
        <s v="Chantilly"/>
        <s v="Falls Church"/>
        <s v="Leesburg"/>
        <s v="Newport News"/>
        <s v="Virginia Beach"/>
        <s v="Bellevue"/>
        <s v="Bellingham"/>
        <s v="Bothell"/>
        <s v="Chehalis"/>
        <s v="Ellensburg"/>
        <s v="Everett"/>
        <s v="Federal Way"/>
        <s v="Issaquah"/>
        <s v="Kelso"/>
        <s v="Kennewick"/>
        <s v="Kent"/>
        <s v="Kirkland"/>
        <s v="Lacey"/>
        <s v="Longview"/>
        <s v="Lynnwood"/>
        <s v="North Bend"/>
        <s v="Port Orchard"/>
        <s v="Puyallup"/>
        <s v="Redmond"/>
        <s v="Renton"/>
        <s v="Seattle"/>
        <s v="Sequim"/>
        <s v="Shelton"/>
        <s v="Spokane"/>
        <s v="Tacoma"/>
        <s v="Washougal"/>
        <s v="Wenatchee"/>
        <s v="Woodinville"/>
        <s v="Johnson Creek"/>
        <s v="Milwaukee"/>
        <s v="Mosinee"/>
        <s v="Racine"/>
        <s v="Casper"/>
        <s v="Cheyenne"/>
        <s v="Rock Springs"/>
      </sharedItems>
      <extLst>
        <ext xmlns:x15="http://schemas.microsoft.com/office/spreadsheetml/2010/11/main" uri="{4F2E5C28-24EA-4eb8-9CBF-B6C8F9C3D259}">
          <x15:cachedUniqueNames>
            <x15:cachedUniqueName index="0" name="[dim_Reseller].[City].&amp;[Darlinghurst]"/>
            <x15:cachedUniqueName index="1" name="[dim_Reseller].[City].&amp;[Lane Cove]"/>
            <x15:cachedUniqueName index="2" name="[dim_Reseller].[City].&amp;[Lavender Bay]"/>
            <x15:cachedUniqueName index="3" name="[dim_Reseller].[City].&amp;[Matraville]"/>
            <x15:cachedUniqueName index="4" name="[dim_Reseller].[City].&amp;[Milsons Point]"/>
            <x15:cachedUniqueName index="5" name="[dim_Reseller].[City].&amp;[Newcastle]"/>
            <x15:cachedUniqueName index="6" name="[dim_Reseller].[City].&amp;[North Ryde]"/>
            <x15:cachedUniqueName index="7" name="[dim_Reseller].[City].&amp;[North Sydney]"/>
            <x15:cachedUniqueName index="8" name="[dim_Reseller].[City].&amp;[Rhodes]"/>
            <x15:cachedUniqueName index="9" name="[dim_Reseller].[City].&amp;[Silverwater]"/>
            <x15:cachedUniqueName index="10" name="[dim_Reseller].[City].&amp;[Sydney]"/>
            <x15:cachedUniqueName index="11" name="[dim_Reseller].[City].&amp;[Hawthorne]"/>
            <x15:cachedUniqueName index="12" name="[dim_Reseller].[City].&amp;[Cloverdale]"/>
            <x15:cachedUniqueName index="13" name="[dim_Reseller].[City].&amp;[Findon]"/>
            <x15:cachedUniqueName index="14" name="[dim_Reseller].[City].&amp;[Perth]"/>
            <x15:cachedUniqueName index="15" name="[dim_Reseller].[City].&amp;[Melbourne]"/>
            <x15:cachedUniqueName index="16" name="[dim_Reseller].[City].&amp;[Seaford]"/>
            <x15:cachedUniqueName index="17" name="[dim_Reseller].[City].&amp;[South Melbourne]"/>
            <x15:cachedUniqueName index="18" name="[dim_Reseller].[City].&amp;[Calgary]"/>
            <x15:cachedUniqueName index="19" name="[dim_Reseller].[City].&amp;[Edmonton]"/>
            <x15:cachedUniqueName index="20" name="[dim_Reseller].[City].&amp;[Burnaby]"/>
            <x15:cachedUniqueName index="21" name="[dim_Reseller].[City].&amp;[Richmond]"/>
            <x15:cachedUniqueName index="22" name="[dim_Reseller].[City].&amp;[Surrey]"/>
            <x15:cachedUniqueName index="23" name="[dim_Reseller].[City].&amp;[Vancouver]"/>
            <x15:cachedUniqueName index="24" name="[dim_Reseller].[City].&amp;[Victoria]"/>
            <x15:cachedUniqueName index="25" name="[dim_Reseller].[City].&amp;[Saint John]"/>
            <x15:cachedUniqueName index="26" name="[dim_Reseller].[City].&amp;[Winnipeg]"/>
            <x15:cachedUniqueName index="27" name="[dim_Reseller].[City].&amp;[Aurora]"/>
            <x15:cachedUniqueName index="28" name="[dim_Reseller].[City].&amp;[Barrie]"/>
            <x15:cachedUniqueName index="29" name="[dim_Reseller].[City].&amp;[Brampton]"/>
            <x15:cachedUniqueName index="30" name="[dim_Reseller].[City].&amp;[Chalk Riber]"/>
            <x15:cachedUniqueName index="31" name="[dim_Reseller].[City].&amp;[Etobicoke]"/>
            <x15:cachedUniqueName index="32" name="[dim_Reseller].[City].&amp;[Kanata]"/>
            <x15:cachedUniqueName index="33" name="[dim_Reseller].[City].&amp;[Kingston]"/>
            <x15:cachedUniqueName index="34" name="[dim_Reseller].[City].&amp;[Markham]"/>
            <x15:cachedUniqueName index="35" name="[dim_Reseller].[City].&amp;[Mississauga]"/>
            <x15:cachedUniqueName index="36" name="[dim_Reseller].[City].&amp;[Nepean]"/>
            <x15:cachedUniqueName index="37" name="[dim_Reseller].[City].&amp;[Ottawa]"/>
            <x15:cachedUniqueName index="38" name="[dim_Reseller].[City].&amp;[Richmond Hill]"/>
            <x15:cachedUniqueName index="39" name="[dim_Reseller].[City].&amp;[Toronto]"/>
            <x15:cachedUniqueName index="40" name="[dim_Reseller].[City].&amp;[Waterloo]"/>
            <x15:cachedUniqueName index="41" name="[dim_Reseller].[City].&amp;[Weston]"/>
            <x15:cachedUniqueName index="42" name="[dim_Reseller].[City].&amp;[Brossard]"/>
            <x15:cachedUniqueName index="43" name="[dim_Reseller].[City].&amp;[Hull]"/>
            <x15:cachedUniqueName index="44" name="[dim_Reseller].[City].&amp;[Montreal]"/>
            <x15:cachedUniqueName index="45" name="[dim_Reseller].[City].&amp;[Outremont]"/>
            <x15:cachedUniqueName index="46" name="[dim_Reseller].[City].&amp;[Pnot-Rouge]"/>
            <x15:cachedUniqueName index="47" name="[dim_Reseller].[City].&amp;[Quebec]"/>
            <x15:cachedUniqueName index="48" name="[dim_Reseller].[City].&amp;[Sainte-Foy]"/>
            <x15:cachedUniqueName index="49" name="[dim_Reseller].[City].&amp;[Sillery]"/>
            <x15:cachedUniqueName index="50" name="[dim_Reseller].[City].&amp;[Ville De'anjou]"/>
            <x15:cachedUniqueName index="51" name="[dim_Reseller].[City].&amp;[Morangis]"/>
            <x15:cachedUniqueName index="52" name="[dim_Reseller].[City].&amp;[Verrieres Le Buisson]"/>
            <x15:cachedUniqueName index="53" name="[dim_Reseller].[City].&amp;[Colomiers]"/>
            <x15:cachedUniqueName index="54" name="[dim_Reseller].[City].&amp;[Colombes]"/>
            <x15:cachedUniqueName index="55" name="[dim_Reseller].[City].&amp;[Courbevoie]"/>
            <x15:cachedUniqueName index="56" name="[dim_Reseller].[City].&amp;[Paris La Defense]"/>
            <x15:cachedUniqueName index="57" name="[dim_Reseller].[City].&amp;[Sèvres]"/>
            <x15:cachedUniqueName index="58" name="[dim_Reseller].[City].&amp;[Suresnes]"/>
            <x15:cachedUniqueName index="59" name="[dim_Reseller].[City].&amp;[Saint Ouen]"/>
            <x15:cachedUniqueName index="60" name="[dim_Reseller].[City].&amp;[Orleans]"/>
            <x15:cachedUniqueName index="61" name="[dim_Reseller].[City].&amp;[Croix]"/>
            <x15:cachedUniqueName index="62" name="[dim_Reseller].[City].&amp;[Roncq]"/>
            <x15:cachedUniqueName index="63" name="[dim_Reseller].[City].&amp;[Boulogne-sur-Mer]"/>
            <x15:cachedUniqueName index="64" name="[dim_Reseller].[City].&amp;[Paris]"/>
            <x15:cachedUniqueName index="65" name="[dim_Reseller].[City].&amp;[Lieusaint]"/>
            <x15:cachedUniqueName index="66" name="[dim_Reseller].[City].&amp;[Roissy en Brie]"/>
            <x15:cachedUniqueName index="67" name="[dim_Reseller].[City].&amp;[Bobigny]"/>
            <x15:cachedUniqueName index="68" name="[dim_Reseller].[City].&amp;[Pantin]"/>
            <x15:cachedUniqueName index="69" name="[dim_Reseller].[City].&amp;[Orly]"/>
            <x15:cachedUniqueName index="70" name="[dim_Reseller].[City].&amp;[Cergy]"/>
            <x15:cachedUniqueName index="71" name="[dim_Reseller].[City].&amp;[Augsburg]"/>
            <x15:cachedUniqueName index="72" name="[dim_Reseller].[City].&amp;[Frankfurt]"/>
            <x15:cachedUniqueName index="73" name="[dim_Reseller].[City].&amp;[Grevenbroich]"/>
            <x15:cachedUniqueName index="74" name="[dim_Reseller].[City].&amp;[Berlin]"/>
            <x15:cachedUniqueName index="75" name="[dim_Reseller].[City].&amp;[Eilenburg]"/>
            <x15:cachedUniqueName index="76" name="[dim_Reseller].[City].&amp;[Essen]"/>
            <x15:cachedUniqueName index="77" name="[dim_Reseller].[City].&amp;[Frankfurt am Main]"/>
            <x15:cachedUniqueName index="78" name="[dim_Reseller].[City].&amp;[Hamburg]"/>
            <x15:cachedUniqueName index="79" name="[dim_Reseller].[City].&amp;[Muehlheim]"/>
            <x15:cachedUniqueName index="80" name="[dim_Reseller].[City].&amp;[Paderborn]"/>
            <x15:cachedUniqueName index="81" name="[dim_Reseller].[City].&amp;[Bad Soden]"/>
            <x15:cachedUniqueName index="82" name="[dim_Reseller].[City].&amp;[Duesseldorf]"/>
            <x15:cachedUniqueName index="83" name="[dim_Reseller].[City].&amp;[München]"/>
            <x15:cachedUniqueName index="84" name="[dim_Reseller].[City].&amp;[Braunschweig]"/>
            <x15:cachedUniqueName index="85" name="[dim_Reseller].[City].&amp;[Hannover]"/>
            <x15:cachedUniqueName index="86" name="[dim_Reseller].[City].&amp;[Leipzig]"/>
            <x15:cachedUniqueName index="87" name="[dim_Reseller].[City].&amp;[Kiel]"/>
            <x15:cachedUniqueName index="88" name="[dim_Reseller].[City].&amp;[Münster]"/>
            <x15:cachedUniqueName index="89" name="[dim_Reseller].[City].&amp;[Offenbach]"/>
            <x15:cachedUniqueName index="90" name="[dim_Reseller].[City].&amp;[Poing]"/>
            <x15:cachedUniqueName index="91" name="[dim_Reseller].[City].&amp;[Saarbrücken]"/>
            <x15:cachedUniqueName index="92" name="[dim_Reseller].[City].&amp;[Stuttgart]"/>
            <x15:cachedUniqueName index="93" name="[dim_Reseller].[City].&amp;[Sulzbach Taunus]"/>
            <x15:cachedUniqueName index="94" name="[dim_Reseller].[City].&amp;[Abingdon]"/>
            <x15:cachedUniqueName index="95" name="[dim_Reseller].[City].&amp;[Basingstoke Hants]"/>
            <x15:cachedUniqueName index="96" name="[dim_Reseller].[City].&amp;[Berks]"/>
            <x15:cachedUniqueName index="97" name="[dim_Reseller].[City].&amp;[Berkshire]"/>
            <x15:cachedUniqueName index="98" name="[dim_Reseller].[City].&amp;[Birmingham]"/>
            <x15:cachedUniqueName index="99" name="[dim_Reseller].[City].&amp;[Bracknell]"/>
            <x15:cachedUniqueName index="100" name="[dim_Reseller].[City].&amp;[Cambridge]"/>
            <x15:cachedUniqueName index="101" name="[dim_Reseller].[City].&amp;[Gloucestershire]"/>
            <x15:cachedUniqueName index="102" name="[dim_Reseller].[City].&amp;[High Wycombe]"/>
            <x15:cachedUniqueName index="103" name="[dim_Reseller].[City].&amp;[Lancaster]"/>
            <x15:cachedUniqueName index="104" name="[dim_Reseller].[City].&amp;[Liverpool]"/>
            <x15:cachedUniqueName index="105" name="[dim_Reseller].[City].&amp;[London]"/>
            <x15:cachedUniqueName index="106" name="[dim_Reseller].[City].&amp;[Maidenhead]"/>
            <x15:cachedUniqueName index="107" name="[dim_Reseller].[City].&amp;[Milton Keynes]"/>
            <x15:cachedUniqueName index="108" name="[dim_Reseller].[City].&amp;[Oxford]"/>
            <x15:cachedUniqueName index="109" name="[dim_Reseller].[City].&amp;[Oxon]"/>
            <x15:cachedUniqueName index="110" name="[dim_Reseller].[City].&amp;[Reading]"/>
            <x15:cachedUniqueName index="111" name="[dim_Reseller].[City].&amp;[W. York]"/>
            <x15:cachedUniqueName index="112" name="[dim_Reseller].[City].&amp;[Warrington]"/>
            <x15:cachedUniqueName index="113" name="[dim_Reseller].[City].&amp;[West Sussex]"/>
            <x15:cachedUniqueName index="114" name="[dim_Reseller].[City].&amp;[Wokingham]"/>
            <x15:cachedUniqueName index="115" name="[dim_Reseller].[City].&amp;[Woolston]"/>
            <x15:cachedUniqueName index="116" name="[dim_Reseller].[City].&amp;[York]"/>
            <x15:cachedUniqueName index="117" name="[dim_Reseller].[City].&amp;[Florence]"/>
            <x15:cachedUniqueName index="118" name="[dim_Reseller].[City].&amp;[Huntsville]"/>
            <x15:cachedUniqueName index="119" name="[dim_Reseller].[City].&amp;[Chandler]"/>
            <x15:cachedUniqueName index="120" name="[dim_Reseller].[City].&amp;[Gilbert]"/>
            <x15:cachedUniqueName index="121" name="[dim_Reseller].[City].&amp;[Mesa]"/>
            <x15:cachedUniqueName index="122" name="[dim_Reseller].[City].&amp;[Phoenix]"/>
            <x15:cachedUniqueName index="123" name="[dim_Reseller].[City].&amp;[Scottsdale]"/>
            <x15:cachedUniqueName index="124" name="[dim_Reseller].[City].&amp;[Surprise]"/>
            <x15:cachedUniqueName index="125" name="[dim_Reseller].[City].&amp;[Tucson]"/>
            <x15:cachedUniqueName index="126" name="[dim_Reseller].[City].&amp;[Alhambra]"/>
            <x15:cachedUniqueName index="127" name="[dim_Reseller].[City].&amp;[Auburn]"/>
            <x15:cachedUniqueName index="128" name="[dim_Reseller].[City].&amp;[Baldwin Park]"/>
            <x15:cachedUniqueName index="129" name="[dim_Reseller].[City].&amp;[Barstow]"/>
            <x15:cachedUniqueName index="130" name="[dim_Reseller].[City].&amp;[Bell Gardens]"/>
            <x15:cachedUniqueName index="131" name="[dim_Reseller].[City].&amp;[Camarillo]"/>
            <x15:cachedUniqueName index="132" name="[dim_Reseller].[City].&amp;[Canoga Park]"/>
            <x15:cachedUniqueName index="133" name="[dim_Reseller].[City].&amp;[Carson]"/>
            <x15:cachedUniqueName index="134" name="[dim_Reseller].[City].&amp;[Cerritos]"/>
            <x15:cachedUniqueName index="135" name="[dim_Reseller].[City].&amp;[Citrus Heights]"/>
            <x15:cachedUniqueName index="136" name="[dim_Reseller].[City].&amp;[City Of Commerce]"/>
            <x15:cachedUniqueName index="137" name="[dim_Reseller].[City].&amp;[Culver City]"/>
            <x15:cachedUniqueName index="138" name="[dim_Reseller].[City].&amp;[Daly City]"/>
            <x15:cachedUniqueName index="139" name="[dim_Reseller].[City].&amp;[El Cajon]"/>
            <x15:cachedUniqueName index="140" name="[dim_Reseller].[City].&amp;[El Segundo]"/>
            <x15:cachedUniqueName index="141" name="[dim_Reseller].[City].&amp;[Elk Grove]"/>
            <x15:cachedUniqueName index="142" name="[dim_Reseller].[City].&amp;[Escondido]"/>
            <x15:cachedUniqueName index="143" name="[dim_Reseller].[City].&amp;[Eureka]"/>
            <x15:cachedUniqueName index="144" name="[dim_Reseller].[City].&amp;[Fontana]"/>
            <x15:cachedUniqueName index="145" name="[dim_Reseller].[City].&amp;[Fremont]"/>
            <x15:cachedUniqueName index="146" name="[dim_Reseller].[City].&amp;[Fullerton]"/>
            <x15:cachedUniqueName index="147" name="[dim_Reseller].[City].&amp;[Gilroy]"/>
            <x15:cachedUniqueName index="148" name="[dim_Reseller].[City].&amp;[Hanford]"/>
            <x15:cachedUniqueName index="149" name="[dim_Reseller].[City].&amp;[Irvine]"/>
            <x15:cachedUniqueName index="150" name="[dim_Reseller].[City].&amp;[La Mesa]"/>
            <x15:cachedUniqueName index="151" name="[dim_Reseller].[City].&amp;[Lake Elsinore]"/>
            <x15:cachedUniqueName index="152" name="[dim_Reseller].[City].&amp;[Lakewood]"/>
            <x15:cachedUniqueName index="153" name="[dim_Reseller].[City].&amp;[Milpitas]"/>
            <x15:cachedUniqueName index="154" name="[dim_Reseller].[City].&amp;[Modesto]"/>
            <x15:cachedUniqueName index="155" name="[dim_Reseller].[City].&amp;[Monrovia]"/>
            <x15:cachedUniqueName index="156" name="[dim_Reseller].[City].&amp;[Newark]"/>
            <x15:cachedUniqueName index="157" name="[dim_Reseller].[City].&amp;[Ontario]"/>
            <x15:cachedUniqueName index="158" name="[dim_Reseller].[City].&amp;[Orange]"/>
            <x15:cachedUniqueName index="159" name="[dim_Reseller].[City].&amp;[Oxnard]"/>
            <x15:cachedUniqueName index="160" name="[dim_Reseller].[City].&amp;[Pleasanton]"/>
            <x15:cachedUniqueName index="161" name="[dim_Reseller].[City].&amp;[Redlands]"/>
            <x15:cachedUniqueName index="162" name="[dim_Reseller].[City].&amp;[Sacramento]"/>
            <x15:cachedUniqueName index="163" name="[dim_Reseller].[City].&amp;[San Bruno]"/>
            <x15:cachedUniqueName index="164" name="[dim_Reseller].[City].&amp;[San Diego]"/>
            <x15:cachedUniqueName index="165" name="[dim_Reseller].[City].&amp;[San Francisco]"/>
            <x15:cachedUniqueName index="166" name="[dim_Reseller].[City].&amp;[San Jose]"/>
            <x15:cachedUniqueName index="167" name="[dim_Reseller].[City].&amp;[San Mateo]"/>
            <x15:cachedUniqueName index="168" name="[dim_Reseller].[City].&amp;[San Ramon]"/>
            <x15:cachedUniqueName index="169" name="[dim_Reseller].[City].&amp;[San Ysidro]"/>
            <x15:cachedUniqueName index="170" name="[dim_Reseller].[City].&amp;[Sand City]"/>
            <x15:cachedUniqueName index="171" name="[dim_Reseller].[City].&amp;[Santa Ana]"/>
            <x15:cachedUniqueName index="172" name="[dim_Reseller].[City].&amp;[Santa Monica]"/>
            <x15:cachedUniqueName index="173" name="[dim_Reseller].[City].&amp;[Sherman Oaks]"/>
            <x15:cachedUniqueName index="174" name="[dim_Reseller].[City].&amp;[Simi Valley]"/>
            <x15:cachedUniqueName index="175" name="[dim_Reseller].[City].&amp;[Stockton]"/>
            <x15:cachedUniqueName index="176" name="[dim_Reseller].[City].&amp;[Trabuco Canyon]"/>
            <x15:cachedUniqueName index="177" name="[dim_Reseller].[City].&amp;[Union City]"/>
            <x15:cachedUniqueName index="178" name="[dim_Reseller].[City].&amp;[Upland]"/>
            <x15:cachedUniqueName index="179" name="[dim_Reseller].[City].&amp;[Van Nuys]"/>
            <x15:cachedUniqueName index="180" name="[dim_Reseller].[City].&amp;[Visalia]"/>
            <x15:cachedUniqueName index="181" name="[dim_Reseller].[City].&amp;[Whittier]"/>
            <x15:cachedUniqueName index="182" name="[dim_Reseller].[City].&amp;[Denver]"/>
            <x15:cachedUniqueName index="183" name="[dim_Reseller].[City].&amp;[Englewood]"/>
            <x15:cachedUniqueName index="184" name="[dim_Reseller].[City].&amp;[Greeley]"/>
            <x15:cachedUniqueName index="185" name="[dim_Reseller].[City].&amp;[Longmont]"/>
            <x15:cachedUniqueName index="186" name="[dim_Reseller].[City].&amp;[Loveland]"/>
            <x15:cachedUniqueName index="187" name="[dim_Reseller].[City].&amp;[Parker]"/>
            <x15:cachedUniqueName index="188" name="[dim_Reseller].[City].&amp;[Westminster]"/>
            <x15:cachedUniqueName index="189" name="[dim_Reseller].[City].&amp;[East Haven]"/>
            <x15:cachedUniqueName index="190" name="[dim_Reseller].[City].&amp;[Hamden]"/>
            <x15:cachedUniqueName index="191" name="[dim_Reseller].[City].&amp;[Milford]"/>
            <x15:cachedUniqueName index="192" name="[dim_Reseller].[City].&amp;[New Haven]"/>
            <x15:cachedUniqueName index="193" name="[dim_Reseller].[City].&amp;[Stamford]"/>
            <x15:cachedUniqueName index="194" name="[dim_Reseller].[City].&amp;[Waterbury]"/>
            <x15:cachedUniqueName index="195" name="[dim_Reseller].[City].&amp;[Westport]"/>
            <x15:cachedUniqueName index="196" name="[dim_Reseller].[City].&amp;[Bradenton]"/>
            <x15:cachedUniqueName index="197" name="[dim_Reseller].[City].&amp;[Clearwater]"/>
            <x15:cachedUniqueName index="198" name="[dim_Reseller].[City].&amp;[Destin]"/>
            <x15:cachedUniqueName index="199" name="[dim_Reseller].[City].&amp;[Hollywood]"/>
            <x15:cachedUniqueName index="200" name="[dim_Reseller].[City].&amp;[Kendall]"/>
            <x15:cachedUniqueName index="201" name="[dim_Reseller].[City].&amp;[Lakeland]"/>
            <x15:cachedUniqueName index="202" name="[dim_Reseller].[City].&amp;[Merritt Island]"/>
            <x15:cachedUniqueName index="203" name="[dim_Reseller].[City].&amp;[Miami]"/>
            <x15:cachedUniqueName index="204" name="[dim_Reseller].[City].&amp;[North Miami Beach]"/>
            <x15:cachedUniqueName index="205" name="[dim_Reseller].[City].&amp;[Orlando]"/>
            <x15:cachedUniqueName index="206" name="[dim_Reseller].[City].&amp;[Sarasota]"/>
            <x15:cachedUniqueName index="207" name="[dim_Reseller].[City].&amp;[Sunrise]"/>
            <x15:cachedUniqueName index="208" name="[dim_Reseller].[City].&amp;[Tampa]"/>
            <x15:cachedUniqueName index="209" name="[dim_Reseller].[City].&amp;[Vero Beach]"/>
            <x15:cachedUniqueName index="210" name="[dim_Reseller].[City].&amp;[Atlanta]"/>
            <x15:cachedUniqueName index="211" name="[dim_Reseller].[City].&amp;[Augusta]"/>
            <x15:cachedUniqueName index="212" name="[dim_Reseller].[City].&amp;[Austell]"/>
            <x15:cachedUniqueName index="213" name="[dim_Reseller].[City].&amp;[Byron]"/>
            <x15:cachedUniqueName index="214" name="[dim_Reseller].[City].&amp;[Clarkston]"/>
            <x15:cachedUniqueName index="215" name="[dim_Reseller].[City].&amp;[Columbus]"/>
            <x15:cachedUniqueName index="216" name="[dim_Reseller].[City].&amp;[Decatur]"/>
            <x15:cachedUniqueName index="217" name="[dim_Reseller].[City].&amp;[La Grange]"/>
            <x15:cachedUniqueName index="218" name="[dim_Reseller].[City].&amp;[Marietta]"/>
            <x15:cachedUniqueName index="219" name="[dim_Reseller].[City].&amp;[Mcdonough]"/>
            <x15:cachedUniqueName index="220" name="[dim_Reseller].[City].&amp;[Savannah]"/>
            <x15:cachedUniqueName index="221" name="[dim_Reseller].[City].&amp;[Suwanee]"/>
            <x15:cachedUniqueName index="222" name="[dim_Reseller].[City].&amp;[Idaho Falls]"/>
            <x15:cachedUniqueName index="223" name="[dim_Reseller].[City].&amp;[Lewiston]"/>
            <x15:cachedUniqueName index="224" name="[dim_Reseller].[City].&amp;[Sandpoint]"/>
            <x15:cachedUniqueName index="225" name="[dim_Reseller].[City].&amp;[Carol Stream]"/>
            <x15:cachedUniqueName index="226" name="[dim_Reseller].[City].&amp;[Chicago]"/>
            <x15:cachedUniqueName index="227" name="[dim_Reseller].[City].&amp;[Elgin]"/>
            <x15:cachedUniqueName index="228" name="[dim_Reseller].[City].&amp;[Joliet]"/>
            <x15:cachedUniqueName index="229" name="[dim_Reseller].[City].&amp;[Moline]"/>
            <x15:cachedUniqueName index="230" name="[dim_Reseller].[City].&amp;[Norridge]"/>
            <x15:cachedUniqueName index="231" name="[dim_Reseller].[City].&amp;[Peoria]"/>
            <x15:cachedUniqueName index="232" name="[dim_Reseller].[City].&amp;[Tuscola]"/>
            <x15:cachedUniqueName index="233" name="[dim_Reseller].[City].&amp;[West Chicago]"/>
            <x15:cachedUniqueName index="234" name="[dim_Reseller].[City].&amp;[Wood Dale]"/>
            <x15:cachedUniqueName index="235" name="[dim_Reseller].[City].&amp;[Daleville]"/>
            <x15:cachedUniqueName index="236" name="[dim_Reseller].[City].&amp;[Fort Wayne]"/>
            <x15:cachedUniqueName index="237" name="[dim_Reseller].[City].&amp;[Indianapolis]"/>
            <x15:cachedUniqueName index="238" name="[dim_Reseller].[City].&amp;[Logansport]"/>
            <x15:cachedUniqueName index="239" name="[dim_Reseller].[City].&amp;[Michigan City]"/>
            <x15:cachedUniqueName index="240" name="[dim_Reseller].[City].&amp;[New Castle]"/>
            <x15:cachedUniqueName index="241" name="[dim_Reseller].[City].&amp;[South Bend]"/>
            <x15:cachedUniqueName index="242" name="[dim_Reseller].[City].&amp;[Campbellsville]"/>
            <x15:cachedUniqueName index="243" name="[dim_Reseller].[City].&amp;[Newport]"/>
            <x15:cachedUniqueName index="244" name="[dim_Reseller].[City].&amp;[Saint Matthews]"/>
            <x15:cachedUniqueName index="245" name="[dim_Reseller].[City].&amp;[Somerset]"/>
            <x15:cachedUniqueName index="246" name="[dim_Reseller].[City].&amp;[Kittery]"/>
            <x15:cachedUniqueName index="247" name="[dim_Reseller].[City].&amp;[Braintree]"/>
            <x15:cachedUniqueName index="248" name="[dim_Reseller].[City].&amp;[Norwood]"/>
            <x15:cachedUniqueName index="249" name="[dim_Reseller].[City].&amp;[Randolph]"/>
            <x15:cachedUniqueName index="250" name="[dim_Reseller].[City].&amp;[Wrentham]"/>
            <x15:cachedUniqueName index="251" name="[dim_Reseller].[City].&amp;[Detroit]"/>
            <x15:cachedUniqueName index="252" name="[dim_Reseller].[City].&amp;[Holland]"/>
            <x15:cachedUniqueName index="253" name="[dim_Reseller].[City].&amp;[Howell]"/>
            <x15:cachedUniqueName index="254" name="[dim_Reseller].[City].&amp;[Madison Heights]"/>
            <x15:cachedUniqueName index="255" name="[dim_Reseller].[City].&amp;[Midland]"/>
            <x15:cachedUniqueName index="256" name="[dim_Reseller].[City].&amp;[Monroe]"/>
            <x15:cachedUniqueName index="257" name="[dim_Reseller].[City].&amp;[Novi]"/>
            <x15:cachedUniqueName index="258" name="[dim_Reseller].[City].&amp;[Pontiac]"/>
            <x15:cachedUniqueName index="259" name="[dim_Reseller].[City].&amp;[Port Huron]"/>
            <x15:cachedUniqueName index="260" name="[dim_Reseller].[City].&amp;[Redford]"/>
            <x15:cachedUniqueName index="261" name="[dim_Reseller].[City].&amp;[Saginaw]"/>
            <x15:cachedUniqueName index="262" name="[dim_Reseller].[City].&amp;[Southfield]"/>
            <x15:cachedUniqueName index="263" name="[dim_Reseller].[City].&amp;[Southgate]"/>
            <x15:cachedUniqueName index="264" name="[dim_Reseller].[City].&amp;[Westland]"/>
            <x15:cachedUniqueName index="265" name="[dim_Reseller].[City].&amp;[Zeeland]"/>
            <x15:cachedUniqueName index="266" name="[dim_Reseller].[City].&amp;[Branch]"/>
            <x15:cachedUniqueName index="267" name="[dim_Reseller].[City].&amp;[Duluth]"/>
            <x15:cachedUniqueName index="268" name="[dim_Reseller].[City].&amp;[Edina]"/>
            <x15:cachedUniqueName index="269" name="[dim_Reseller].[City].&amp;[Medford]"/>
            <x15:cachedUniqueName index="270" name="[dim_Reseller].[City].&amp;[Minneapolis]"/>
            <x15:cachedUniqueName index="271" name="[dim_Reseller].[City].&amp;[Woodbury]"/>
            <x15:cachedUniqueName index="272" name="[dim_Reseller].[City].&amp;[Biloxi]"/>
            <x15:cachedUniqueName index="273" name="[dim_Reseller].[City].&amp;[Gulfport]"/>
            <x15:cachedUniqueName index="274" name="[dim_Reseller].[City].&amp;[Tupelo]"/>
            <x15:cachedUniqueName index="275" name="[dim_Reseller].[City].&amp;[Branson]"/>
            <x15:cachedUniqueName index="276" name="[dim_Reseller].[City].&amp;[Ferguson]"/>
            <x15:cachedUniqueName index="277" name="[dim_Reseller].[City].&amp;[Jefferson City]"/>
            <x15:cachedUniqueName index="278" name="[dim_Reseller].[City].&amp;[Kansas City]"/>
            <x15:cachedUniqueName index="279" name="[dim_Reseller].[City].&amp;[Odessa]"/>
            <x15:cachedUniqueName index="280" name="[dim_Reseller].[City].&amp;[Saint Ann]"/>
            <x15:cachedUniqueName index="281" name="[dim_Reseller].[City].&amp;[Saint Louis]"/>
            <x15:cachedUniqueName index="282" name="[dim_Reseller].[City].&amp;[Billings]"/>
            <x15:cachedUniqueName index="283" name="[dim_Reseller].[City].&amp;[Great Falls]"/>
            <x15:cachedUniqueName index="284" name="[dim_Reseller].[City].&amp;[Missoula]"/>
            <x15:cachedUniqueName index="285" name="[dim_Reseller].[City].&amp;[Fernley]"/>
            <x15:cachedUniqueName index="286" name="[dim_Reseller].[City].&amp;[Las Vegas]"/>
            <x15:cachedUniqueName index="287" name="[dim_Reseller].[City].&amp;[North Las Vegas]"/>
            <x15:cachedUniqueName index="288" name="[dim_Reseller].[City].&amp;[Reno]"/>
            <x15:cachedUniqueName index="289" name="[dim_Reseller].[City].&amp;[Sparks]"/>
            <x15:cachedUniqueName index="290" name="[dim_Reseller].[City].&amp;[Hooksett]"/>
            <x15:cachedUniqueName index="291" name="[dim_Reseller].[City].&amp;[Nashua]"/>
            <x15:cachedUniqueName index="292" name="[dim_Reseller].[City].&amp;[Plaistow]"/>
            <x15:cachedUniqueName index="293" name="[dim_Reseller].[City].&amp;[Tilton]"/>
            <x15:cachedUniqueName index="294" name="[dim_Reseller].[City].&amp;[Las Cruces]"/>
            <x15:cachedUniqueName index="295" name="[dim_Reseller].[City].&amp;[Rio Rancho]"/>
            <x15:cachedUniqueName index="296" name="[dim_Reseller].[City].&amp;[Santa Fe]"/>
            <x15:cachedUniqueName index="297" name="[dim_Reseller].[City].&amp;[Cheektowaga]"/>
            <x15:cachedUniqueName index="298" name="[dim_Reseller].[City].&amp;[Endicott]"/>
            <x15:cachedUniqueName index="299" name="[dim_Reseller].[City].&amp;[Lake George]"/>
            <x15:cachedUniqueName index="300" name="[dim_Reseller].[City].&amp;[Melville]"/>
            <x15:cachedUniqueName index="301" name="[dim_Reseller].[City].&amp;[New Hartford]"/>
            <x15:cachedUniqueName index="302" name="[dim_Reseller].[City].&amp;[New York]"/>
            <x15:cachedUniqueName index="303" name="[dim_Reseller].[City].&amp;[Valley Stream]"/>
            <x15:cachedUniqueName index="304" name="[dim_Reseller].[City].&amp;[Charlotte]"/>
            <x15:cachedUniqueName index="305" name="[dim_Reseller].[City].&amp;[Greensboro]"/>
            <x15:cachedUniqueName index="306" name="[dim_Reseller].[City].&amp;[Kannapolis]"/>
            <x15:cachedUniqueName index="307" name="[dim_Reseller].[City].&amp;[Raleigh]"/>
            <x15:cachedUniqueName index="308" name="[dim_Reseller].[City].&amp;[Rocky Mount]"/>
            <x15:cachedUniqueName index="309" name="[dim_Reseller].[City].&amp;[Smithfield]"/>
            <x15:cachedUniqueName index="310" name="[dim_Reseller].[City].&amp;[Winston-Salem]"/>
            <x15:cachedUniqueName index="311" name="[dim_Reseller].[City].&amp;[Burbank]"/>
            <x15:cachedUniqueName index="312" name="[dim_Reseller].[City].&amp;[Cincinnati]"/>
            <x15:cachedUniqueName index="313" name="[dim_Reseller].[City].&amp;[Euclid]"/>
            <x15:cachedUniqueName index="314" name="[dim_Reseller].[City].&amp;[Heath]"/>
            <x15:cachedUniqueName index="315" name="[dim_Reseller].[City].&amp;[Mansfield]"/>
            <x15:cachedUniqueName index="316" name="[dim_Reseller].[City].&amp;[Mentor]"/>
            <x15:cachedUniqueName index="317" name="[dim_Reseller].[City].&amp;[North Randall]"/>
            <x15:cachedUniqueName index="318" name="[dim_Reseller].[City].&amp;[Oberlin]"/>
            <x15:cachedUniqueName index="319" name="[dim_Reseller].[City].&amp;[Springdale]"/>
            <x15:cachedUniqueName index="320" name="[dim_Reseller].[City].&amp;[Albany]"/>
            <x15:cachedUniqueName index="321" name="[dim_Reseller].[City].&amp;[Beaverton]"/>
            <x15:cachedUniqueName index="322" name="[dim_Reseller].[City].&amp;[Clackamas]"/>
            <x15:cachedUniqueName index="323" name="[dim_Reseller].[City].&amp;[Hillsboro]"/>
            <x15:cachedUniqueName index="324" name="[dim_Reseller].[City].&amp;[Klamath Falls]"/>
            <x15:cachedUniqueName index="325" name="[dim_Reseller].[City].&amp;[Milwaukie]"/>
            <x15:cachedUniqueName index="326" name="[dim_Reseller].[City].&amp;[Portland]"/>
            <x15:cachedUniqueName index="327" name="[dim_Reseller].[City].&amp;[Salem]"/>
            <x15:cachedUniqueName index="328" name="[dim_Reseller].[City].&amp;[Springfield]"/>
            <x15:cachedUniqueName index="329" name="[dim_Reseller].[City].&amp;[Tigard]"/>
            <x15:cachedUniqueName index="330" name="[dim_Reseller].[City].&amp;[Troutdale]"/>
            <x15:cachedUniqueName index="331" name="[dim_Reseller].[City].&amp;[Warwick]"/>
            <x15:cachedUniqueName index="332" name="[dim_Reseller].[City].&amp;[Woonsocket]"/>
            <x15:cachedUniqueName index="333" name="[dim_Reseller].[City].&amp;[Bluffton]"/>
            <x15:cachedUniqueName index="334" name="[dim_Reseller].[City].&amp;[Gaffney]"/>
            <x15:cachedUniqueName index="335" name="[dim_Reseller].[City].&amp;[Myrtle Beach]"/>
            <x15:cachedUniqueName index="336" name="[dim_Reseller].[City].&amp;[Denby]"/>
            <x15:cachedUniqueName index="337" name="[dim_Reseller].[City].&amp;[North Sioux City]"/>
            <x15:cachedUniqueName index="338" name="[dim_Reseller].[City].&amp;[Crossville]"/>
            <x15:cachedUniqueName index="339" name="[dim_Reseller].[City].&amp;[La Vergne]"/>
            <x15:cachedUniqueName index="340" name="[dim_Reseller].[City].&amp;[Maryville]"/>
            <x15:cachedUniqueName index="341" name="[dim_Reseller].[City].&amp;[Memphis]"/>
            <x15:cachedUniqueName index="342" name="[dim_Reseller].[City].&amp;[Millington]"/>
            <x15:cachedUniqueName index="343" name="[dim_Reseller].[City].&amp;[Nashville]"/>
            <x15:cachedUniqueName index="344" name="[dim_Reseller].[City].&amp;[Pigeon Forge]"/>
            <x15:cachedUniqueName index="345" name="[dim_Reseller].[City].&amp;[Arlington]"/>
            <x15:cachedUniqueName index="346" name="[dim_Reseller].[City].&amp;[Austin]"/>
            <x15:cachedUniqueName index="347" name="[dim_Reseller].[City].&amp;[Baytown]"/>
            <x15:cachedUniqueName index="348" name="[dim_Reseller].[City].&amp;[Carrollton]"/>
            <x15:cachedUniqueName index="349" name="[dim_Reseller].[City].&amp;[Cedar Park]"/>
            <x15:cachedUniqueName index="350" name="[dim_Reseller].[City].&amp;[College Station]"/>
            <x15:cachedUniqueName index="351" name="[dim_Reseller].[City].&amp;[Corpus Christi]"/>
            <x15:cachedUniqueName index="352" name="[dim_Reseller].[City].&amp;[Dallas]"/>
            <x15:cachedUniqueName index="353" name="[dim_Reseller].[City].&amp;[Fort Worth]"/>
            <x15:cachedUniqueName index="354" name="[dim_Reseller].[City].&amp;[Garland]"/>
            <x15:cachedUniqueName index="355" name="[dim_Reseller].[City].&amp;[Houston]"/>
            <x15:cachedUniqueName index="356" name="[dim_Reseller].[City].&amp;[Humble]"/>
            <x15:cachedUniqueName index="357" name="[dim_Reseller].[City].&amp;[Irving]"/>
            <x15:cachedUniqueName index="358" name="[dim_Reseller].[City].&amp;[Killeen]"/>
            <x15:cachedUniqueName index="359" name="[dim_Reseller].[City].&amp;[La Marque]"/>
            <x15:cachedUniqueName index="360" name="[dim_Reseller].[City].&amp;[Laredo]"/>
            <x15:cachedUniqueName index="361" name="[dim_Reseller].[City].&amp;[Mesquite]"/>
            <x15:cachedUniqueName index="362" name="[dim_Reseller].[City].&amp;[Plano]"/>
            <x15:cachedUniqueName index="363" name="[dim_Reseller].[City].&amp;[Round Rock]"/>
            <x15:cachedUniqueName index="364" name="[dim_Reseller].[City].&amp;[San Antonio]"/>
            <x15:cachedUniqueName index="365" name="[dim_Reseller].[City].&amp;[Sugar Land]"/>
            <x15:cachedUniqueName index="366" name="[dim_Reseller].[City].&amp;[Bountiful]"/>
            <x15:cachedUniqueName index="367" name="[dim_Reseller].[City].&amp;[Cedar City]"/>
            <x15:cachedUniqueName index="368" name="[dim_Reseller].[City].&amp;[Ogden]"/>
            <x15:cachedUniqueName index="369" name="[dim_Reseller].[City].&amp;[Park City]"/>
            <x15:cachedUniqueName index="370" name="[dim_Reseller].[City].&amp;[Riverton]"/>
            <x15:cachedUniqueName index="371" name="[dim_Reseller].[City].&amp;[Salt Lake City]"/>
            <x15:cachedUniqueName index="372" name="[dim_Reseller].[City].&amp;[Sandy]"/>
            <x15:cachedUniqueName index="373" name="[dim_Reseller].[City].&amp;[Tooele]"/>
            <x15:cachedUniqueName index="374" name="[dim_Reseller].[City].&amp;[Chantilly]"/>
            <x15:cachedUniqueName index="375" name="[dim_Reseller].[City].&amp;[Falls Church]"/>
            <x15:cachedUniqueName index="376" name="[dim_Reseller].[City].&amp;[Leesburg]"/>
            <x15:cachedUniqueName index="377" name="[dim_Reseller].[City].&amp;[Newport News]"/>
            <x15:cachedUniqueName index="378" name="[dim_Reseller].[City].&amp;[Virginia Beach]"/>
            <x15:cachedUniqueName index="379" name="[dim_Reseller].[City].&amp;[Bellevue]"/>
            <x15:cachedUniqueName index="380" name="[dim_Reseller].[City].&amp;[Bellingham]"/>
            <x15:cachedUniqueName index="381" name="[dim_Reseller].[City].&amp;[Bothell]"/>
            <x15:cachedUniqueName index="382" name="[dim_Reseller].[City].&amp;[Chehalis]"/>
            <x15:cachedUniqueName index="383" name="[dim_Reseller].[City].&amp;[Ellensburg]"/>
            <x15:cachedUniqueName index="384" name="[dim_Reseller].[City].&amp;[Everett]"/>
            <x15:cachedUniqueName index="385" name="[dim_Reseller].[City].&amp;[Federal Way]"/>
            <x15:cachedUniqueName index="386" name="[dim_Reseller].[City].&amp;[Issaquah]"/>
            <x15:cachedUniqueName index="387" name="[dim_Reseller].[City].&amp;[Kelso]"/>
            <x15:cachedUniqueName index="388" name="[dim_Reseller].[City].&amp;[Kennewick]"/>
            <x15:cachedUniqueName index="389" name="[dim_Reseller].[City].&amp;[Kent]"/>
            <x15:cachedUniqueName index="390" name="[dim_Reseller].[City].&amp;[Kirkland]"/>
            <x15:cachedUniqueName index="391" name="[dim_Reseller].[City].&amp;[Lacey]"/>
            <x15:cachedUniqueName index="392" name="[dim_Reseller].[City].&amp;[Longview]"/>
            <x15:cachedUniqueName index="393" name="[dim_Reseller].[City].&amp;[Lynnwood]"/>
            <x15:cachedUniqueName index="394" name="[dim_Reseller].[City].&amp;[North Bend]"/>
            <x15:cachedUniqueName index="395" name="[dim_Reseller].[City].&amp;[Port Orchard]"/>
            <x15:cachedUniqueName index="396" name="[dim_Reseller].[City].&amp;[Puyallup]"/>
            <x15:cachedUniqueName index="397" name="[dim_Reseller].[City].&amp;[Redmond]"/>
            <x15:cachedUniqueName index="398" name="[dim_Reseller].[City].&amp;[Renton]"/>
            <x15:cachedUniqueName index="399" name="[dim_Reseller].[City].&amp;[Seattle]"/>
            <x15:cachedUniqueName index="400" name="[dim_Reseller].[City].&amp;[Sequim]"/>
            <x15:cachedUniqueName index="401" name="[dim_Reseller].[City].&amp;[Shelton]"/>
            <x15:cachedUniqueName index="402" name="[dim_Reseller].[City].&amp;[Spokane]"/>
            <x15:cachedUniqueName index="403" name="[dim_Reseller].[City].&amp;[Tacoma]"/>
            <x15:cachedUniqueName index="404" name="[dim_Reseller].[City].&amp;[Washougal]"/>
            <x15:cachedUniqueName index="405" name="[dim_Reseller].[City].&amp;[Wenatchee]"/>
            <x15:cachedUniqueName index="406" name="[dim_Reseller].[City].&amp;[Woodinville]"/>
            <x15:cachedUniqueName index="407" name="[dim_Reseller].[City].&amp;[Johnson Creek]"/>
            <x15:cachedUniqueName index="408" name="[dim_Reseller].[City].&amp;[Milwaukee]"/>
            <x15:cachedUniqueName index="409" name="[dim_Reseller].[City].&amp;[Mosinee]"/>
            <x15:cachedUniqueName index="410" name="[dim_Reseller].[City].&amp;[Racine]"/>
            <x15:cachedUniqueName index="411" name="[dim_Reseller].[City].&amp;[Casper]"/>
            <x15:cachedUniqueName index="412" name="[dim_Reseller].[City].&amp;[Cheyenne]"/>
            <x15:cachedUniqueName index="413" name="[dim_Reseller].[City].&amp;[Rock Springs]"/>
          </x15:cachedUniqueNames>
        </ext>
      </extLst>
    </cacheField>
    <cacheField name="[Measures].[Total Sales]" caption="Total Sales" numFmtId="0" hierarchy="53" level="32767"/>
    <cacheField name="[Measures].[Total Profit]" caption="Total Profit" numFmtId="0" hierarchy="55" level="32767"/>
    <cacheField name="[Measures].[Total Quantity]" caption="Total Quantity" numFmtId="0" hierarchy="57" level="32767"/>
    <cacheField name="[dim_Reseller].[Reseller].[Reseller]" caption="Reseller" numFmtId="0" hierarchy="20" level="1">
      <sharedItems count="630">
        <s v="Twin Cycles"/>
        <s v="Rich Department Store"/>
        <s v="Budget Toy Store"/>
        <s v="Global Sports Outlet"/>
        <s v="Helmets and Cycles"/>
        <s v="Online Bike Catalog"/>
        <s v="Rental Gallery"/>
        <s v="Eastward Bike Accessories"/>
        <s v="Major Bicycle Store"/>
        <s v="Second Bike Shop"/>
        <s v="Gears and Parts Company"/>
        <s v="Popular Bike Lines"/>
        <s v="First Supplies"/>
        <s v="Nearest Bike Store"/>
        <s v="Uncompromising Quality Co"/>
        <s v="Inexpensive Parts Shop"/>
        <s v="Kids and Adults Cycle Shop"/>
        <s v="Seaside Bike Works"/>
        <s v="Fitness Bike Accessories"/>
        <s v="Nationwide Supply"/>
        <s v="Sensible Sports"/>
        <s v="Unusual Bicycle Company"/>
        <s v="Bike Part Wholesalers"/>
        <s v="Plastic Products Manufacturers"/>
        <s v="Ideal Components"/>
        <s v="Quality Bike Sales"/>
        <s v="Liquidation Sales"/>
        <s v="Cycle Parts and Accessories"/>
        <s v="Eastside Cycle Shop"/>
        <s v="Fitness Discount Store"/>
        <s v="List Price Catalog Company"/>
        <s v="Helpful Sales and Repair Service"/>
        <s v="Fast Bike Works"/>
        <s v="Acceptable Sales &amp; Service"/>
        <s v="Efficient Cycling"/>
        <s v="Finer Cycle Shop"/>
        <s v="Future Bikes"/>
        <s v="Gear-Shift Bikes Limited"/>
        <s v="General Department Stores"/>
        <s v="General Industries"/>
        <s v="Racing Partners"/>
        <s v="Serious Cycles"/>
        <s v="Transportation Options"/>
        <s v="Wholesale Parts"/>
        <s v="Top Sports Supply"/>
        <s v="Twelfth Bike Store"/>
        <s v="Farthest Bike Store"/>
        <s v="Finer Riding Supplies"/>
        <s v="General Cycle Storehouse"/>
        <s v="Neighborhood Store"/>
        <s v="Rural Cycle Emporium"/>
        <s v="Certified Sports Supply"/>
        <s v="General Riding Supplies"/>
        <s v="Major Cycling"/>
        <s v="Odometers and Accessories Company"/>
        <s v="Retail Mall"/>
        <s v="Valley Toy Store"/>
        <s v="Sixth Bike Store"/>
        <s v="Camping and Sports Store"/>
        <s v="Road Way Sales and Rental"/>
        <s v="South Bike Company"/>
        <s v="Sundry Sporting Goods"/>
        <s v="First-Rate Outlet"/>
        <s v="Citywide Service and Repair"/>
        <s v="Two-Wheeled Transit Company"/>
        <s v="Online Bike Warehouse"/>
        <s v="Standard Bikes"/>
        <s v="Custom Accessories Company"/>
        <s v="Cross-Country Riding Supplies"/>
        <s v="Bikes for Kids and Adults"/>
        <s v="Rewarding Activities Company"/>
        <s v="The Showroom"/>
        <s v="Seats and Saddles Company"/>
        <s v="Top Bike Market"/>
        <s v="Up-To-Date Sports"/>
        <s v="Active Life Toys"/>
        <s v="General Bike Corporation"/>
        <s v="Low Price Cycles"/>
        <s v="Quick Delivery Service"/>
        <s v="Recommended Bicycles"/>
        <s v="Scratch-Resistant Finishes Company"/>
        <s v="Designated Distributors"/>
        <s v="Home Town Bike Store"/>
        <s v="Nice Bikes"/>
        <s v="Our Sporting Goods Store"/>
        <s v="Requisite Part Supply"/>
        <s v="Tire Exchange"/>
        <s v="Bikes for Two"/>
        <s v="Courteous Bicycle Specialists"/>
        <s v="Bikes and Motorbikes"/>
        <s v="Commuter Bicycle Store"/>
        <s v="Consolidated Messenger"/>
        <s v="Corner Bicycle Supply"/>
        <s v="Eastside Parts Shop"/>
        <s v="Economy Center"/>
        <s v="Fasteners &amp; Bolts Outlet"/>
        <s v="Gasless Cycle Shop"/>
        <s v="Greater Bike Store"/>
        <s v="Health Spa, Limited"/>
        <s v="Mercantile Outlet"/>
        <s v="Metal Clearing House"/>
        <s v="National Manufacturing"/>
        <s v="Non-Slip Pedal Company"/>
        <s v="Original Bicycle Supply Company"/>
        <s v="Professional Cyclists"/>
        <s v="Rapid Bikes"/>
        <s v="Reliable Retail Center"/>
        <s v="Sharp Bikes"/>
        <s v="Tandem Sales and Service"/>
        <s v="Urban Sports Emporium"/>
        <s v="Vigorous Exercise Company"/>
        <s v="Vinyl and Plastic Goods Corporation"/>
        <s v="Famous Bike Shop"/>
        <s v="Plastic Parts Company"/>
        <s v="Retreat Inn"/>
        <s v="Metro Manufacturing"/>
        <s v="Leather Seat Factory"/>
        <s v="Price-Cutter Discount Bikes"/>
        <s v="Leisure Activities"/>
        <s v="Family Cycle Store"/>
        <s v="Family's Favorite Bike Shop"/>
        <s v="Grand Industries"/>
        <s v="Large Bike Shop"/>
        <s v="Machines &amp; Cycles Store"/>
        <s v="Metal Processing Company"/>
        <s v="One Bike Company"/>
        <s v="Petroleum Products Distributors"/>
        <s v="Primary Bike Distributors"/>
        <s v="Superb Sales and Repair"/>
        <s v="Workout Emporium"/>
        <s v="The Commissary"/>
        <s v="Red Bicycle Company"/>
        <s v="Cycle Merchants"/>
        <s v="Remote Bicycle Specialists"/>
        <s v="Quick Parts and Service"/>
        <s v="Tenth Bike Store"/>
        <s v="General Supplies"/>
        <s v="Ultimate Bicycle Company"/>
        <s v="Self-Contained Cycle Parts Company"/>
        <s v="Perfect Toys"/>
        <s v="Instant Cycle Store"/>
        <s v="Steel Inc."/>
        <s v="Roadway Bicycle Supply"/>
        <s v="Recreation Toy Store"/>
        <s v="Racing Tours"/>
        <s v="Finished Parts Shop"/>
        <s v="Getaway Inn"/>
        <s v="Metro Sports Equipment"/>
        <s v="Racing Sales and Service"/>
        <s v="Registered Cycle Store"/>
        <s v="Finer Sporting Goods"/>
        <s v="Neighborhood Bicycle Storehouse"/>
        <s v="Community Department Stores"/>
        <s v="Accessories Network"/>
        <s v="Ace Bicycle Supply"/>
        <s v="Atypical Bike Company"/>
        <s v="Favorite Toy Distributor"/>
        <s v="Full Sports Supply"/>
        <s v="Impervious Paint Company"/>
        <s v="Metropolitan Equipment"/>
        <s v="Pretty Bikes and Toys"/>
        <s v="Rural Mountain Bike Mart"/>
        <s v="Spare Parts Co."/>
        <s v="Wheels Inc."/>
        <s v="Sports Products Store"/>
        <s v="Racing Supply Distributors"/>
        <s v="Cycles Sales and Repair"/>
        <s v="First Center"/>
        <s v="The Bike Outlet"/>
        <s v="Major Amusement Company"/>
        <s v="Spa and Exercise Outfitters"/>
        <s v="Rustic Bike Store"/>
        <s v="Producer Goods Clearinghouse"/>
        <s v="Excellent Bikes"/>
        <s v="Hometown Riding Supplies"/>
        <s v="Fabrikam Inc., East"/>
        <s v="Capital Riding Supplies"/>
        <s v="Fitness Toys"/>
        <s v="Bicycle Exporters"/>
        <s v="Amalgamated Parts Shop"/>
        <s v="Primary Cycle Shop"/>
        <s v="North Bike Company"/>
        <s v="Top of the Line Bikes"/>
        <s v="Global Bike Retailers"/>
        <s v="Off-Price Bike Center"/>
        <s v="Regional Cycle Shop"/>
        <s v="Very Best Sports Supply"/>
        <s v="Enterprise Center"/>
        <s v="Nearby Bike Mall"/>
        <s v="Versatile Sporting Goods Company"/>
        <s v="West Wind Distributors"/>
        <s v="Fast Services"/>
        <s v="Functional Store South"/>
        <s v="Next Door Cycles"/>
        <s v="Bicycle Warehouse Inc."/>
        <s v="Pedaling Components"/>
        <s v="Rodeway Bike Store"/>
        <s v="Best Cycle Store"/>
        <s v="Lustrous Paints and Components"/>
        <s v="Educational Services"/>
        <s v="Rambling Tours"/>
        <s v="Good Bicycle Store"/>
        <s v="Showcase for Cycles"/>
        <s v="Essential Bike Works"/>
        <s v="Exceptional Cycle Services"/>
        <s v="Downhill Bicycle Specialists"/>
        <s v="Commerce Bicycle Specialists"/>
        <s v="Leisure Clearing House"/>
        <s v="Uttermost Bike Shop"/>
        <s v="Sports Store"/>
        <s v="Instruments and Parts Company"/>
        <s v="Channel Outlet"/>
        <s v="Exclusive Bicycle Mart"/>
        <s v="Riding Cycles"/>
        <s v="Area Sheet Metal Supply"/>
        <s v="Authentic Sales and Service"/>
        <s v="Bulk Discount Store"/>
        <s v="Cycling Goods"/>
        <s v="Express Bike Services"/>
        <s v="Extended Tours"/>
        <s v="Metro Metals Co."/>
        <s v="Metropolitan Bicycle Supply"/>
        <s v="Oils and Fluids Warehouse"/>
        <s v="Outdoor Aerobic Systems Company"/>
        <s v="Prosperous Tours"/>
        <s v="Shipping Specialists"/>
        <s v="Variety Cycling"/>
        <s v="Central Bicycle Specialists"/>
        <s v="Closest Bicycle Store"/>
        <s v="Exhibition Showroom"/>
        <s v="Tachometers and Accessories"/>
        <s v="Tubeless Tire Company"/>
        <s v="Vigorous Sports Store"/>
        <s v="Number One Bike Co."/>
        <s v="Nearby Sporting Goods"/>
        <s v="Rampart Amusement Company"/>
        <s v="Cycles Wholesaler &amp; Mfg."/>
        <s v="Nearby Cycle Shop"/>
        <s v="West Side Mart"/>
        <s v="Action Bicycle Specialists"/>
        <s v="Mail Market"/>
        <s v="Extreme Toy Store"/>
        <s v="Pedal Systems Company"/>
        <s v="Games and Sport Supply Company"/>
        <s v="Racing Association"/>
        <s v="Major Sporting Goods"/>
        <s v="Rally Master Company Inc"/>
        <s v="Systematic Sales"/>
        <s v="Retail Sporting Equipment"/>
        <s v="Professional Cycle Store"/>
        <s v="Racing Toys"/>
        <s v="Real Sporting Goods"/>
        <s v="First Cycle Store"/>
        <s v="Fitness Department Stores"/>
        <s v="Professional Containers and Packaging Co."/>
        <s v="Fun Toys and Bikes"/>
        <s v="Regional Manufacturing"/>
        <s v="The Bicycle Accessories Company"/>
        <s v="Good Toys"/>
        <s v="Basic Sports Equipment"/>
        <s v="Distinctive Store"/>
        <s v="Economy Bikes Company"/>
        <s v="Aerobic Exercise Company"/>
        <s v="Big-Time Bike Store"/>
        <s v="Vale Riding Supplies"/>
        <s v="Farthermost Bike Shop"/>
        <s v="Trailblazing Sports"/>
        <s v="Valley Bicycle Distributors"/>
        <s v="Extended Bike Sales"/>
        <s v="Futuristic Bikes"/>
        <s v="Resale Services"/>
        <s v="Discount Tours"/>
        <s v="Metropolitan Manufacturing"/>
        <s v="Coalition Bike Company"/>
        <s v="Eighth Bike Store"/>
        <s v="Small Bike Shop"/>
        <s v="Alpine Ski House"/>
        <s v="Number 1 Supply"/>
        <s v="Retail Cycle Shop"/>
        <s v="Trendy Department Stores"/>
        <s v="Metropolitan Sports Supply"/>
        <s v="Many Bikes Store"/>
        <s v="Sturdy Toys"/>
        <s v="The New Bike Store"/>
        <s v="Riding Excursions"/>
        <s v="Golf and Cycle Store"/>
        <s v="Affordable Sports Equipment"/>
        <s v="Outdoor Sporting Goods"/>
        <s v="Distant Inn"/>
        <s v="Area Bike Accessories"/>
        <s v="Commercial Sporting Goods"/>
        <s v="Separate Parts Corporation"/>
        <s v="Mountain Bike Center"/>
        <s v="Preferred Bikes"/>
        <s v="Technical Parts Manufacturing"/>
        <s v="Wire Baskets and Parts"/>
        <s v="Engineered Bike Systems"/>
        <s v="Thrifty Parts and Sales"/>
        <s v="Rural Department Store"/>
        <s v="Vehicle Shop"/>
        <s v="Quantity Discounts"/>
        <s v="Finish and Sealant Products"/>
        <s v="Mechanical Products Ltd."/>
        <s v="Two Wheels Cycle Store"/>
        <s v="Exercise Center"/>
        <s v="Weekend Bike Tours"/>
        <s v="Wheel Gallery"/>
        <s v="Bike World"/>
        <s v="Sparkling Paint and Finishes"/>
        <s v="Westside Plaza"/>
        <s v="More Bikes!"/>
        <s v="Bicycle Merchandise Warehouse"/>
        <s v="Extreme Riding Supplies"/>
        <s v="Highway Bike Shop"/>
        <s v="Fleet Bikes"/>
        <s v="World Bike Discount Store"/>
        <s v="Eastside Department Store"/>
        <s v="Principal Bike Company"/>
        <s v="Professional Sales and Service"/>
        <s v="Locks Company"/>
        <s v="Fitness Cycling"/>
        <s v="Sample Bike Store"/>
        <s v="Paints and Solvents Company"/>
        <s v="Reasonable Bicycle Sales"/>
        <s v="Futuristic Sport Distributors"/>
        <s v="Bold Bike Accessories"/>
        <s v="Field Trip Store"/>
        <s v="Fun Times Club"/>
        <s v="Initial Bike Company"/>
        <s v="Modern Bike Store"/>
        <s v="Endurance Bikes"/>
        <s v="Classic Cycle Store"/>
        <s v="Lease-a-Bike Shop"/>
        <s v="Mountain Bike Store"/>
        <s v="Immediate Repair Shop"/>
        <s v="Painters Bicycle Specialists"/>
        <s v="Eleventh Bike Store"/>
        <s v="Front Runner Bikes"/>
        <s v="Daring Rides"/>
        <s v="Widget Bicycle Specialists"/>
        <s v="Simple Bike Parts"/>
        <s v="General Associates"/>
        <s v="Recreation Supplies"/>
        <s v="Tough and Reliable Parts"/>
        <s v="Juvenile Sports Equipment"/>
        <s v="Executive Discount Store"/>
        <s v="Exemplary Cycles"/>
        <s v="Industrial Supplies"/>
        <s v="Rally Day Mall"/>
        <s v="Retail Toy Store"/>
        <s v="Spoke Manufacturers"/>
        <s v="Stylish Department Stores"/>
        <s v="Superlative Bikes"/>
        <s v="Worthwhile Activity Store"/>
        <s v="Bike Goods"/>
        <s v="Hobby Store"/>
        <s v="Tread Industries"/>
        <s v="Valuable Bike Parts Company"/>
        <s v="Unified Sports Company"/>
        <s v="Racks and Security Systems"/>
        <s v="Quitting Business Distributors"/>
        <s v="Sunny Place Bikes"/>
        <s v="Retirement Activities Association"/>
        <s v="Retread Tire Company"/>
        <s v="Better Bike Shop"/>
        <s v="Cycles and Scooters"/>
        <s v="Distance Bikes"/>
        <s v="Noiseless Gear Company"/>
        <s v="Elemental Sporting Goods"/>
        <s v="Parts Shop"/>
        <s v="Selected Distributors"/>
        <s v="Acclaimed Bicycle Company"/>
        <s v="Eighty Toy Stores"/>
        <s v="Qualified Sales and Repair Services"/>
        <s v="Pedals Warehouse"/>
        <s v="Vintage Sport Boutique"/>
        <s v="Bicycle Accessories and Kits"/>
        <s v="Commendable Bikes"/>
        <s v="Lots of Bikes Storehouse"/>
        <s v="Client Discount Store"/>
        <s v="Extras Sporting Goods"/>
        <s v="Largest Bike Store"/>
        <s v="Local Hardware Factory"/>
        <s v="This Area Sporting Goods"/>
        <s v="Westside Cycle Store"/>
        <s v="Local Sales and Rental"/>
        <s v="Great Bicycle Supply"/>
        <s v="Summer Sports Place"/>
        <s v="Orange Bicycle Company"/>
        <s v="Gift and Toy Store"/>
        <s v="Leading Sales &amp; Repair"/>
        <s v="Discount Bicycle Specialists"/>
        <s v="Grand Discount Store"/>
        <s v="Weekend Tours"/>
        <s v="Eastside Sporting Goods"/>
        <s v="Leather and Vinyl Manufacturing"/>
        <s v="Super Sports Store"/>
        <s v="Recreation Systems"/>
        <s v="Professional Sporting Goods"/>
        <s v="Executive Gift Store"/>
        <s v="Exotic Bikes"/>
        <s v="Optimal Bikes"/>
        <s v="Distinctive Cycles Sales &amp; Service"/>
        <s v="Village Tours"/>
        <s v="Blue-Ribbon Bike Company"/>
        <s v="Leading Bike Distributors"/>
        <s v="Fitness Sport Boutique"/>
        <s v="Wheelsets Storehouse"/>
        <s v="Convenient Bike Shop"/>
        <s v="Incomparable Bicycle Store"/>
        <s v="Wholesale Bikes"/>
        <s v="Purchase Mart"/>
        <s v="Metro Bike Works"/>
        <s v="Small Cycle Store"/>
        <s v="Exhilarating Cycles"/>
        <s v="Handy Bike Services"/>
        <s v="Online Bike Sellers"/>
        <s v="Blue Bicycle Company"/>
        <s v="Fabrikam Inc., West"/>
        <s v="Full-Service Bike Store"/>
        <s v="Friendly Bike Shop"/>
        <s v="Historic Bicycle Sales"/>
        <s v="Grand Sport Boutique"/>
        <s v="Novelty Bikes"/>
        <s v="Field Trip Inc"/>
        <s v="Work and Play Association"/>
        <s v="Kickstand Sellers"/>
        <s v="Catalog Store"/>
        <s v="Riders Company"/>
        <s v="Active Systems"/>
        <s v="Fitness Hotel"/>
        <s v="The Accessories Store"/>
        <s v="Hardware Components"/>
        <s v="Practical Bike Supply Company"/>
        <s v="Bike Rims Company"/>
        <s v="eCommerce Bikes"/>
        <s v="One-Piece Handle Bars"/>
        <s v="Black Bicycle Company"/>
        <s v="District Mall"/>
        <s v="A Great Bicycle Company"/>
        <s v="Responsible Bike Dealers"/>
        <s v="Valley Bicycle Specialists"/>
        <s v="First Bike Store"/>
        <s v="Immense Manufacturing Company"/>
        <s v="Best o' Bikes"/>
        <s v="Bicycle Lines Distributors"/>
        <s v="World of Bikes"/>
        <s v="Yellow Bicycle Company"/>
        <s v="Finer Mart"/>
        <s v="Nonskid Tire Company"/>
        <s v="Road-Way Mart"/>
        <s v="Downtown Hotel"/>
        <s v="Brightwork Company"/>
        <s v="Remarkable Bike Store"/>
        <s v="Retail Sporting Goods"/>
        <s v="Imported and Domestic Cycles"/>
        <s v="Permanent Finish Products"/>
        <s v="Security Racks and Locks Wholesalers"/>
        <s v="Metropolitan Sales and Rental"/>
        <s v="Casual Bicycle Store"/>
        <s v="Outdoor Equipment Store"/>
        <s v="Seventh Bike Store"/>
        <s v="Retail Sales and Service"/>
        <s v="Bike Dealers Association"/>
        <s v="Safe Toys"/>
        <s v="Thrilling Bike Tours"/>
        <s v="Small Bike Accessories Shop"/>
        <s v="Famous Bike Sales and Service"/>
        <s v="Glossy Bikes"/>
        <s v="Larger Cycle Shop"/>
        <s v="Fashionable Department Stores"/>
        <s v="Only Bikes and Accessories"/>
        <s v="Traditional Department Stores"/>
        <s v="Underglaze and Finish Company"/>
        <s v="Metro Bike Mart"/>
        <s v="Sensational Discount Store"/>
        <s v="Exchange Parts Inc."/>
        <s v="Lubricant and Grease Suppliers"/>
        <s v="Chain and Chain Tool Distributions"/>
        <s v="New and Used Bicycles"/>
        <s v="Guaranteed Sales and Service"/>
        <s v="Bicycle Outfitters"/>
        <s v="Mechanical Sports Center"/>
        <s v="Bike Boutique"/>
        <s v="Curbside Universe"/>
        <s v="Active Cycling"/>
        <s v="Expert Sports Store"/>
        <s v="The Bike Mechanics"/>
        <s v="Fourth Bike Store"/>
        <s v="Active Transport Inc."/>
        <s v="Riverside Company"/>
        <s v="Grown-up Bike Store"/>
        <s v="Cycle Clearance"/>
        <s v="Scooters and Bikes Store"/>
        <s v="Superior Hardware Distributors"/>
        <s v="Family Entertainment Center"/>
        <s v="Sellers of Cycles"/>
        <s v="Stock Parts and Supplies"/>
        <s v="Sports Merchandise"/>
        <s v="Kickstands and Accessories Company"/>
        <s v="Roadway Bike Emporium"/>
        <s v="Another Bicycle Company"/>
        <s v="Fad Outlet"/>
        <s v="Latest Accessories Sales"/>
        <s v="Parcel Express Delivery Service"/>
        <s v="Bike Experts"/>
        <s v="Convenient Sales and Service"/>
        <s v="Successful Sales Company"/>
        <s v="Suburban Cycle Shop"/>
        <s v="Tire Company"/>
        <s v="Mobile Outlet"/>
        <s v="New Bikes Company"/>
        <s v="Consolidated Sales"/>
        <s v="Touring Services"/>
        <s v="Sleek Bikes"/>
        <s v="Travel Systems"/>
        <s v="Activity Center"/>
        <s v="Every Bike Shop"/>
        <s v="Ultimate Bike Shop"/>
        <s v="Excellent Riding Supplies"/>
        <s v="Next-Door Bike Store"/>
        <s v="Reliable Brake Systems"/>
        <s v="Wonderful Bikes Inc."/>
        <s v="Budget Bike Company"/>
        <s v="Sports Sales and Rental"/>
        <s v="Tandem Bicycle Store"/>
        <s v="Manufacturers Inc"/>
        <s v="Mountain Emporium"/>
        <s v="Tiny Bike Boutique"/>
        <s v="Global Plaza"/>
        <s v="Solid Bike Parts"/>
        <s v="Modular Cycle Systems"/>
        <s v="Grand Bicycle Stores"/>
        <s v="Go-cart and Bike Specialists"/>
        <s v="Cash &amp; Carry Bikes"/>
        <s v="Sheet Metal Manufacturing"/>
        <s v="Satin Finish Company"/>
        <s v="Elite Bikes"/>
        <s v="Rental Bikes"/>
        <s v="Third Bike Store"/>
        <s v="Town Industries"/>
        <s v="Unsurpassed Bikes"/>
        <s v="Specialty Sports Store"/>
        <s v="Fitness Toy Store"/>
        <s v="Paint Supply"/>
        <s v="All Seasons Sports Supply"/>
        <s v="Grease and Oil Products Company"/>
        <s v="Swift Cycles"/>
        <s v="The Gear Store"/>
        <s v="Genial Bike Associates"/>
        <s v="Advanced Bike Components"/>
        <s v="Chic Department Stores"/>
        <s v="Big Cycle Mall"/>
        <s v="Maintenance and Repair for Bicycles"/>
        <s v="Journey Sporting Goods"/>
        <s v="Extraordinary Bike Works"/>
        <s v="Two-Seater Bikes"/>
        <s v="A Typical Bike Shop"/>
        <s v="Stationary Bikes and Stands"/>
        <s v="Beneficial Exercises and Activities"/>
        <s v="Genuine Bike Shop"/>
        <s v="Rural Sales and Service"/>
        <s v="Social Activities Club"/>
        <s v="Totes &amp; Baskets Company"/>
        <s v="Mountain Toy Store"/>
        <s v="Countryside Company"/>
        <s v="Western Bike Supplies"/>
        <s v="Utilitarian Sporting Goods"/>
        <s v="Fashionable Bikes and Accessories"/>
        <s v="Roadway Supplies"/>
        <s v="Associated Bikes"/>
        <s v="Frugal Bike Shop"/>
        <s v="Transport Bikes"/>
        <s v="Brakes and Gears"/>
        <s v="Sales and Supply Company"/>
        <s v="The Cycle Store"/>
        <s v="Clamps &amp; Brackets Co."/>
        <s v="Trusted Catalog Store"/>
        <s v="Bike Products and Accessories"/>
        <s v="Safe Cycles Shop"/>
        <s v="Running and Cycling Gear"/>
        <s v="All Cycle Shop"/>
        <s v="Center Cycle Shop"/>
        <s v="Vast Bike Sales and Rental"/>
        <s v="Mail-Order Outlet"/>
        <s v="Coho Sports"/>
        <s v="Fifth Bike Store"/>
        <s v="Rugged Bikes"/>
        <s v="Racing Bike Outlet"/>
        <s v="Travel Sports"/>
        <s v="Honest Repair Service"/>
        <s v="Official Parts Shop"/>
        <s v="Wingtip Toys"/>
        <s v="Central Discount Store"/>
        <s v="Year-Round Sports"/>
        <s v="Finer Parts Shop"/>
        <s v="Thorough Parts and Repair Services"/>
        <s v="Sure &amp; Reliable Sporting Goods"/>
        <s v="Certified Bicycle Supply"/>
        <s v="Outdoor Sports Supply"/>
        <s v="Basic Bike Company"/>
        <s v="Riding Associates"/>
        <s v="Roving Sports"/>
        <s v="The Bike Shop"/>
        <s v="Two Bike Shops"/>
        <s v="Front Sporting Goods"/>
        <s v="Raw Materials Inc"/>
        <s v="Authorized Bike Sales and Rental"/>
        <s v="Moderately-Priced Bikes Store"/>
        <s v="Progressive Sports"/>
        <s v="A Bike Store"/>
        <s v="Capable Sales and Service"/>
        <s v="Closeout Boutique"/>
        <s v="Latest Sports Equipment"/>
        <s v="Fitness Supplies"/>
        <s v="City Manufacturing"/>
        <s v="Outstanding Cycles"/>
        <s v="Metro Cycle Shop"/>
        <s v="Synthetic Materials Manufacturing"/>
        <s v="Alternative Vehicles"/>
        <s v="Demand Distributors"/>
        <s v="Sports Commodities"/>
        <s v="Friendly Neighborhood Bikes"/>
        <s v="Unique Bikes"/>
        <s v="Little Bicycle Supply Shop"/>
        <s v="Good Bike Shop"/>
        <s v="Great Bikes"/>
        <s v="First Department Stores"/>
        <s v="Some Discount Store"/>
        <s v="Major Sport Suppliers"/>
      </sharedItems>
      <extLst>
        <ext xmlns:x15="http://schemas.microsoft.com/office/spreadsheetml/2010/11/main" uri="{4F2E5C28-24EA-4eb8-9CBF-B6C8F9C3D259}">
          <x15:cachedUniqueNames>
            <x15:cachedUniqueName index="0" name="[dim_Reseller].[Reseller].&amp;[Twin Cycles]"/>
            <x15:cachedUniqueName index="1" name="[dim_Reseller].[Reseller].&amp;[Rich Department Store]"/>
            <x15:cachedUniqueName index="2" name="[dim_Reseller].[Reseller].&amp;[Budget Toy Store]"/>
            <x15:cachedUniqueName index="3" name="[dim_Reseller].[Reseller].&amp;[Global Sports Outlet]"/>
            <x15:cachedUniqueName index="4" name="[dim_Reseller].[Reseller].&amp;[Helmets and Cycles]"/>
            <x15:cachedUniqueName index="5" name="[dim_Reseller].[Reseller].&amp;[Online Bike Catalog]"/>
            <x15:cachedUniqueName index="6" name="[dim_Reseller].[Reseller].&amp;[Rental Gallery]"/>
            <x15:cachedUniqueName index="7" name="[dim_Reseller].[Reseller].&amp;[Eastward Bike Accessories]"/>
            <x15:cachedUniqueName index="8" name="[dim_Reseller].[Reseller].&amp;[Major Bicycle Store]"/>
            <x15:cachedUniqueName index="9" name="[dim_Reseller].[Reseller].&amp;[Second Bike Shop]"/>
            <x15:cachedUniqueName index="10" name="[dim_Reseller].[Reseller].&amp;[Gears and Parts Company]"/>
            <x15:cachedUniqueName index="11" name="[dim_Reseller].[Reseller].&amp;[Popular Bike Lines]"/>
            <x15:cachedUniqueName index="12" name="[dim_Reseller].[Reseller].&amp;[First Supplies]"/>
            <x15:cachedUniqueName index="13" name="[dim_Reseller].[Reseller].&amp;[Nearest Bike Store]"/>
            <x15:cachedUniqueName index="14" name="[dim_Reseller].[Reseller].&amp;[Uncompromising Quality Co]"/>
            <x15:cachedUniqueName index="15" name="[dim_Reseller].[Reseller].&amp;[Inexpensive Parts Shop]"/>
            <x15:cachedUniqueName index="16" name="[dim_Reseller].[Reseller].&amp;[Kids and Adults Cycle Shop]"/>
            <x15:cachedUniqueName index="17" name="[dim_Reseller].[Reseller].&amp;[Seaside Bike Works]"/>
            <x15:cachedUniqueName index="18" name="[dim_Reseller].[Reseller].&amp;[Fitness Bike Accessories]"/>
            <x15:cachedUniqueName index="19" name="[dim_Reseller].[Reseller].&amp;[Nationwide Supply]"/>
            <x15:cachedUniqueName index="20" name="[dim_Reseller].[Reseller].&amp;[Sensible Sports]"/>
            <x15:cachedUniqueName index="21" name="[dim_Reseller].[Reseller].&amp;[Unusual Bicycle Company]"/>
            <x15:cachedUniqueName index="22" name="[dim_Reseller].[Reseller].&amp;[Bike Part Wholesalers]"/>
            <x15:cachedUniqueName index="23" name="[dim_Reseller].[Reseller].&amp;[Plastic Products Manufacturers]"/>
            <x15:cachedUniqueName index="24" name="[dim_Reseller].[Reseller].&amp;[Ideal Components]"/>
            <x15:cachedUniqueName index="25" name="[dim_Reseller].[Reseller].&amp;[Quality Bike Sales]"/>
            <x15:cachedUniqueName index="26" name="[dim_Reseller].[Reseller].&amp;[Liquidation Sales]"/>
            <x15:cachedUniqueName index="27" name="[dim_Reseller].[Reseller].&amp;[Cycle Parts and Accessories]"/>
            <x15:cachedUniqueName index="28" name="[dim_Reseller].[Reseller].&amp;[Eastside Cycle Shop]"/>
            <x15:cachedUniqueName index="29" name="[dim_Reseller].[Reseller].&amp;[Fitness Discount Store]"/>
            <x15:cachedUniqueName index="30" name="[dim_Reseller].[Reseller].&amp;[List Price Catalog Company]"/>
            <x15:cachedUniqueName index="31" name="[dim_Reseller].[Reseller].&amp;[Helpful Sales and Repair Service]"/>
            <x15:cachedUniqueName index="32" name="[dim_Reseller].[Reseller].&amp;[Fast Bike Works]"/>
            <x15:cachedUniqueName index="33" name="[dim_Reseller].[Reseller].&amp;[Acceptable Sales &amp; Service]"/>
            <x15:cachedUniqueName index="34" name="[dim_Reseller].[Reseller].&amp;[Efficient Cycling]"/>
            <x15:cachedUniqueName index="35" name="[dim_Reseller].[Reseller].&amp;[Finer Cycle Shop]"/>
            <x15:cachedUniqueName index="36" name="[dim_Reseller].[Reseller].&amp;[Future Bikes]"/>
            <x15:cachedUniqueName index="37" name="[dim_Reseller].[Reseller].&amp;[Gear-Shift Bikes Limited]"/>
            <x15:cachedUniqueName index="38" name="[dim_Reseller].[Reseller].&amp;[General Department Stores]"/>
            <x15:cachedUniqueName index="39" name="[dim_Reseller].[Reseller].&amp;[General Industries]"/>
            <x15:cachedUniqueName index="40" name="[dim_Reseller].[Reseller].&amp;[Racing Partners]"/>
            <x15:cachedUniqueName index="41" name="[dim_Reseller].[Reseller].&amp;[Serious Cycles]"/>
            <x15:cachedUniqueName index="42" name="[dim_Reseller].[Reseller].&amp;[Transportation Options]"/>
            <x15:cachedUniqueName index="43" name="[dim_Reseller].[Reseller].&amp;[Wholesale Parts]"/>
            <x15:cachedUniqueName index="44" name="[dim_Reseller].[Reseller].&amp;[Top Sports Supply]"/>
            <x15:cachedUniqueName index="45" name="[dim_Reseller].[Reseller].&amp;[Twelfth Bike Store]"/>
            <x15:cachedUniqueName index="46" name="[dim_Reseller].[Reseller].&amp;[Farthest Bike Store]"/>
            <x15:cachedUniqueName index="47" name="[dim_Reseller].[Reseller].&amp;[Finer Riding Supplies]"/>
            <x15:cachedUniqueName index="48" name="[dim_Reseller].[Reseller].&amp;[General Cycle Storehouse]"/>
            <x15:cachedUniqueName index="49" name="[dim_Reseller].[Reseller].&amp;[Neighborhood Store]"/>
            <x15:cachedUniqueName index="50" name="[dim_Reseller].[Reseller].&amp;[Rural Cycle Emporium]"/>
            <x15:cachedUniqueName index="51" name="[dim_Reseller].[Reseller].&amp;[Certified Sports Supply]"/>
            <x15:cachedUniqueName index="52" name="[dim_Reseller].[Reseller].&amp;[General Riding Supplies]"/>
            <x15:cachedUniqueName index="53" name="[dim_Reseller].[Reseller].&amp;[Major Cycling]"/>
            <x15:cachedUniqueName index="54" name="[dim_Reseller].[Reseller].&amp;[Odometers and Accessories Company]"/>
            <x15:cachedUniqueName index="55" name="[dim_Reseller].[Reseller].&amp;[Retail Mall]"/>
            <x15:cachedUniqueName index="56" name="[dim_Reseller].[Reseller].&amp;[Valley Toy Store]"/>
            <x15:cachedUniqueName index="57" name="[dim_Reseller].[Reseller].&amp;[Sixth Bike Store]"/>
            <x15:cachedUniqueName index="58" name="[dim_Reseller].[Reseller].&amp;[Camping and Sports Store]"/>
            <x15:cachedUniqueName index="59" name="[dim_Reseller].[Reseller].&amp;[Road Way Sales and Rental]"/>
            <x15:cachedUniqueName index="60" name="[dim_Reseller].[Reseller].&amp;[South Bike Company]"/>
            <x15:cachedUniqueName index="61" name="[dim_Reseller].[Reseller].&amp;[Sundry Sporting Goods]"/>
            <x15:cachedUniqueName index="62" name="[dim_Reseller].[Reseller].&amp;[First-Rate Outlet]"/>
            <x15:cachedUniqueName index="63" name="[dim_Reseller].[Reseller].&amp;[Citywide Service and Repair]"/>
            <x15:cachedUniqueName index="64" name="[dim_Reseller].[Reseller].&amp;[Two-Wheeled Transit Company]"/>
            <x15:cachedUniqueName index="65" name="[dim_Reseller].[Reseller].&amp;[Online Bike Warehouse]"/>
            <x15:cachedUniqueName index="66" name="[dim_Reseller].[Reseller].&amp;[Standard Bikes]"/>
            <x15:cachedUniqueName index="67" name="[dim_Reseller].[Reseller].&amp;[Custom Accessories Company]"/>
            <x15:cachedUniqueName index="68" name="[dim_Reseller].[Reseller].&amp;[Cross-Country Riding Supplies]"/>
            <x15:cachedUniqueName index="69" name="[dim_Reseller].[Reseller].&amp;[Bikes for Kids and Adults]"/>
            <x15:cachedUniqueName index="70" name="[dim_Reseller].[Reseller].&amp;[Rewarding Activities Company]"/>
            <x15:cachedUniqueName index="71" name="[dim_Reseller].[Reseller].&amp;[The Showroom]"/>
            <x15:cachedUniqueName index="72" name="[dim_Reseller].[Reseller].&amp;[Seats and Saddles Company]"/>
            <x15:cachedUniqueName index="73" name="[dim_Reseller].[Reseller].&amp;[Top Bike Market]"/>
            <x15:cachedUniqueName index="74" name="[dim_Reseller].[Reseller].&amp;[Up-To-Date Sports]"/>
            <x15:cachedUniqueName index="75" name="[dim_Reseller].[Reseller].&amp;[Active Life Toys]"/>
            <x15:cachedUniqueName index="76" name="[dim_Reseller].[Reseller].&amp;[General Bike Corporation]"/>
            <x15:cachedUniqueName index="77" name="[dim_Reseller].[Reseller].&amp;[Low Price Cycles]"/>
            <x15:cachedUniqueName index="78" name="[dim_Reseller].[Reseller].&amp;[Quick Delivery Service]"/>
            <x15:cachedUniqueName index="79" name="[dim_Reseller].[Reseller].&amp;[Recommended Bicycles]"/>
            <x15:cachedUniqueName index="80" name="[dim_Reseller].[Reseller].&amp;[Scratch-Resistant Finishes Company]"/>
            <x15:cachedUniqueName index="81" name="[dim_Reseller].[Reseller].&amp;[Designated Distributors]"/>
            <x15:cachedUniqueName index="82" name="[dim_Reseller].[Reseller].&amp;[Home Town Bike Store]"/>
            <x15:cachedUniqueName index="83" name="[dim_Reseller].[Reseller].&amp;[Nice Bikes]"/>
            <x15:cachedUniqueName index="84" name="[dim_Reseller].[Reseller].&amp;[Our Sporting Goods Store]"/>
            <x15:cachedUniqueName index="85" name="[dim_Reseller].[Reseller].&amp;[Requisite Part Supply]"/>
            <x15:cachedUniqueName index="86" name="[dim_Reseller].[Reseller].&amp;[Tire Exchange]"/>
            <x15:cachedUniqueName index="87" name="[dim_Reseller].[Reseller].&amp;[Bikes for Two]"/>
            <x15:cachedUniqueName index="88" name="[dim_Reseller].[Reseller].&amp;[Courteous Bicycle Specialists]"/>
            <x15:cachedUniqueName index="89" name="[dim_Reseller].[Reseller].&amp;[Bikes and Motorbikes]"/>
            <x15:cachedUniqueName index="90" name="[dim_Reseller].[Reseller].&amp;[Commuter Bicycle Store]"/>
            <x15:cachedUniqueName index="91" name="[dim_Reseller].[Reseller].&amp;[Consolidated Messenger]"/>
            <x15:cachedUniqueName index="92" name="[dim_Reseller].[Reseller].&amp;[Corner Bicycle Supply]"/>
            <x15:cachedUniqueName index="93" name="[dim_Reseller].[Reseller].&amp;[Eastside Parts Shop]"/>
            <x15:cachedUniqueName index="94" name="[dim_Reseller].[Reseller].&amp;[Economy Center]"/>
            <x15:cachedUniqueName index="95" name="[dim_Reseller].[Reseller].&amp;[Fasteners &amp; Bolts Outlet]"/>
            <x15:cachedUniqueName index="96" name="[dim_Reseller].[Reseller].&amp;[Gasless Cycle Shop]"/>
            <x15:cachedUniqueName index="97" name="[dim_Reseller].[Reseller].&amp;[Greater Bike Store]"/>
            <x15:cachedUniqueName index="98" name="[dim_Reseller].[Reseller].&amp;[Health Spa, Limited]"/>
            <x15:cachedUniqueName index="99" name="[dim_Reseller].[Reseller].&amp;[Mercantile Outlet]"/>
            <x15:cachedUniqueName index="100" name="[dim_Reseller].[Reseller].&amp;[Metal Clearing House]"/>
            <x15:cachedUniqueName index="101" name="[dim_Reseller].[Reseller].&amp;[National Manufacturing]"/>
            <x15:cachedUniqueName index="102" name="[dim_Reseller].[Reseller].&amp;[Non-Slip Pedal Company]"/>
            <x15:cachedUniqueName index="103" name="[dim_Reseller].[Reseller].&amp;[Original Bicycle Supply Company]"/>
            <x15:cachedUniqueName index="104" name="[dim_Reseller].[Reseller].&amp;[Professional Cyclists]"/>
            <x15:cachedUniqueName index="105" name="[dim_Reseller].[Reseller].&amp;[Rapid Bikes]"/>
            <x15:cachedUniqueName index="106" name="[dim_Reseller].[Reseller].&amp;[Reliable Retail Center]"/>
            <x15:cachedUniqueName index="107" name="[dim_Reseller].[Reseller].&amp;[Sharp Bikes]"/>
            <x15:cachedUniqueName index="108" name="[dim_Reseller].[Reseller].&amp;[Tandem Sales and Service]"/>
            <x15:cachedUniqueName index="109" name="[dim_Reseller].[Reseller].&amp;[Urban Sports Emporium]"/>
            <x15:cachedUniqueName index="110" name="[dim_Reseller].[Reseller].&amp;[Vigorous Exercise Company]"/>
            <x15:cachedUniqueName index="111" name="[dim_Reseller].[Reseller].&amp;[Vinyl and Plastic Goods Corporation]"/>
            <x15:cachedUniqueName index="112" name="[dim_Reseller].[Reseller].&amp;[Famous Bike Shop]"/>
            <x15:cachedUniqueName index="113" name="[dim_Reseller].[Reseller].&amp;[Plastic Parts Company]"/>
            <x15:cachedUniqueName index="114" name="[dim_Reseller].[Reseller].&amp;[Retreat Inn]"/>
            <x15:cachedUniqueName index="115" name="[dim_Reseller].[Reseller].&amp;[Metro Manufacturing]"/>
            <x15:cachedUniqueName index="116" name="[dim_Reseller].[Reseller].&amp;[Leather Seat Factory]"/>
            <x15:cachedUniqueName index="117" name="[dim_Reseller].[Reseller].&amp;[Price-Cutter Discount Bikes]"/>
            <x15:cachedUniqueName index="118" name="[dim_Reseller].[Reseller].&amp;[Leisure Activities]"/>
            <x15:cachedUniqueName index="119" name="[dim_Reseller].[Reseller].&amp;[Family Cycle Store]"/>
            <x15:cachedUniqueName index="120" name="[dim_Reseller].[Reseller].&amp;[Family's Favorite Bike Shop]"/>
            <x15:cachedUniqueName index="121" name="[dim_Reseller].[Reseller].&amp;[Grand Industries]"/>
            <x15:cachedUniqueName index="122" name="[dim_Reseller].[Reseller].&amp;[Large Bike Shop]"/>
            <x15:cachedUniqueName index="123" name="[dim_Reseller].[Reseller].&amp;[Machines &amp; Cycles Store]"/>
            <x15:cachedUniqueName index="124" name="[dim_Reseller].[Reseller].&amp;[Metal Processing Company]"/>
            <x15:cachedUniqueName index="125" name="[dim_Reseller].[Reseller].&amp;[One Bike Company]"/>
            <x15:cachedUniqueName index="126" name="[dim_Reseller].[Reseller].&amp;[Petroleum Products Distributors]"/>
            <x15:cachedUniqueName index="127" name="[dim_Reseller].[Reseller].&amp;[Primary Bike Distributors]"/>
            <x15:cachedUniqueName index="128" name="[dim_Reseller].[Reseller].&amp;[Superb Sales and Repair]"/>
            <x15:cachedUniqueName index="129" name="[dim_Reseller].[Reseller].&amp;[Workout Emporium]"/>
            <x15:cachedUniqueName index="130" name="[dim_Reseller].[Reseller].&amp;[The Commissary]"/>
            <x15:cachedUniqueName index="131" name="[dim_Reseller].[Reseller].&amp;[Red Bicycle Company]"/>
            <x15:cachedUniqueName index="132" name="[dim_Reseller].[Reseller].&amp;[Cycle Merchants]"/>
            <x15:cachedUniqueName index="133" name="[dim_Reseller].[Reseller].&amp;[Remote Bicycle Specialists]"/>
            <x15:cachedUniqueName index="134" name="[dim_Reseller].[Reseller].&amp;[Quick Parts and Service]"/>
            <x15:cachedUniqueName index="135" name="[dim_Reseller].[Reseller].&amp;[Tenth Bike Store]"/>
            <x15:cachedUniqueName index="136" name="[dim_Reseller].[Reseller].&amp;[General Supplies]"/>
            <x15:cachedUniqueName index="137" name="[dim_Reseller].[Reseller].&amp;[Ultimate Bicycle Company]"/>
            <x15:cachedUniqueName index="138" name="[dim_Reseller].[Reseller].&amp;[Self-Contained Cycle Parts Company]"/>
            <x15:cachedUniqueName index="139" name="[dim_Reseller].[Reseller].&amp;[Perfect Toys]"/>
            <x15:cachedUniqueName index="140" name="[dim_Reseller].[Reseller].&amp;[Instant Cycle Store]"/>
            <x15:cachedUniqueName index="141" name="[dim_Reseller].[Reseller].&amp;[Steel Inc.]"/>
            <x15:cachedUniqueName index="142" name="[dim_Reseller].[Reseller].&amp;[Roadway Bicycle Supply]"/>
            <x15:cachedUniqueName index="143" name="[dim_Reseller].[Reseller].&amp;[Recreation Toy Store]"/>
            <x15:cachedUniqueName index="144" name="[dim_Reseller].[Reseller].&amp;[Racing Tours]"/>
            <x15:cachedUniqueName index="145" name="[dim_Reseller].[Reseller].&amp;[Finished Parts Shop]"/>
            <x15:cachedUniqueName index="146" name="[dim_Reseller].[Reseller].&amp;[Getaway Inn]"/>
            <x15:cachedUniqueName index="147" name="[dim_Reseller].[Reseller].&amp;[Metro Sports Equipment]"/>
            <x15:cachedUniqueName index="148" name="[dim_Reseller].[Reseller].&amp;[Racing Sales and Service]"/>
            <x15:cachedUniqueName index="149" name="[dim_Reseller].[Reseller].&amp;[Registered Cycle Store]"/>
            <x15:cachedUniqueName index="150" name="[dim_Reseller].[Reseller].&amp;[Finer Sporting Goods]"/>
            <x15:cachedUniqueName index="151" name="[dim_Reseller].[Reseller].&amp;[Neighborhood Bicycle Storehouse]"/>
            <x15:cachedUniqueName index="152" name="[dim_Reseller].[Reseller].&amp;[Community Department Stores]"/>
            <x15:cachedUniqueName index="153" name="[dim_Reseller].[Reseller].&amp;[Accessories Network]"/>
            <x15:cachedUniqueName index="154" name="[dim_Reseller].[Reseller].&amp;[Ace Bicycle Supply]"/>
            <x15:cachedUniqueName index="155" name="[dim_Reseller].[Reseller].&amp;[Atypical Bike Company]"/>
            <x15:cachedUniqueName index="156" name="[dim_Reseller].[Reseller].&amp;[Favorite Toy Distributor]"/>
            <x15:cachedUniqueName index="157" name="[dim_Reseller].[Reseller].&amp;[Full Sports Supply]"/>
            <x15:cachedUniqueName index="158" name="[dim_Reseller].[Reseller].&amp;[Impervious Paint Company]"/>
            <x15:cachedUniqueName index="159" name="[dim_Reseller].[Reseller].&amp;[Metropolitan Equipment]"/>
            <x15:cachedUniqueName index="160" name="[dim_Reseller].[Reseller].&amp;[Pretty Bikes and Toys]"/>
            <x15:cachedUniqueName index="161" name="[dim_Reseller].[Reseller].&amp;[Rural Mountain Bike Mart]"/>
            <x15:cachedUniqueName index="162" name="[dim_Reseller].[Reseller].&amp;[Spare Parts Co.]"/>
            <x15:cachedUniqueName index="163" name="[dim_Reseller].[Reseller].&amp;[Wheels Inc.]"/>
            <x15:cachedUniqueName index="164" name="[dim_Reseller].[Reseller].&amp;[Sports Products Store]"/>
            <x15:cachedUniqueName index="165" name="[dim_Reseller].[Reseller].&amp;[Racing Supply Distributors]"/>
            <x15:cachedUniqueName index="166" name="[dim_Reseller].[Reseller].&amp;[Cycles Sales and Repair]"/>
            <x15:cachedUniqueName index="167" name="[dim_Reseller].[Reseller].&amp;[First Center]"/>
            <x15:cachedUniqueName index="168" name="[dim_Reseller].[Reseller].&amp;[The Bike Outlet]"/>
            <x15:cachedUniqueName index="169" name="[dim_Reseller].[Reseller].&amp;[Major Amusement Company]"/>
            <x15:cachedUniqueName index="170" name="[dim_Reseller].[Reseller].&amp;[Spa and Exercise Outfitters]"/>
            <x15:cachedUniqueName index="171" name="[dim_Reseller].[Reseller].&amp;[Rustic Bike Store]"/>
            <x15:cachedUniqueName index="172" name="[dim_Reseller].[Reseller].&amp;[Producer Goods Clearinghouse]"/>
            <x15:cachedUniqueName index="173" name="[dim_Reseller].[Reseller].&amp;[Excellent Bikes]"/>
            <x15:cachedUniqueName index="174" name="[dim_Reseller].[Reseller].&amp;[Hometown Riding Supplies]"/>
            <x15:cachedUniqueName index="175" name="[dim_Reseller].[Reseller].&amp;[Fabrikam Inc., East]"/>
            <x15:cachedUniqueName index="176" name="[dim_Reseller].[Reseller].&amp;[Capital Riding Supplies]"/>
            <x15:cachedUniqueName index="177" name="[dim_Reseller].[Reseller].&amp;[Fitness Toys]"/>
            <x15:cachedUniqueName index="178" name="[dim_Reseller].[Reseller].&amp;[Bicycle Exporters]"/>
            <x15:cachedUniqueName index="179" name="[dim_Reseller].[Reseller].&amp;[Amalgamated Parts Shop]"/>
            <x15:cachedUniqueName index="180" name="[dim_Reseller].[Reseller].&amp;[Primary Cycle Shop]"/>
            <x15:cachedUniqueName index="181" name="[dim_Reseller].[Reseller].&amp;[North Bike Company]"/>
            <x15:cachedUniqueName index="182" name="[dim_Reseller].[Reseller].&amp;[Top of the Line Bikes]"/>
            <x15:cachedUniqueName index="183" name="[dim_Reseller].[Reseller].&amp;[Global Bike Retailers]"/>
            <x15:cachedUniqueName index="184" name="[dim_Reseller].[Reseller].&amp;[Off-Price Bike Center]"/>
            <x15:cachedUniqueName index="185" name="[dim_Reseller].[Reseller].&amp;[Regional Cycle Shop]"/>
            <x15:cachedUniqueName index="186" name="[dim_Reseller].[Reseller].&amp;[Very Best Sports Supply]"/>
            <x15:cachedUniqueName index="187" name="[dim_Reseller].[Reseller].&amp;[Enterprise Center]"/>
            <x15:cachedUniqueName index="188" name="[dim_Reseller].[Reseller].&amp;[Nearby Bike Mall]"/>
            <x15:cachedUniqueName index="189" name="[dim_Reseller].[Reseller].&amp;[Versatile Sporting Goods Company]"/>
            <x15:cachedUniqueName index="190" name="[dim_Reseller].[Reseller].&amp;[West Wind Distributors]"/>
            <x15:cachedUniqueName index="191" name="[dim_Reseller].[Reseller].&amp;[Fast Services]"/>
            <x15:cachedUniqueName index="192" name="[dim_Reseller].[Reseller].&amp;[Functional Store South]"/>
            <x15:cachedUniqueName index="193" name="[dim_Reseller].[Reseller].&amp;[Next Door Cycles]"/>
            <x15:cachedUniqueName index="194" name="[dim_Reseller].[Reseller].&amp;[Bicycle Warehouse Inc.]"/>
            <x15:cachedUniqueName index="195" name="[dim_Reseller].[Reseller].&amp;[Pedaling Components]"/>
            <x15:cachedUniqueName index="196" name="[dim_Reseller].[Reseller].&amp;[Rodeway Bike Store]"/>
            <x15:cachedUniqueName index="197" name="[dim_Reseller].[Reseller].&amp;[Best Cycle Store]"/>
            <x15:cachedUniqueName index="198" name="[dim_Reseller].[Reseller].&amp;[Lustrous Paints and Components]"/>
            <x15:cachedUniqueName index="199" name="[dim_Reseller].[Reseller].&amp;[Educational Services]"/>
            <x15:cachedUniqueName index="200" name="[dim_Reseller].[Reseller].&amp;[Rambling Tours]"/>
            <x15:cachedUniqueName index="201" name="[dim_Reseller].[Reseller].&amp;[Good Bicycle Store]"/>
            <x15:cachedUniqueName index="202" name="[dim_Reseller].[Reseller].&amp;[Showcase for Cycles]"/>
            <x15:cachedUniqueName index="203" name="[dim_Reseller].[Reseller].&amp;[Essential Bike Works]"/>
            <x15:cachedUniqueName index="204" name="[dim_Reseller].[Reseller].&amp;[Exceptional Cycle Services]"/>
            <x15:cachedUniqueName index="205" name="[dim_Reseller].[Reseller].&amp;[Downhill Bicycle Specialists]"/>
            <x15:cachedUniqueName index="206" name="[dim_Reseller].[Reseller].&amp;[Commerce Bicycle Specialists]"/>
            <x15:cachedUniqueName index="207" name="[dim_Reseller].[Reseller].&amp;[Leisure Clearing House]"/>
            <x15:cachedUniqueName index="208" name="[dim_Reseller].[Reseller].&amp;[Uttermost Bike Shop]"/>
            <x15:cachedUniqueName index="209" name="[dim_Reseller].[Reseller].&amp;[Sports Store]"/>
            <x15:cachedUniqueName index="210" name="[dim_Reseller].[Reseller].&amp;[Instruments and Parts Company]"/>
            <x15:cachedUniqueName index="211" name="[dim_Reseller].[Reseller].&amp;[Channel Outlet]"/>
            <x15:cachedUniqueName index="212" name="[dim_Reseller].[Reseller].&amp;[Exclusive Bicycle Mart]"/>
            <x15:cachedUniqueName index="213" name="[dim_Reseller].[Reseller].&amp;[Riding Cycles]"/>
            <x15:cachedUniqueName index="214" name="[dim_Reseller].[Reseller].&amp;[Area Sheet Metal Supply]"/>
            <x15:cachedUniqueName index="215" name="[dim_Reseller].[Reseller].&amp;[Authentic Sales and Service]"/>
            <x15:cachedUniqueName index="216" name="[dim_Reseller].[Reseller].&amp;[Bulk Discount Store]"/>
            <x15:cachedUniqueName index="217" name="[dim_Reseller].[Reseller].&amp;[Cycling Goods]"/>
            <x15:cachedUniqueName index="218" name="[dim_Reseller].[Reseller].&amp;[Express Bike Services]"/>
            <x15:cachedUniqueName index="219" name="[dim_Reseller].[Reseller].&amp;[Extended Tours]"/>
            <x15:cachedUniqueName index="220" name="[dim_Reseller].[Reseller].&amp;[Metro Metals Co.]"/>
            <x15:cachedUniqueName index="221" name="[dim_Reseller].[Reseller].&amp;[Metropolitan Bicycle Supply]"/>
            <x15:cachedUniqueName index="222" name="[dim_Reseller].[Reseller].&amp;[Oils and Fluids Warehouse]"/>
            <x15:cachedUniqueName index="223" name="[dim_Reseller].[Reseller].&amp;[Outdoor Aerobic Systems Company]"/>
            <x15:cachedUniqueName index="224" name="[dim_Reseller].[Reseller].&amp;[Prosperous Tours]"/>
            <x15:cachedUniqueName index="225" name="[dim_Reseller].[Reseller].&amp;[Shipping Specialists]"/>
            <x15:cachedUniqueName index="226" name="[dim_Reseller].[Reseller].&amp;[Variety Cycling]"/>
            <x15:cachedUniqueName index="227" name="[dim_Reseller].[Reseller].&amp;[Central Bicycle Specialists]"/>
            <x15:cachedUniqueName index="228" name="[dim_Reseller].[Reseller].&amp;[Closest Bicycle Store]"/>
            <x15:cachedUniqueName index="229" name="[dim_Reseller].[Reseller].&amp;[Exhibition Showroom]"/>
            <x15:cachedUniqueName index="230" name="[dim_Reseller].[Reseller].&amp;[Tachometers and Accessories]"/>
            <x15:cachedUniqueName index="231" name="[dim_Reseller].[Reseller].&amp;[Tubeless Tire Company]"/>
            <x15:cachedUniqueName index="232" name="[dim_Reseller].[Reseller].&amp;[Vigorous Sports Store]"/>
            <x15:cachedUniqueName index="233" name="[dim_Reseller].[Reseller].&amp;[Number One Bike Co.]"/>
            <x15:cachedUniqueName index="234" name="[dim_Reseller].[Reseller].&amp;[Nearby Sporting Goods]"/>
            <x15:cachedUniqueName index="235" name="[dim_Reseller].[Reseller].&amp;[Rampart Amusement Company]"/>
            <x15:cachedUniqueName index="236" name="[dim_Reseller].[Reseller].&amp;[Cycles Wholesaler &amp; Mfg.]"/>
            <x15:cachedUniqueName index="237" name="[dim_Reseller].[Reseller].&amp;[Nearby Cycle Shop]"/>
            <x15:cachedUniqueName index="238" name="[dim_Reseller].[Reseller].&amp;[West Side Mart]"/>
            <x15:cachedUniqueName index="239" name="[dim_Reseller].[Reseller].&amp;[Action Bicycle Specialists]"/>
            <x15:cachedUniqueName index="240" name="[dim_Reseller].[Reseller].&amp;[Mail Market]"/>
            <x15:cachedUniqueName index="241" name="[dim_Reseller].[Reseller].&amp;[Extreme Toy Store]"/>
            <x15:cachedUniqueName index="242" name="[dim_Reseller].[Reseller].&amp;[Pedal Systems Company]"/>
            <x15:cachedUniqueName index="243" name="[dim_Reseller].[Reseller].&amp;[Games and Sport Supply Company]"/>
            <x15:cachedUniqueName index="244" name="[dim_Reseller].[Reseller].&amp;[Racing Association]"/>
            <x15:cachedUniqueName index="245" name="[dim_Reseller].[Reseller].&amp;[Major Sporting Goods]"/>
            <x15:cachedUniqueName index="246" name="[dim_Reseller].[Reseller].&amp;[Rally Master Company Inc]"/>
            <x15:cachedUniqueName index="247" name="[dim_Reseller].[Reseller].&amp;[Systematic Sales]"/>
            <x15:cachedUniqueName index="248" name="[dim_Reseller].[Reseller].&amp;[Retail Sporting Equipment]"/>
            <x15:cachedUniqueName index="249" name="[dim_Reseller].[Reseller].&amp;[Professional Cycle Store]"/>
            <x15:cachedUniqueName index="250" name="[dim_Reseller].[Reseller].&amp;[Racing Toys]"/>
            <x15:cachedUniqueName index="251" name="[dim_Reseller].[Reseller].&amp;[Real Sporting Goods]"/>
            <x15:cachedUniqueName index="252" name="[dim_Reseller].[Reseller].&amp;[First Cycle Store]"/>
            <x15:cachedUniqueName index="253" name="[dim_Reseller].[Reseller].&amp;[Fitness Department Stores]"/>
            <x15:cachedUniqueName index="254" name="[dim_Reseller].[Reseller].&amp;[Professional Containers and Packaging Co.]"/>
            <x15:cachedUniqueName index="255" name="[dim_Reseller].[Reseller].&amp;[Fun Toys and Bikes]"/>
            <x15:cachedUniqueName index="256" name="[dim_Reseller].[Reseller].&amp;[Regional Manufacturing]"/>
            <x15:cachedUniqueName index="257" name="[dim_Reseller].[Reseller].&amp;[The Bicycle Accessories Company]"/>
            <x15:cachedUniqueName index="258" name="[dim_Reseller].[Reseller].&amp;[Good Toys]"/>
            <x15:cachedUniqueName index="259" name="[dim_Reseller].[Reseller].&amp;[Basic Sports Equipment]"/>
            <x15:cachedUniqueName index="260" name="[dim_Reseller].[Reseller].&amp;[Distinctive Store]"/>
            <x15:cachedUniqueName index="261" name="[dim_Reseller].[Reseller].&amp;[Economy Bikes Company]"/>
            <x15:cachedUniqueName index="262" name="[dim_Reseller].[Reseller].&amp;[Aerobic Exercise Company]"/>
            <x15:cachedUniqueName index="263" name="[dim_Reseller].[Reseller].&amp;[Big-Time Bike Store]"/>
            <x15:cachedUniqueName index="264" name="[dim_Reseller].[Reseller].&amp;[Vale Riding Supplies]"/>
            <x15:cachedUniqueName index="265" name="[dim_Reseller].[Reseller].&amp;[Farthermost Bike Shop]"/>
            <x15:cachedUniqueName index="266" name="[dim_Reseller].[Reseller].&amp;[Trailblazing Sports]"/>
            <x15:cachedUniqueName index="267" name="[dim_Reseller].[Reseller].&amp;[Valley Bicycle Distributors]"/>
            <x15:cachedUniqueName index="268" name="[dim_Reseller].[Reseller].&amp;[Extended Bike Sales]"/>
            <x15:cachedUniqueName index="269" name="[dim_Reseller].[Reseller].&amp;[Futuristic Bikes]"/>
            <x15:cachedUniqueName index="270" name="[dim_Reseller].[Reseller].&amp;[Resale Services]"/>
            <x15:cachedUniqueName index="271" name="[dim_Reseller].[Reseller].&amp;[Discount Tours]"/>
            <x15:cachedUniqueName index="272" name="[dim_Reseller].[Reseller].&amp;[Metropolitan Manufacturing]"/>
            <x15:cachedUniqueName index="273" name="[dim_Reseller].[Reseller].&amp;[Coalition Bike Company]"/>
            <x15:cachedUniqueName index="274" name="[dim_Reseller].[Reseller].&amp;[Eighth Bike Store]"/>
            <x15:cachedUniqueName index="275" name="[dim_Reseller].[Reseller].&amp;[Small Bike Shop]"/>
            <x15:cachedUniqueName index="276" name="[dim_Reseller].[Reseller].&amp;[Alpine Ski House]"/>
            <x15:cachedUniqueName index="277" name="[dim_Reseller].[Reseller].&amp;[Number 1 Supply]"/>
            <x15:cachedUniqueName index="278" name="[dim_Reseller].[Reseller].&amp;[Retail Cycle Shop]"/>
            <x15:cachedUniqueName index="279" name="[dim_Reseller].[Reseller].&amp;[Trendy Department Stores]"/>
            <x15:cachedUniqueName index="280" name="[dim_Reseller].[Reseller].&amp;[Metropolitan Sports Supply]"/>
            <x15:cachedUniqueName index="281" name="[dim_Reseller].[Reseller].&amp;[Many Bikes Store]"/>
            <x15:cachedUniqueName index="282" name="[dim_Reseller].[Reseller].&amp;[Sturdy Toys]"/>
            <x15:cachedUniqueName index="283" name="[dim_Reseller].[Reseller].&amp;[The New Bike Store]"/>
            <x15:cachedUniqueName index="284" name="[dim_Reseller].[Reseller].&amp;[Riding Excursions]"/>
            <x15:cachedUniqueName index="285" name="[dim_Reseller].[Reseller].&amp;[Golf and Cycle Store]"/>
            <x15:cachedUniqueName index="286" name="[dim_Reseller].[Reseller].&amp;[Affordable Sports Equipment]"/>
            <x15:cachedUniqueName index="287" name="[dim_Reseller].[Reseller].&amp;[Outdoor Sporting Goods]"/>
            <x15:cachedUniqueName index="288" name="[dim_Reseller].[Reseller].&amp;[Distant Inn]"/>
            <x15:cachedUniqueName index="289" name="[dim_Reseller].[Reseller].&amp;[Area Bike Accessories]"/>
            <x15:cachedUniqueName index="290" name="[dim_Reseller].[Reseller].&amp;[Commercial Sporting Goods]"/>
            <x15:cachedUniqueName index="291" name="[dim_Reseller].[Reseller].&amp;[Separate Parts Corporation]"/>
            <x15:cachedUniqueName index="292" name="[dim_Reseller].[Reseller].&amp;[Mountain Bike Center]"/>
            <x15:cachedUniqueName index="293" name="[dim_Reseller].[Reseller].&amp;[Preferred Bikes]"/>
            <x15:cachedUniqueName index="294" name="[dim_Reseller].[Reseller].&amp;[Technical Parts Manufacturing]"/>
            <x15:cachedUniqueName index="295" name="[dim_Reseller].[Reseller].&amp;[Wire Baskets and Parts]"/>
            <x15:cachedUniqueName index="296" name="[dim_Reseller].[Reseller].&amp;[Engineered Bike Systems]"/>
            <x15:cachedUniqueName index="297" name="[dim_Reseller].[Reseller].&amp;[Thrifty Parts and Sales]"/>
            <x15:cachedUniqueName index="298" name="[dim_Reseller].[Reseller].&amp;[Rural Department Store]"/>
            <x15:cachedUniqueName index="299" name="[dim_Reseller].[Reseller].&amp;[Vehicle Shop]"/>
            <x15:cachedUniqueName index="300" name="[dim_Reseller].[Reseller].&amp;[Quantity Discounts]"/>
            <x15:cachedUniqueName index="301" name="[dim_Reseller].[Reseller].&amp;[Finish and Sealant Products]"/>
            <x15:cachedUniqueName index="302" name="[dim_Reseller].[Reseller].&amp;[Mechanical Products Ltd.]"/>
            <x15:cachedUniqueName index="303" name="[dim_Reseller].[Reseller].&amp;[Two Wheels Cycle Store]"/>
            <x15:cachedUniqueName index="304" name="[dim_Reseller].[Reseller].&amp;[Exercise Center]"/>
            <x15:cachedUniqueName index="305" name="[dim_Reseller].[Reseller].&amp;[Weekend Bike Tours]"/>
            <x15:cachedUniqueName index="306" name="[dim_Reseller].[Reseller].&amp;[Wheel Gallery]"/>
            <x15:cachedUniqueName index="307" name="[dim_Reseller].[Reseller].&amp;[Bike World]"/>
            <x15:cachedUniqueName index="308" name="[dim_Reseller].[Reseller].&amp;[Sparkling Paint and Finishes]"/>
            <x15:cachedUniqueName index="309" name="[dim_Reseller].[Reseller].&amp;[Westside Plaza]"/>
            <x15:cachedUniqueName index="310" name="[dim_Reseller].[Reseller].&amp;[More Bikes!]"/>
            <x15:cachedUniqueName index="311" name="[dim_Reseller].[Reseller].&amp;[Bicycle Merchandise Warehouse]"/>
            <x15:cachedUniqueName index="312" name="[dim_Reseller].[Reseller].&amp;[Extreme Riding Supplies]"/>
            <x15:cachedUniqueName index="313" name="[dim_Reseller].[Reseller].&amp;[Highway Bike Shop]"/>
            <x15:cachedUniqueName index="314" name="[dim_Reseller].[Reseller].&amp;[Fleet Bikes]"/>
            <x15:cachedUniqueName index="315" name="[dim_Reseller].[Reseller].&amp;[World Bike Discount Store]"/>
            <x15:cachedUniqueName index="316" name="[dim_Reseller].[Reseller].&amp;[Eastside Department Store]"/>
            <x15:cachedUniqueName index="317" name="[dim_Reseller].[Reseller].&amp;[Principal Bike Company]"/>
            <x15:cachedUniqueName index="318" name="[dim_Reseller].[Reseller].&amp;[Professional Sales and Service]"/>
            <x15:cachedUniqueName index="319" name="[dim_Reseller].[Reseller].&amp;[Locks Company]"/>
            <x15:cachedUniqueName index="320" name="[dim_Reseller].[Reseller].&amp;[Fitness Cycling]"/>
            <x15:cachedUniqueName index="321" name="[dim_Reseller].[Reseller].&amp;[Sample Bike Store]"/>
            <x15:cachedUniqueName index="322" name="[dim_Reseller].[Reseller].&amp;[Paints and Solvents Company]"/>
            <x15:cachedUniqueName index="323" name="[dim_Reseller].[Reseller].&amp;[Reasonable Bicycle Sales]"/>
            <x15:cachedUniqueName index="324" name="[dim_Reseller].[Reseller].&amp;[Futuristic Sport Distributors]"/>
            <x15:cachedUniqueName index="325" name="[dim_Reseller].[Reseller].&amp;[Bold Bike Accessories]"/>
            <x15:cachedUniqueName index="326" name="[dim_Reseller].[Reseller].&amp;[Field Trip Store]"/>
            <x15:cachedUniqueName index="327" name="[dim_Reseller].[Reseller].&amp;[Fun Times Club]"/>
            <x15:cachedUniqueName index="328" name="[dim_Reseller].[Reseller].&amp;[Initial Bike Company]"/>
            <x15:cachedUniqueName index="329" name="[dim_Reseller].[Reseller].&amp;[Modern Bike Store]"/>
            <x15:cachedUniqueName index="330" name="[dim_Reseller].[Reseller].&amp;[Endurance Bikes]"/>
            <x15:cachedUniqueName index="331" name="[dim_Reseller].[Reseller].&amp;[Classic Cycle Store]"/>
            <x15:cachedUniqueName index="332" name="[dim_Reseller].[Reseller].&amp;[Lease-a-Bike Shop]"/>
            <x15:cachedUniqueName index="333" name="[dim_Reseller].[Reseller].&amp;[Mountain Bike Store]"/>
            <x15:cachedUniqueName index="334" name="[dim_Reseller].[Reseller].&amp;[Immediate Repair Shop]"/>
            <x15:cachedUniqueName index="335" name="[dim_Reseller].[Reseller].&amp;[Painters Bicycle Specialists]"/>
            <x15:cachedUniqueName index="336" name="[dim_Reseller].[Reseller].&amp;[Eleventh Bike Store]"/>
            <x15:cachedUniqueName index="337" name="[dim_Reseller].[Reseller].&amp;[Front Runner Bikes]"/>
            <x15:cachedUniqueName index="338" name="[dim_Reseller].[Reseller].&amp;[Daring Rides]"/>
            <x15:cachedUniqueName index="339" name="[dim_Reseller].[Reseller].&amp;[Widget Bicycle Specialists]"/>
            <x15:cachedUniqueName index="340" name="[dim_Reseller].[Reseller].&amp;[Simple Bike Parts]"/>
            <x15:cachedUniqueName index="341" name="[dim_Reseller].[Reseller].&amp;[General Associates]"/>
            <x15:cachedUniqueName index="342" name="[dim_Reseller].[Reseller].&amp;[Recreation Supplies]"/>
            <x15:cachedUniqueName index="343" name="[dim_Reseller].[Reseller].&amp;[Tough and Reliable Parts]"/>
            <x15:cachedUniqueName index="344" name="[dim_Reseller].[Reseller].&amp;[Juvenile Sports Equipment]"/>
            <x15:cachedUniqueName index="345" name="[dim_Reseller].[Reseller].&amp;[Executive Discount Store]"/>
            <x15:cachedUniqueName index="346" name="[dim_Reseller].[Reseller].&amp;[Exemplary Cycles]"/>
            <x15:cachedUniqueName index="347" name="[dim_Reseller].[Reseller].&amp;[Industrial Supplies]"/>
            <x15:cachedUniqueName index="348" name="[dim_Reseller].[Reseller].&amp;[Rally Day Mall]"/>
            <x15:cachedUniqueName index="349" name="[dim_Reseller].[Reseller].&amp;[Retail Toy Store]"/>
            <x15:cachedUniqueName index="350" name="[dim_Reseller].[Reseller].&amp;[Spoke Manufacturers]"/>
            <x15:cachedUniqueName index="351" name="[dim_Reseller].[Reseller].&amp;[Stylish Department Stores]"/>
            <x15:cachedUniqueName index="352" name="[dim_Reseller].[Reseller].&amp;[Superlative Bikes]"/>
            <x15:cachedUniqueName index="353" name="[dim_Reseller].[Reseller].&amp;[Worthwhile Activity Store]"/>
            <x15:cachedUniqueName index="354" name="[dim_Reseller].[Reseller].&amp;[Bike Goods]"/>
            <x15:cachedUniqueName index="355" name="[dim_Reseller].[Reseller].&amp;[Hobby Store]"/>
            <x15:cachedUniqueName index="356" name="[dim_Reseller].[Reseller].&amp;[Tread Industries]"/>
            <x15:cachedUniqueName index="357" name="[dim_Reseller].[Reseller].&amp;[Valuable Bike Parts Company]"/>
            <x15:cachedUniqueName index="358" name="[dim_Reseller].[Reseller].&amp;[Unified Sports Company]"/>
            <x15:cachedUniqueName index="359" name="[dim_Reseller].[Reseller].&amp;[Racks and Security Systems]"/>
            <x15:cachedUniqueName index="360" name="[dim_Reseller].[Reseller].&amp;[Quitting Business Distributors]"/>
            <x15:cachedUniqueName index="361" name="[dim_Reseller].[Reseller].&amp;[Sunny Place Bikes]"/>
            <x15:cachedUniqueName index="362" name="[dim_Reseller].[Reseller].&amp;[Retirement Activities Association]"/>
            <x15:cachedUniqueName index="363" name="[dim_Reseller].[Reseller].&amp;[Retread Tire Company]"/>
            <x15:cachedUniqueName index="364" name="[dim_Reseller].[Reseller].&amp;[Better Bike Shop]"/>
            <x15:cachedUniqueName index="365" name="[dim_Reseller].[Reseller].&amp;[Cycles and Scooters]"/>
            <x15:cachedUniqueName index="366" name="[dim_Reseller].[Reseller].&amp;[Distance Bikes]"/>
            <x15:cachedUniqueName index="367" name="[dim_Reseller].[Reseller].&amp;[Noiseless Gear Company]"/>
            <x15:cachedUniqueName index="368" name="[dim_Reseller].[Reseller].&amp;[Elemental Sporting Goods]"/>
            <x15:cachedUniqueName index="369" name="[dim_Reseller].[Reseller].&amp;[Parts Shop]"/>
            <x15:cachedUniqueName index="370" name="[dim_Reseller].[Reseller].&amp;[Selected Distributors]"/>
            <x15:cachedUniqueName index="371" name="[dim_Reseller].[Reseller].&amp;[Acclaimed Bicycle Company]"/>
            <x15:cachedUniqueName index="372" name="[dim_Reseller].[Reseller].&amp;[Eighty Toy Stores]"/>
            <x15:cachedUniqueName index="373" name="[dim_Reseller].[Reseller].&amp;[Qualified Sales and Repair Services]"/>
            <x15:cachedUniqueName index="374" name="[dim_Reseller].[Reseller].&amp;[Pedals Warehouse]"/>
            <x15:cachedUniqueName index="375" name="[dim_Reseller].[Reseller].&amp;[Vintage Sport Boutique]"/>
            <x15:cachedUniqueName index="376" name="[dim_Reseller].[Reseller].&amp;[Bicycle Accessories and Kits]"/>
            <x15:cachedUniqueName index="377" name="[dim_Reseller].[Reseller].&amp;[Commendable Bikes]"/>
            <x15:cachedUniqueName index="378" name="[dim_Reseller].[Reseller].&amp;[Lots of Bikes Storehouse]"/>
            <x15:cachedUniqueName index="379" name="[dim_Reseller].[Reseller].&amp;[Client Discount Store]"/>
            <x15:cachedUniqueName index="380" name="[dim_Reseller].[Reseller].&amp;[Extras Sporting Goods]"/>
            <x15:cachedUniqueName index="381" name="[dim_Reseller].[Reseller].&amp;[Largest Bike Store]"/>
            <x15:cachedUniqueName index="382" name="[dim_Reseller].[Reseller].&amp;[Local Hardware Factory]"/>
            <x15:cachedUniqueName index="383" name="[dim_Reseller].[Reseller].&amp;[This Area Sporting Goods]"/>
            <x15:cachedUniqueName index="384" name="[dim_Reseller].[Reseller].&amp;[Westside Cycle Store]"/>
            <x15:cachedUniqueName index="385" name="[dim_Reseller].[Reseller].&amp;[Local Sales and Rental]"/>
            <x15:cachedUniqueName index="386" name="[dim_Reseller].[Reseller].&amp;[Great Bicycle Supply]"/>
            <x15:cachedUniqueName index="387" name="[dim_Reseller].[Reseller].&amp;[Summer Sports Place]"/>
            <x15:cachedUniqueName index="388" name="[dim_Reseller].[Reseller].&amp;[Orange Bicycle Company]"/>
            <x15:cachedUniqueName index="389" name="[dim_Reseller].[Reseller].&amp;[Gift and Toy Store]"/>
            <x15:cachedUniqueName index="390" name="[dim_Reseller].[Reseller].&amp;[Leading Sales &amp; Repair]"/>
            <x15:cachedUniqueName index="391" name="[dim_Reseller].[Reseller].&amp;[Discount Bicycle Specialists]"/>
            <x15:cachedUniqueName index="392" name="[dim_Reseller].[Reseller].&amp;[Grand Discount Store]"/>
            <x15:cachedUniqueName index="393" name="[dim_Reseller].[Reseller].&amp;[Weekend Tours]"/>
            <x15:cachedUniqueName index="394" name="[dim_Reseller].[Reseller].&amp;[Eastside Sporting Goods]"/>
            <x15:cachedUniqueName index="395" name="[dim_Reseller].[Reseller].&amp;[Leather and Vinyl Manufacturing]"/>
            <x15:cachedUniqueName index="396" name="[dim_Reseller].[Reseller].&amp;[Super Sports Store]"/>
            <x15:cachedUniqueName index="397" name="[dim_Reseller].[Reseller].&amp;[Recreation Systems]"/>
            <x15:cachedUniqueName index="398" name="[dim_Reseller].[Reseller].&amp;[Professional Sporting Goods]"/>
            <x15:cachedUniqueName index="399" name="[dim_Reseller].[Reseller].&amp;[Executive Gift Store]"/>
            <x15:cachedUniqueName index="400" name="[dim_Reseller].[Reseller].&amp;[Exotic Bikes]"/>
            <x15:cachedUniqueName index="401" name="[dim_Reseller].[Reseller].&amp;[Optimal Bikes]"/>
            <x15:cachedUniqueName index="402" name="[dim_Reseller].[Reseller].&amp;[Distinctive Cycles Sales &amp; Service]"/>
            <x15:cachedUniqueName index="403" name="[dim_Reseller].[Reseller].&amp;[Village Tours]"/>
            <x15:cachedUniqueName index="404" name="[dim_Reseller].[Reseller].&amp;[Blue-Ribbon Bike Company]"/>
            <x15:cachedUniqueName index="405" name="[dim_Reseller].[Reseller].&amp;[Leading Bike Distributors]"/>
            <x15:cachedUniqueName index="406" name="[dim_Reseller].[Reseller].&amp;[Fitness Sport Boutique]"/>
            <x15:cachedUniqueName index="407" name="[dim_Reseller].[Reseller].&amp;[Wheelsets Storehouse]"/>
            <x15:cachedUniqueName index="408" name="[dim_Reseller].[Reseller].&amp;[Convenient Bike Shop]"/>
            <x15:cachedUniqueName index="409" name="[dim_Reseller].[Reseller].&amp;[Incomparable Bicycle Store]"/>
            <x15:cachedUniqueName index="410" name="[dim_Reseller].[Reseller].&amp;[Wholesale Bikes]"/>
            <x15:cachedUniqueName index="411" name="[dim_Reseller].[Reseller].&amp;[Purchase Mart]"/>
            <x15:cachedUniqueName index="412" name="[dim_Reseller].[Reseller].&amp;[Metro Bike Works]"/>
            <x15:cachedUniqueName index="413" name="[dim_Reseller].[Reseller].&amp;[Small Cycle Store]"/>
            <x15:cachedUniqueName index="414" name="[dim_Reseller].[Reseller].&amp;[Exhilarating Cycles]"/>
            <x15:cachedUniqueName index="415" name="[dim_Reseller].[Reseller].&amp;[Handy Bike Services]"/>
            <x15:cachedUniqueName index="416" name="[dim_Reseller].[Reseller].&amp;[Online Bike Sellers]"/>
            <x15:cachedUniqueName index="417" name="[dim_Reseller].[Reseller].&amp;[Blue Bicycle Company]"/>
            <x15:cachedUniqueName index="418" name="[dim_Reseller].[Reseller].&amp;[Fabrikam Inc., West]"/>
            <x15:cachedUniqueName index="419" name="[dim_Reseller].[Reseller].&amp;[Full-Service Bike Store]"/>
            <x15:cachedUniqueName index="420" name="[dim_Reseller].[Reseller].&amp;[Friendly Bike Shop]"/>
            <x15:cachedUniqueName index="421" name="[dim_Reseller].[Reseller].&amp;[Historic Bicycle Sales]"/>
            <x15:cachedUniqueName index="422" name="[dim_Reseller].[Reseller].&amp;[Grand Sport Boutique]"/>
            <x15:cachedUniqueName index="423" name="[dim_Reseller].[Reseller].&amp;[Novelty Bikes]"/>
            <x15:cachedUniqueName index="424" name="[dim_Reseller].[Reseller].&amp;[Field Trip Inc]"/>
            <x15:cachedUniqueName index="425" name="[dim_Reseller].[Reseller].&amp;[Work and Play Association]"/>
            <x15:cachedUniqueName index="426" name="[dim_Reseller].[Reseller].&amp;[Kickstand Sellers]"/>
            <x15:cachedUniqueName index="427" name="[dim_Reseller].[Reseller].&amp;[Catalog Store]"/>
            <x15:cachedUniqueName index="428" name="[dim_Reseller].[Reseller].&amp;[Riders Company]"/>
            <x15:cachedUniqueName index="429" name="[dim_Reseller].[Reseller].&amp;[Active Systems]"/>
            <x15:cachedUniqueName index="430" name="[dim_Reseller].[Reseller].&amp;[Fitness Hotel]"/>
            <x15:cachedUniqueName index="431" name="[dim_Reseller].[Reseller].&amp;[The Accessories Store]"/>
            <x15:cachedUniqueName index="432" name="[dim_Reseller].[Reseller].&amp;[Hardware Components]"/>
            <x15:cachedUniqueName index="433" name="[dim_Reseller].[Reseller].&amp;[Practical Bike Supply Company]"/>
            <x15:cachedUniqueName index="434" name="[dim_Reseller].[Reseller].&amp;[Bike Rims Company]"/>
            <x15:cachedUniqueName index="435" name="[dim_Reseller].[Reseller].&amp;[eCommerce Bikes]"/>
            <x15:cachedUniqueName index="436" name="[dim_Reseller].[Reseller].&amp;[One-Piece Handle Bars]"/>
            <x15:cachedUniqueName index="437" name="[dim_Reseller].[Reseller].&amp;[Black Bicycle Company]"/>
            <x15:cachedUniqueName index="438" name="[dim_Reseller].[Reseller].&amp;[District Mall]"/>
            <x15:cachedUniqueName index="439" name="[dim_Reseller].[Reseller].&amp;[A Great Bicycle Company]"/>
            <x15:cachedUniqueName index="440" name="[dim_Reseller].[Reseller].&amp;[Responsible Bike Dealers]"/>
            <x15:cachedUniqueName index="441" name="[dim_Reseller].[Reseller].&amp;[Valley Bicycle Specialists]"/>
            <x15:cachedUniqueName index="442" name="[dim_Reseller].[Reseller].&amp;[First Bike Store]"/>
            <x15:cachedUniqueName index="443" name="[dim_Reseller].[Reseller].&amp;[Immense Manufacturing Company]"/>
            <x15:cachedUniqueName index="444" name="[dim_Reseller].[Reseller].&amp;[Best o' Bikes]"/>
            <x15:cachedUniqueName index="445" name="[dim_Reseller].[Reseller].&amp;[Bicycle Lines Distributors]"/>
            <x15:cachedUniqueName index="446" name="[dim_Reseller].[Reseller].&amp;[World of Bikes]"/>
            <x15:cachedUniqueName index="447" name="[dim_Reseller].[Reseller].&amp;[Yellow Bicycle Company]"/>
            <x15:cachedUniqueName index="448" name="[dim_Reseller].[Reseller].&amp;[Finer Mart]"/>
            <x15:cachedUniqueName index="449" name="[dim_Reseller].[Reseller].&amp;[Nonskid Tire Company]"/>
            <x15:cachedUniqueName index="450" name="[dim_Reseller].[Reseller].&amp;[Road-Way Mart]"/>
            <x15:cachedUniqueName index="451" name="[dim_Reseller].[Reseller].&amp;[Downtown Hotel]"/>
            <x15:cachedUniqueName index="452" name="[dim_Reseller].[Reseller].&amp;[Brightwork Company]"/>
            <x15:cachedUniqueName index="453" name="[dim_Reseller].[Reseller].&amp;[Remarkable Bike Store]"/>
            <x15:cachedUniqueName index="454" name="[dim_Reseller].[Reseller].&amp;[Retail Sporting Goods]"/>
            <x15:cachedUniqueName index="455" name="[dim_Reseller].[Reseller].&amp;[Imported and Domestic Cycles]"/>
            <x15:cachedUniqueName index="456" name="[dim_Reseller].[Reseller].&amp;[Permanent Finish Products]"/>
            <x15:cachedUniqueName index="457" name="[dim_Reseller].[Reseller].&amp;[Security Racks and Locks Wholesalers]"/>
            <x15:cachedUniqueName index="458" name="[dim_Reseller].[Reseller].&amp;[Metropolitan Sales and Rental]"/>
            <x15:cachedUniqueName index="459" name="[dim_Reseller].[Reseller].&amp;[Casual Bicycle Store]"/>
            <x15:cachedUniqueName index="460" name="[dim_Reseller].[Reseller].&amp;[Outdoor Equipment Store]"/>
            <x15:cachedUniqueName index="461" name="[dim_Reseller].[Reseller].&amp;[Seventh Bike Store]"/>
            <x15:cachedUniqueName index="462" name="[dim_Reseller].[Reseller].&amp;[Retail Sales and Service]"/>
            <x15:cachedUniqueName index="463" name="[dim_Reseller].[Reseller].&amp;[Bike Dealers Association]"/>
            <x15:cachedUniqueName index="464" name="[dim_Reseller].[Reseller].&amp;[Safe Toys]"/>
            <x15:cachedUniqueName index="465" name="[dim_Reseller].[Reseller].&amp;[Thrilling Bike Tours]"/>
            <x15:cachedUniqueName index="466" name="[dim_Reseller].[Reseller].&amp;[Small Bike Accessories Shop]"/>
            <x15:cachedUniqueName index="467" name="[dim_Reseller].[Reseller].&amp;[Famous Bike Sales and Service]"/>
            <x15:cachedUniqueName index="468" name="[dim_Reseller].[Reseller].&amp;[Glossy Bikes]"/>
            <x15:cachedUniqueName index="469" name="[dim_Reseller].[Reseller].&amp;[Larger Cycle Shop]"/>
            <x15:cachedUniqueName index="470" name="[dim_Reseller].[Reseller].&amp;[Fashionable Department Stores]"/>
            <x15:cachedUniqueName index="471" name="[dim_Reseller].[Reseller].&amp;[Only Bikes and Accessories]"/>
            <x15:cachedUniqueName index="472" name="[dim_Reseller].[Reseller].&amp;[Traditional Department Stores]"/>
            <x15:cachedUniqueName index="473" name="[dim_Reseller].[Reseller].&amp;[Underglaze and Finish Company]"/>
            <x15:cachedUniqueName index="474" name="[dim_Reseller].[Reseller].&amp;[Metro Bike Mart]"/>
            <x15:cachedUniqueName index="475" name="[dim_Reseller].[Reseller].&amp;[Sensational Discount Store]"/>
            <x15:cachedUniqueName index="476" name="[dim_Reseller].[Reseller].&amp;[Exchange Parts Inc.]"/>
            <x15:cachedUniqueName index="477" name="[dim_Reseller].[Reseller].&amp;[Lubricant and Grease Suppliers]"/>
            <x15:cachedUniqueName index="478" name="[dim_Reseller].[Reseller].&amp;[Chain and Chain Tool Distributions]"/>
            <x15:cachedUniqueName index="479" name="[dim_Reseller].[Reseller].&amp;[New and Used Bicycles]"/>
            <x15:cachedUniqueName index="480" name="[dim_Reseller].[Reseller].&amp;[Guaranteed Sales and Service]"/>
            <x15:cachedUniqueName index="481" name="[dim_Reseller].[Reseller].&amp;[Bicycle Outfitters]"/>
            <x15:cachedUniqueName index="482" name="[dim_Reseller].[Reseller].&amp;[Mechanical Sports Center]"/>
            <x15:cachedUniqueName index="483" name="[dim_Reseller].[Reseller].&amp;[Bike Boutique]"/>
            <x15:cachedUniqueName index="484" name="[dim_Reseller].[Reseller].&amp;[Curbside Universe]"/>
            <x15:cachedUniqueName index="485" name="[dim_Reseller].[Reseller].&amp;[Active Cycling]"/>
            <x15:cachedUniqueName index="486" name="[dim_Reseller].[Reseller].&amp;[Expert Sports Store]"/>
            <x15:cachedUniqueName index="487" name="[dim_Reseller].[Reseller].&amp;[The Bike Mechanics]"/>
            <x15:cachedUniqueName index="488" name="[dim_Reseller].[Reseller].&amp;[Fourth Bike Store]"/>
            <x15:cachedUniqueName index="489" name="[dim_Reseller].[Reseller].&amp;[Active Transport Inc.]"/>
            <x15:cachedUniqueName index="490" name="[dim_Reseller].[Reseller].&amp;[Riverside Company]"/>
            <x15:cachedUniqueName index="491" name="[dim_Reseller].[Reseller].&amp;[Grown-up Bike Store]"/>
            <x15:cachedUniqueName index="492" name="[dim_Reseller].[Reseller].&amp;[Cycle Clearance]"/>
            <x15:cachedUniqueName index="493" name="[dim_Reseller].[Reseller].&amp;[Scooters and Bikes Store]"/>
            <x15:cachedUniqueName index="494" name="[dim_Reseller].[Reseller].&amp;[Superior Hardware Distributors]"/>
            <x15:cachedUniqueName index="495" name="[dim_Reseller].[Reseller].&amp;[Family Entertainment Center]"/>
            <x15:cachedUniqueName index="496" name="[dim_Reseller].[Reseller].&amp;[Sellers of Cycles]"/>
            <x15:cachedUniqueName index="497" name="[dim_Reseller].[Reseller].&amp;[Stock Parts and Supplies]"/>
            <x15:cachedUniqueName index="498" name="[dim_Reseller].[Reseller].&amp;[Sports Merchandise]"/>
            <x15:cachedUniqueName index="499" name="[dim_Reseller].[Reseller].&amp;[Kickstands and Accessories Company]"/>
            <x15:cachedUniqueName index="500" name="[dim_Reseller].[Reseller].&amp;[Roadway Bike Emporium]"/>
            <x15:cachedUniqueName index="501" name="[dim_Reseller].[Reseller].&amp;[Another Bicycle Company]"/>
            <x15:cachedUniqueName index="502" name="[dim_Reseller].[Reseller].&amp;[Fad Outlet]"/>
            <x15:cachedUniqueName index="503" name="[dim_Reseller].[Reseller].&amp;[Latest Accessories Sales]"/>
            <x15:cachedUniqueName index="504" name="[dim_Reseller].[Reseller].&amp;[Parcel Express Delivery Service]"/>
            <x15:cachedUniqueName index="505" name="[dim_Reseller].[Reseller].&amp;[Bike Experts]"/>
            <x15:cachedUniqueName index="506" name="[dim_Reseller].[Reseller].&amp;[Convenient Sales and Service]"/>
            <x15:cachedUniqueName index="507" name="[dim_Reseller].[Reseller].&amp;[Successful Sales Company]"/>
            <x15:cachedUniqueName index="508" name="[dim_Reseller].[Reseller].&amp;[Suburban Cycle Shop]"/>
            <x15:cachedUniqueName index="509" name="[dim_Reseller].[Reseller].&amp;[Tire Company]"/>
            <x15:cachedUniqueName index="510" name="[dim_Reseller].[Reseller].&amp;[Mobile Outlet]"/>
            <x15:cachedUniqueName index="511" name="[dim_Reseller].[Reseller].&amp;[New Bikes Company]"/>
            <x15:cachedUniqueName index="512" name="[dim_Reseller].[Reseller].&amp;[Consolidated Sales]"/>
            <x15:cachedUniqueName index="513" name="[dim_Reseller].[Reseller].&amp;[Touring Services]"/>
            <x15:cachedUniqueName index="514" name="[dim_Reseller].[Reseller].&amp;[Sleek Bikes]"/>
            <x15:cachedUniqueName index="515" name="[dim_Reseller].[Reseller].&amp;[Travel Systems]"/>
            <x15:cachedUniqueName index="516" name="[dim_Reseller].[Reseller].&amp;[Activity Center]"/>
            <x15:cachedUniqueName index="517" name="[dim_Reseller].[Reseller].&amp;[Every Bike Shop]"/>
            <x15:cachedUniqueName index="518" name="[dim_Reseller].[Reseller].&amp;[Ultimate Bike Shop]"/>
            <x15:cachedUniqueName index="519" name="[dim_Reseller].[Reseller].&amp;[Excellent Riding Supplies]"/>
            <x15:cachedUniqueName index="520" name="[dim_Reseller].[Reseller].&amp;[Next-Door Bike Store]"/>
            <x15:cachedUniqueName index="521" name="[dim_Reseller].[Reseller].&amp;[Reliable Brake Systems]"/>
            <x15:cachedUniqueName index="522" name="[dim_Reseller].[Reseller].&amp;[Wonderful Bikes Inc.]"/>
            <x15:cachedUniqueName index="523" name="[dim_Reseller].[Reseller].&amp;[Budget Bike Company]"/>
            <x15:cachedUniqueName index="524" name="[dim_Reseller].[Reseller].&amp;[Sports Sales and Rental]"/>
            <x15:cachedUniqueName index="525" name="[dim_Reseller].[Reseller].&amp;[Tandem Bicycle Store]"/>
            <x15:cachedUniqueName index="526" name="[dim_Reseller].[Reseller].&amp;[Manufacturers Inc]"/>
            <x15:cachedUniqueName index="527" name="[dim_Reseller].[Reseller].&amp;[Mountain Emporium]"/>
            <x15:cachedUniqueName index="528" name="[dim_Reseller].[Reseller].&amp;[Tiny Bike Boutique]"/>
            <x15:cachedUniqueName index="529" name="[dim_Reseller].[Reseller].&amp;[Global Plaza]"/>
            <x15:cachedUniqueName index="530" name="[dim_Reseller].[Reseller].&amp;[Solid Bike Parts]"/>
            <x15:cachedUniqueName index="531" name="[dim_Reseller].[Reseller].&amp;[Modular Cycle Systems]"/>
            <x15:cachedUniqueName index="532" name="[dim_Reseller].[Reseller].&amp;[Grand Bicycle Stores]"/>
            <x15:cachedUniqueName index="533" name="[dim_Reseller].[Reseller].&amp;[Go-cart and Bike Specialists]"/>
            <x15:cachedUniqueName index="534" name="[dim_Reseller].[Reseller].&amp;[Cash &amp; Carry Bikes]"/>
            <x15:cachedUniqueName index="535" name="[dim_Reseller].[Reseller].&amp;[Sheet Metal Manufacturing]"/>
            <x15:cachedUniqueName index="536" name="[dim_Reseller].[Reseller].&amp;[Satin Finish Company]"/>
            <x15:cachedUniqueName index="537" name="[dim_Reseller].[Reseller].&amp;[Elite Bikes]"/>
            <x15:cachedUniqueName index="538" name="[dim_Reseller].[Reseller].&amp;[Rental Bikes]"/>
            <x15:cachedUniqueName index="539" name="[dim_Reseller].[Reseller].&amp;[Third Bike Store]"/>
            <x15:cachedUniqueName index="540" name="[dim_Reseller].[Reseller].&amp;[Town Industries]"/>
            <x15:cachedUniqueName index="541" name="[dim_Reseller].[Reseller].&amp;[Unsurpassed Bikes]"/>
            <x15:cachedUniqueName index="542" name="[dim_Reseller].[Reseller].&amp;[Specialty Sports Store]"/>
            <x15:cachedUniqueName index="543" name="[dim_Reseller].[Reseller].&amp;[Fitness Toy Store]"/>
            <x15:cachedUniqueName index="544" name="[dim_Reseller].[Reseller].&amp;[Paint Supply]"/>
            <x15:cachedUniqueName index="545" name="[dim_Reseller].[Reseller].&amp;[All Seasons Sports Supply]"/>
            <x15:cachedUniqueName index="546" name="[dim_Reseller].[Reseller].&amp;[Grease and Oil Products Company]"/>
            <x15:cachedUniqueName index="547" name="[dim_Reseller].[Reseller].&amp;[Swift Cycles]"/>
            <x15:cachedUniqueName index="548" name="[dim_Reseller].[Reseller].&amp;[The Gear Store]"/>
            <x15:cachedUniqueName index="549" name="[dim_Reseller].[Reseller].&amp;[Genial Bike Associates]"/>
            <x15:cachedUniqueName index="550" name="[dim_Reseller].[Reseller].&amp;[Advanced Bike Components]"/>
            <x15:cachedUniqueName index="551" name="[dim_Reseller].[Reseller].&amp;[Chic Department Stores]"/>
            <x15:cachedUniqueName index="552" name="[dim_Reseller].[Reseller].&amp;[Big Cycle Mall]"/>
            <x15:cachedUniqueName index="553" name="[dim_Reseller].[Reseller].&amp;[Maintenance and Repair for Bicycles]"/>
            <x15:cachedUniqueName index="554" name="[dim_Reseller].[Reseller].&amp;[Journey Sporting Goods]"/>
            <x15:cachedUniqueName index="555" name="[dim_Reseller].[Reseller].&amp;[Extraordinary Bike Works]"/>
            <x15:cachedUniqueName index="556" name="[dim_Reseller].[Reseller].&amp;[Two-Seater Bikes]"/>
            <x15:cachedUniqueName index="557" name="[dim_Reseller].[Reseller].&amp;[A Typical Bike Shop]"/>
            <x15:cachedUniqueName index="558" name="[dim_Reseller].[Reseller].&amp;[Stationary Bikes and Stands]"/>
            <x15:cachedUniqueName index="559" name="[dim_Reseller].[Reseller].&amp;[Beneficial Exercises and Activities]"/>
            <x15:cachedUniqueName index="560" name="[dim_Reseller].[Reseller].&amp;[Genuine Bike Shop]"/>
            <x15:cachedUniqueName index="561" name="[dim_Reseller].[Reseller].&amp;[Rural Sales and Service]"/>
            <x15:cachedUniqueName index="562" name="[dim_Reseller].[Reseller].&amp;[Social Activities Club]"/>
            <x15:cachedUniqueName index="563" name="[dim_Reseller].[Reseller].&amp;[Totes &amp; Baskets Company]"/>
            <x15:cachedUniqueName index="564" name="[dim_Reseller].[Reseller].&amp;[Mountain Toy Store]"/>
            <x15:cachedUniqueName index="565" name="[dim_Reseller].[Reseller].&amp;[Countryside Company]"/>
            <x15:cachedUniqueName index="566" name="[dim_Reseller].[Reseller].&amp;[Western Bike Supplies]"/>
            <x15:cachedUniqueName index="567" name="[dim_Reseller].[Reseller].&amp;[Utilitarian Sporting Goods]"/>
            <x15:cachedUniqueName index="568" name="[dim_Reseller].[Reseller].&amp;[Fashionable Bikes and Accessories]"/>
            <x15:cachedUniqueName index="569" name="[dim_Reseller].[Reseller].&amp;[Roadway Supplies]"/>
            <x15:cachedUniqueName index="570" name="[dim_Reseller].[Reseller].&amp;[Associated Bikes]"/>
            <x15:cachedUniqueName index="571" name="[dim_Reseller].[Reseller].&amp;[Frugal Bike Shop]"/>
            <x15:cachedUniqueName index="572" name="[dim_Reseller].[Reseller].&amp;[Transport Bikes]"/>
            <x15:cachedUniqueName index="573" name="[dim_Reseller].[Reseller].&amp;[Brakes and Gears]"/>
            <x15:cachedUniqueName index="574" name="[dim_Reseller].[Reseller].&amp;[Sales and Supply Company]"/>
            <x15:cachedUniqueName index="575" name="[dim_Reseller].[Reseller].&amp;[The Cycle Store]"/>
            <x15:cachedUniqueName index="576" name="[dim_Reseller].[Reseller].&amp;[Clamps &amp; Brackets Co.]"/>
            <x15:cachedUniqueName index="577" name="[dim_Reseller].[Reseller].&amp;[Trusted Catalog Store]"/>
            <x15:cachedUniqueName index="578" name="[dim_Reseller].[Reseller].&amp;[Bike Products and Accessories]"/>
            <x15:cachedUniqueName index="579" name="[dim_Reseller].[Reseller].&amp;[Safe Cycles Shop]"/>
            <x15:cachedUniqueName index="580" name="[dim_Reseller].[Reseller].&amp;[Running and Cycling Gear]"/>
            <x15:cachedUniqueName index="581" name="[dim_Reseller].[Reseller].&amp;[All Cycle Shop]"/>
            <x15:cachedUniqueName index="582" name="[dim_Reseller].[Reseller].&amp;[Center Cycle Shop]"/>
            <x15:cachedUniqueName index="583" name="[dim_Reseller].[Reseller].&amp;[Vast Bike Sales and Rental]"/>
            <x15:cachedUniqueName index="584" name="[dim_Reseller].[Reseller].&amp;[Mail-Order Outlet]"/>
            <x15:cachedUniqueName index="585" name="[dim_Reseller].[Reseller].&amp;[Coho Sports]"/>
            <x15:cachedUniqueName index="586" name="[dim_Reseller].[Reseller].&amp;[Fifth Bike Store]"/>
            <x15:cachedUniqueName index="587" name="[dim_Reseller].[Reseller].&amp;[Rugged Bikes]"/>
            <x15:cachedUniqueName index="588" name="[dim_Reseller].[Reseller].&amp;[Racing Bike Outlet]"/>
            <x15:cachedUniqueName index="589" name="[dim_Reseller].[Reseller].&amp;[Travel Sports]"/>
            <x15:cachedUniqueName index="590" name="[dim_Reseller].[Reseller].&amp;[Honest Repair Service]"/>
            <x15:cachedUniqueName index="591" name="[dim_Reseller].[Reseller].&amp;[Official Parts Shop]"/>
            <x15:cachedUniqueName index="592" name="[dim_Reseller].[Reseller].&amp;[Wingtip Toys]"/>
            <x15:cachedUniqueName index="593" name="[dim_Reseller].[Reseller].&amp;[Central Discount Store]"/>
            <x15:cachedUniqueName index="594" name="[dim_Reseller].[Reseller].&amp;[Year-Round Sports]"/>
            <x15:cachedUniqueName index="595" name="[dim_Reseller].[Reseller].&amp;[Finer Parts Shop]"/>
            <x15:cachedUniqueName index="596" name="[dim_Reseller].[Reseller].&amp;[Thorough Parts and Repair Services]"/>
            <x15:cachedUniqueName index="597" name="[dim_Reseller].[Reseller].&amp;[Sure &amp; Reliable Sporting Goods]"/>
            <x15:cachedUniqueName index="598" name="[dim_Reseller].[Reseller].&amp;[Certified Bicycle Supply]"/>
            <x15:cachedUniqueName index="599" name="[dim_Reseller].[Reseller].&amp;[Outdoor Sports Supply]"/>
            <x15:cachedUniqueName index="600" name="[dim_Reseller].[Reseller].&amp;[Basic Bike Company]"/>
            <x15:cachedUniqueName index="601" name="[dim_Reseller].[Reseller].&amp;[Riding Associates]"/>
            <x15:cachedUniqueName index="602" name="[dim_Reseller].[Reseller].&amp;[Roving Sports]"/>
            <x15:cachedUniqueName index="603" name="[dim_Reseller].[Reseller].&amp;[The Bike Shop]"/>
            <x15:cachedUniqueName index="604" name="[dim_Reseller].[Reseller].&amp;[Two Bike Shops]"/>
            <x15:cachedUniqueName index="605" name="[dim_Reseller].[Reseller].&amp;[Front Sporting Goods]"/>
            <x15:cachedUniqueName index="606" name="[dim_Reseller].[Reseller].&amp;[Raw Materials Inc]"/>
            <x15:cachedUniqueName index="607" name="[dim_Reseller].[Reseller].&amp;[Authorized Bike Sales and Rental]"/>
            <x15:cachedUniqueName index="608" name="[dim_Reseller].[Reseller].&amp;[Moderately-Priced Bikes Store]"/>
            <x15:cachedUniqueName index="609" name="[dim_Reseller].[Reseller].&amp;[Progressive Sports]"/>
            <x15:cachedUniqueName index="610" name="[dim_Reseller].[Reseller].&amp;[A Bike Store]"/>
            <x15:cachedUniqueName index="611" name="[dim_Reseller].[Reseller].&amp;[Capable Sales and Service]"/>
            <x15:cachedUniqueName index="612" name="[dim_Reseller].[Reseller].&amp;[Closeout Boutique]"/>
            <x15:cachedUniqueName index="613" name="[dim_Reseller].[Reseller].&amp;[Latest Sports Equipment]"/>
            <x15:cachedUniqueName index="614" name="[dim_Reseller].[Reseller].&amp;[Fitness Supplies]"/>
            <x15:cachedUniqueName index="615" name="[dim_Reseller].[Reseller].&amp;[City Manufacturing]"/>
            <x15:cachedUniqueName index="616" name="[dim_Reseller].[Reseller].&amp;[Outstanding Cycles]"/>
            <x15:cachedUniqueName index="617" name="[dim_Reseller].[Reseller].&amp;[Metro Cycle Shop]"/>
            <x15:cachedUniqueName index="618" name="[dim_Reseller].[Reseller].&amp;[Synthetic Materials Manufacturing]"/>
            <x15:cachedUniqueName index="619" name="[dim_Reseller].[Reseller].&amp;[Alternative Vehicles]"/>
            <x15:cachedUniqueName index="620" name="[dim_Reseller].[Reseller].&amp;[Demand Distributors]"/>
            <x15:cachedUniqueName index="621" name="[dim_Reseller].[Reseller].&amp;[Sports Commodities]"/>
            <x15:cachedUniqueName index="622" name="[dim_Reseller].[Reseller].&amp;[Friendly Neighborhood Bikes]"/>
            <x15:cachedUniqueName index="623" name="[dim_Reseller].[Reseller].&amp;[Unique Bikes]"/>
            <x15:cachedUniqueName index="624" name="[dim_Reseller].[Reseller].&amp;[Little Bicycle Supply Shop]"/>
            <x15:cachedUniqueName index="625" name="[dim_Reseller].[Reseller].&amp;[Good Bike Shop]"/>
            <x15:cachedUniqueName index="626" name="[dim_Reseller].[Reseller].&amp;[Great Bikes]"/>
            <x15:cachedUniqueName index="627" name="[dim_Reseller].[Reseller].&amp;[First Department Stores]"/>
            <x15:cachedUniqueName index="628" name="[dim_Reseller].[Reseller].&amp;[Some Discount Store]"/>
            <x15:cachedUniqueName index="629" name="[dim_Reseller].[Reseller].&amp;[Major Sport Suppliers]"/>
          </x15:cachedUniqueNames>
        </ext>
      </extLst>
    </cacheField>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2" memberValueDatatype="130" unbalanced="0">
      <fieldsUsage count="2">
        <fieldUsage x="-1"/>
        <fieldUsage x="6"/>
      </fieldsUsage>
    </cacheHierarchy>
    <cacheHierarchy uniqueName="[dim_Reseller].[City]" caption="City" attribute="1" defaultMemberUniqueName="[dim_Reseller].[City].[All]" allUniqueName="[dim_Reseller].[City].[All]" dimensionUniqueName="[dim_Reseller]" displayFolder="" count="2" memberValueDatatype="130" unbalanced="0">
      <fieldsUsage count="2">
        <fieldUsage x="-1"/>
        <fieldUsage x="2"/>
      </fieldsUsage>
    </cacheHierarchy>
    <cacheHierarchy uniqueName="[dim_Reseller].[State_Province]" caption="State_Province" attribute="1" defaultMemberUniqueName="[dim_Reseller].[State_Province].[All]" allUniqueName="[dim_Reseller].[State_Province].[All]" dimensionUniqueName="[dim_Reseller]" displayFolder="" count="2" memberValueDatatype="130" unbalanced="0">
      <fieldsUsage count="2">
        <fieldUsage x="-1"/>
        <fieldUsage x="1"/>
      </fieldsUsage>
    </cacheHierarchy>
    <cacheHierarchy uniqueName="[dim_Reseller].[Country_Region]" caption="Country_Region" attribute="1" defaultMemberUniqueName="[dim_Reseller].[Country_Region].[All]" allUniqueName="[dim_Reseller].[Country_Region].[All]" dimensionUniqueName="[dim_Reseller]" displayFolder="" count="2" memberValueDatatype="130" unbalanced="0">
      <fieldsUsage count="2">
        <fieldUsage x="-1"/>
        <fieldUsage x="0"/>
      </fieldsUsage>
    </cacheHierarchy>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3"/>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4"/>
      </fieldsUsage>
    </cacheHierarchy>
    <cacheHierarchy uniqueName="[Measures].[Profit Margin %]" caption="Profit Margin %" measure="1" displayFolder="" measureGroup="fact_Sales" count="0"/>
    <cacheHierarchy uniqueName="[Measures].[Total Quantity]" caption="Total Quantity" measure="1" displayFolder="" measureGroup="fact_Sales" count="0" oneField="1">
      <fieldsUsage count="1">
        <fieldUsage x="5"/>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22106482" backgroundQuery="1" createdVersion="8" refreshedVersion="8" minRefreshableVersion="3" recordCount="0" supportSubquery="1" supportAdvancedDrill="1" xr:uid="{44E4BB74-6D5C-4FA0-8A03-6240329B54C7}">
  <cacheSource type="external" connectionId="9"/>
  <cacheFields count="2">
    <cacheField name="[dim_Reseller].[Reseller].[Reseller]" caption="Reseller" numFmtId="0" hierarchy="20" level="1">
      <sharedItems count="630">
        <s v="A Bike Store"/>
        <s v="A Great Bicycle Company"/>
        <s v="A Typical Bike Shop"/>
        <s v="Acceptable Sales &amp; Service"/>
        <s v="Accessories Network"/>
        <s v="Acclaimed Bicycle Company"/>
        <s v="Ace Bicycle Supply"/>
        <s v="Action Bicycle Specialists"/>
        <s v="Active Cycling"/>
        <s v="Active Life Toys"/>
        <s v="Active Systems"/>
        <s v="Active Transport Inc."/>
        <s v="Activity Center"/>
        <s v="Advanced Bike Components"/>
        <s v="Aerobic Exercise Company"/>
        <s v="Affordable Sports Equipment"/>
        <s v="All Cycle Shop"/>
        <s v="All Seasons Sports Supply"/>
        <s v="Alpine Ski House"/>
        <s v="Alternative Vehicles"/>
        <s v="Amalgamated Parts Shop"/>
        <s v="Another Bicycle Company"/>
        <s v="Area Bike Accessories"/>
        <s v="Area Sheet Metal Supply"/>
        <s v="Associated Bikes"/>
        <s v="Atypical Bike Company"/>
        <s v="Authentic Sales and Service"/>
        <s v="Authorized Bike Sales and Rental"/>
        <s v="Basic Bike Company"/>
        <s v="Basic Sports Equipment"/>
        <s v="Beneficial Exercises and Activities"/>
        <s v="Best Cycle Store"/>
        <s v="Best o' Bikes"/>
        <s v="Better Bike Shop"/>
        <s v="Bicycle Accessories and Kits"/>
        <s v="Bicycle Exporters"/>
        <s v="Bicycle Lines Distributors"/>
        <s v="Bicycle Merchandise Warehouse"/>
        <s v="Bicycle Outfitters"/>
        <s v="Bicycle Warehouse Inc."/>
        <s v="Big Cycle Mall"/>
        <s v="Big-Time Bike Store"/>
        <s v="Bike Boutique"/>
        <s v="Bike Dealers Association"/>
        <s v="Bike Experts"/>
        <s v="Bike Goods"/>
        <s v="Bike Part Wholesalers"/>
        <s v="Bike Products and Accessories"/>
        <s v="Bike Rims Company"/>
        <s v="Bike World"/>
        <s v="Bikes and Motorbikes"/>
        <s v="Bikes for Kids and Adults"/>
        <s v="Bikes for Two"/>
        <s v="Black Bicycle Company"/>
        <s v="Blue Bicycle Company"/>
        <s v="Blue-Ribbon Bike Company"/>
        <s v="Bold Bike Accessories"/>
        <s v="Brakes and Gears"/>
        <s v="Brightwork Company"/>
        <s v="Budget Bike Company"/>
        <s v="Budget Toy Store"/>
        <s v="Bulk Discount Store"/>
        <s v="Camping and Sports Store"/>
        <s v="Capable Sales and Service"/>
        <s v="Capital Riding Supplies"/>
        <s v="Cash &amp; Carry Bikes"/>
        <s v="Casual Bicycle Store"/>
        <s v="Catalog Store"/>
        <s v="Center Cycle Shop"/>
        <s v="Central Bicycle Specialists"/>
        <s v="Central Discount Store"/>
        <s v="Certified Bicycle Supply"/>
        <s v="Certified Sports Supply"/>
        <s v="Chain and Chain Tool Distributions"/>
        <s v="Channel Outlet"/>
        <s v="Chic Department Stores"/>
        <s v="City Manufacturing"/>
        <s v="Citywide Service and Repair"/>
        <s v="Clamps &amp; Brackets Co."/>
        <s v="Classic Cycle Store"/>
        <s v="Client Discount Store"/>
        <s v="Closeout Boutique"/>
        <s v="Closest Bicycle Store"/>
        <s v="Coalition Bike Company"/>
        <s v="Coho Sports"/>
        <s v="Commendable Bikes"/>
        <s v="Commerce Bicycle Specialists"/>
        <s v="Commercial Sporting Goods"/>
        <s v="Community Department Stores"/>
        <s v="Commuter Bicycle Store"/>
        <s v="Consolidated Messenger"/>
        <s v="Consolidated Sales"/>
        <s v="Convenient Bike Shop"/>
        <s v="Convenient Sales and Service"/>
        <s v="Corner Bicycle Supply"/>
        <s v="Countryside Company"/>
        <s v="Courteous Bicycle Specialists"/>
        <s v="Cross-Country Riding Supplies"/>
        <s v="Curbside Universe"/>
        <s v="Custom Accessories Company"/>
        <s v="Cycle Clearance"/>
        <s v="Cycle Merchants"/>
        <s v="Cycle Parts and Accessories"/>
        <s v="Cycles and Scooters"/>
        <s v="Cycles Sales and Repair"/>
        <s v="Cycles Wholesaler &amp; Mfg."/>
        <s v="Cycling Goods"/>
        <s v="Daring Rides"/>
        <s v="Demand Distributors"/>
        <s v="Designated Distributors"/>
        <s v="Discount Bicycle Specialists"/>
        <s v="Discount Tours"/>
        <s v="Distance Bikes"/>
        <s v="Distant Inn"/>
        <s v="Distinctive Cycles Sales &amp; Service"/>
        <s v="Distinctive Store"/>
        <s v="District Mall"/>
        <s v="Downhill Bicycle Specialists"/>
        <s v="Downtown Hotel"/>
        <s v="Eastside Cycle Shop"/>
        <s v="Eastside Department Store"/>
        <s v="Eastside Parts Shop"/>
        <s v="Eastside Sporting Goods"/>
        <s v="Eastward Bike Accessories"/>
        <s v="eCommerce Bikes"/>
        <s v="Economy Bikes Company"/>
        <s v="Economy Center"/>
        <s v="Educational Services"/>
        <s v="Efficient Cycling"/>
        <s v="Eighth Bike Store"/>
        <s v="Eighty Toy Stores"/>
        <s v="Elemental Sporting Goods"/>
        <s v="Eleventh Bike Store"/>
        <s v="Elite Bikes"/>
        <s v="Endurance Bikes"/>
        <s v="Engineered Bike Systems"/>
        <s v="Enterprise Center"/>
        <s v="Essential Bike Works"/>
        <s v="Every Bike Shop"/>
        <s v="Excellent Bikes"/>
        <s v="Excellent Riding Supplies"/>
        <s v="Exceptional Cycle Services"/>
        <s v="Exchange Parts Inc."/>
        <s v="Exclusive Bicycle Mart"/>
        <s v="Executive Discount Store"/>
        <s v="Executive Gift Store"/>
        <s v="Exemplary Cycles"/>
        <s v="Exercise Center"/>
        <s v="Exhibition Showroom"/>
        <s v="Exhilarating Cycles"/>
        <s v="Exotic Bikes"/>
        <s v="Expert Sports Store"/>
        <s v="Express Bike Services"/>
        <s v="Extended Bike Sales"/>
        <s v="Extended Tours"/>
        <s v="Extraordinary Bike Works"/>
        <s v="Extras Sporting Goods"/>
        <s v="Extreme Riding Supplies"/>
        <s v="Extreme Toy Store"/>
        <s v="Fabrikam Inc., East"/>
        <s v="Fabrikam Inc., West"/>
        <s v="Fad Outlet"/>
        <s v="Family Cycle Store"/>
        <s v="Family Entertainment Center"/>
        <s v="Family's Favorite Bike Shop"/>
        <s v="Famous Bike Sales and Service"/>
        <s v="Famous Bike Shop"/>
        <s v="Farthermost Bike Shop"/>
        <s v="Farthest Bike Store"/>
        <s v="Fashionable Bikes and Accessories"/>
        <s v="Fashionable Department Stores"/>
        <s v="Fast Bike Works"/>
        <s v="Fast Services"/>
        <s v="Fasteners &amp; Bolts Outlet"/>
        <s v="Favorite Toy Distributor"/>
        <s v="Field Trip Inc"/>
        <s v="Field Trip Store"/>
        <s v="Fifth Bike Store"/>
        <s v="Finer Cycle Shop"/>
        <s v="Finer Mart"/>
        <s v="Finer Parts Shop"/>
        <s v="Finer Riding Supplies"/>
        <s v="Finer Sporting Goods"/>
        <s v="Finish and Sealant Products"/>
        <s v="Finished Parts Shop"/>
        <s v="First Bike Store"/>
        <s v="First Center"/>
        <s v="First Cycle Store"/>
        <s v="First Department Stores"/>
        <s v="First Supplies"/>
        <s v="First-Rate Outlet"/>
        <s v="Fitness Bike Accessories"/>
        <s v="Fitness Cycling"/>
        <s v="Fitness Department Stores"/>
        <s v="Fitness Discount Store"/>
        <s v="Fitness Hotel"/>
        <s v="Fitness Sport Boutique"/>
        <s v="Fitness Supplies"/>
        <s v="Fitness Toy Store"/>
        <s v="Fitness Toys"/>
        <s v="Fleet Bikes"/>
        <s v="Fourth Bike Store"/>
        <s v="Friendly Bike Shop"/>
        <s v="Friendly Neighborhood Bikes"/>
        <s v="Front Runner Bikes"/>
        <s v="Front Sporting Goods"/>
        <s v="Frugal Bike Shop"/>
        <s v="Full Sports Supply"/>
        <s v="Full-Service Bike Store"/>
        <s v="Fun Times Club"/>
        <s v="Fun Toys and Bikes"/>
        <s v="Functional Store South"/>
        <s v="Future Bikes"/>
        <s v="Futuristic Bikes"/>
        <s v="Futuristic Sport Distributors"/>
        <s v="Games and Sport Supply Company"/>
        <s v="Gasless Cycle Shop"/>
        <s v="Gears and Parts Company"/>
        <s v="Gear-Shift Bikes Limited"/>
        <s v="General Associates"/>
        <s v="General Bike Corporation"/>
        <s v="General Cycle Storehouse"/>
        <s v="General Department Stores"/>
        <s v="General Industries"/>
        <s v="General Riding Supplies"/>
        <s v="General Supplies"/>
        <s v="Genial Bike Associates"/>
        <s v="Genuine Bike Shop"/>
        <s v="Getaway Inn"/>
        <s v="Gift and Toy Store"/>
        <s v="Global Bike Retailers"/>
        <s v="Global Plaza"/>
        <s v="Global Sports Outlet"/>
        <s v="Glossy Bikes"/>
        <s v="Go-cart and Bike Specialists"/>
        <s v="Golf and Cycle Store"/>
        <s v="Good Bicycle Store"/>
        <s v="Good Bike Shop"/>
        <s v="Good Toys"/>
        <s v="Grand Bicycle Stores"/>
        <s v="Grand Discount Store"/>
        <s v="Grand Industries"/>
        <s v="Grand Sport Boutique"/>
        <s v="Grease and Oil Products Company"/>
        <s v="Great Bicycle Supply"/>
        <s v="Great Bikes"/>
        <s v="Greater Bike Store"/>
        <s v="Grown-up Bike Store"/>
        <s v="Guaranteed Sales and Service"/>
        <s v="Handy Bike Services"/>
        <s v="Hardware Components"/>
        <s v="Health Spa, Limited"/>
        <s v="Helmets and Cycles"/>
        <s v="Helpful Sales and Repair Service"/>
        <s v="Highway Bike Shop"/>
        <s v="Historic Bicycle Sales"/>
        <s v="Hobby Store"/>
        <s v="Home Town Bike Store"/>
        <s v="Hometown Riding Supplies"/>
        <s v="Honest Repair Service"/>
        <s v="Ideal Components"/>
        <s v="Immediate Repair Shop"/>
        <s v="Immense Manufacturing Company"/>
        <s v="Impervious Paint Company"/>
        <s v="Imported and Domestic Cycles"/>
        <s v="Incomparable Bicycle Store"/>
        <s v="Industrial Supplies"/>
        <s v="Inexpensive Parts Shop"/>
        <s v="Initial Bike Company"/>
        <s v="Instant Cycle Store"/>
        <s v="Instruments and Parts Company"/>
        <s v="Journey Sporting Goods"/>
        <s v="Juvenile Sports Equipment"/>
        <s v="Kickstand Sellers"/>
        <s v="Kickstands and Accessories Company"/>
        <s v="Kids and Adults Cycle Shop"/>
        <s v="Large Bike Shop"/>
        <s v="Larger Cycle Shop"/>
        <s v="Largest Bike Store"/>
        <s v="Latest Accessories Sales"/>
        <s v="Latest Sports Equipment"/>
        <s v="Leading Bike Distributors"/>
        <s v="Leading Sales &amp; Repair"/>
        <s v="Lease-a-Bike Shop"/>
        <s v="Leather and Vinyl Manufacturing"/>
        <s v="Leather Seat Factory"/>
        <s v="Leisure Activities"/>
        <s v="Leisure Clearing House"/>
        <s v="Liquidation Sales"/>
        <s v="List Price Catalog Company"/>
        <s v="Little Bicycle Supply Shop"/>
        <s v="Local Hardware Factory"/>
        <s v="Local Sales and Rental"/>
        <s v="Locks Company"/>
        <s v="Lots of Bikes Storehouse"/>
        <s v="Low Price Cycles"/>
        <s v="Lubricant and Grease Suppliers"/>
        <s v="Lustrous Paints and Components"/>
        <s v="Machines &amp; Cycles Store"/>
        <s v="Mail Market"/>
        <s v="Mail-Order Outlet"/>
        <s v="Maintenance and Repair for Bicycles"/>
        <s v="Major Amusement Company"/>
        <s v="Major Bicycle Store"/>
        <s v="Major Cycling"/>
        <s v="Major Sport Suppliers"/>
        <s v="Major Sporting Goods"/>
        <s v="Manufacturers Inc"/>
        <s v="Many Bikes Store"/>
        <s v="Mechanical Products Ltd."/>
        <s v="Mechanical Sports Center"/>
        <s v="Mercantile Outlet"/>
        <s v="Metal Clearing House"/>
        <s v="Metal Processing Company"/>
        <s v="Metro Bike Mart"/>
        <s v="Metro Bike Works"/>
        <s v="Metro Cycle Shop"/>
        <s v="Metro Manufacturing"/>
        <s v="Metro Metals Co."/>
        <s v="Metro Sports Equipment"/>
        <s v="Metropolitan Bicycle Supply"/>
        <s v="Metropolitan Equipment"/>
        <s v="Metropolitan Manufacturing"/>
        <s v="Metropolitan Sales and Rental"/>
        <s v="Metropolitan Sports Supply"/>
        <s v="Mobile Outlet"/>
        <s v="Moderately-Priced Bikes Store"/>
        <s v="Modern Bike Store"/>
        <s v="Modular Cycle Systems"/>
        <s v="More Bikes!"/>
        <s v="Mountain Bike Center"/>
        <s v="Mountain Bike Store"/>
        <s v="Mountain Emporium"/>
        <s v="Mountain Toy Store"/>
        <s v="National Manufacturing"/>
        <s v="Nationwide Supply"/>
        <s v="Nearby Bike Mall"/>
        <s v="Nearby Cycle Shop"/>
        <s v="Nearby Sporting Goods"/>
        <s v="Nearest Bike Store"/>
        <s v="Neighborhood Bicycle Storehouse"/>
        <s v="Neighborhood Store"/>
        <s v="New and Used Bicycles"/>
        <s v="New Bikes Company"/>
        <s v="Next Door Cycles"/>
        <s v="Next-Door Bike Store"/>
        <s v="Nice Bikes"/>
        <s v="Noiseless Gear Company"/>
        <s v="Nonskid Tire Company"/>
        <s v="Non-Slip Pedal Company"/>
        <s v="North Bike Company"/>
        <s v="Novelty Bikes"/>
        <s v="Number 1 Supply"/>
        <s v="Number One Bike Co."/>
        <s v="Odometers and Accessories Company"/>
        <s v="Official Parts Shop"/>
        <s v="Off-Price Bike Center"/>
        <s v="Oils and Fluids Warehouse"/>
        <s v="One Bike Company"/>
        <s v="One-Piece Handle Bars"/>
        <s v="Online Bike Catalog"/>
        <s v="Online Bike Sellers"/>
        <s v="Online Bike Warehouse"/>
        <s v="Only Bikes and Accessories"/>
        <s v="Optimal Bikes"/>
        <s v="Orange Bicycle Company"/>
        <s v="Original Bicycle Supply Company"/>
        <s v="Our Sporting Goods Store"/>
        <s v="Outdoor Aerobic Systems Company"/>
        <s v="Outdoor Equipment Store"/>
        <s v="Outdoor Sporting Goods"/>
        <s v="Outdoor Sports Supply"/>
        <s v="Outstanding Cycles"/>
        <s v="Paint Supply"/>
        <s v="Painters Bicycle Specialists"/>
        <s v="Paints and Solvents Company"/>
        <s v="Parcel Express Delivery Service"/>
        <s v="Parts Shop"/>
        <s v="Pedal Systems Company"/>
        <s v="Pedaling Components"/>
        <s v="Pedals Warehouse"/>
        <s v="Perfect Toys"/>
        <s v="Permanent Finish Products"/>
        <s v="Petroleum Products Distributors"/>
        <s v="Plastic Parts Company"/>
        <s v="Plastic Products Manufacturers"/>
        <s v="Popular Bike Lines"/>
        <s v="Practical Bike Supply Company"/>
        <s v="Preferred Bikes"/>
        <s v="Pretty Bikes and Toys"/>
        <s v="Price-Cutter Discount Bikes"/>
        <s v="Primary Bike Distributors"/>
        <s v="Primary Cycle Shop"/>
        <s v="Principal Bike Company"/>
        <s v="Producer Goods Clearinghouse"/>
        <s v="Professional Containers and Packaging Co."/>
        <s v="Professional Cycle Store"/>
        <s v="Professional Cyclists"/>
        <s v="Professional Sales and Service"/>
        <s v="Professional Sporting Goods"/>
        <s v="Progressive Sports"/>
        <s v="Prosperous Tours"/>
        <s v="Purchase Mart"/>
        <s v="Qualified Sales and Repair Services"/>
        <s v="Quality Bike Sales"/>
        <s v="Quantity Discounts"/>
        <s v="Quick Delivery Service"/>
        <s v="Quick Parts and Service"/>
        <s v="Quitting Business Distributors"/>
        <s v="Racing Association"/>
        <s v="Racing Bike Outlet"/>
        <s v="Racing Partners"/>
        <s v="Racing Sales and Service"/>
        <s v="Racing Supply Distributors"/>
        <s v="Racing Tours"/>
        <s v="Racing Toys"/>
        <s v="Racks and Security Systems"/>
        <s v="Rally Day Mall"/>
        <s v="Rally Master Company Inc"/>
        <s v="Rambling Tours"/>
        <s v="Rampart Amusement Company"/>
        <s v="Rapid Bikes"/>
        <s v="Raw Materials Inc"/>
        <s v="Real Sporting Goods"/>
        <s v="Reasonable Bicycle Sales"/>
        <s v="Recommended Bicycles"/>
        <s v="Recreation Supplies"/>
        <s v="Recreation Systems"/>
        <s v="Recreation Toy Store"/>
        <s v="Red Bicycle Company"/>
        <s v="Regional Cycle Shop"/>
        <s v="Regional Manufacturing"/>
        <s v="Registered Cycle Store"/>
        <s v="Reliable Brake Systems"/>
        <s v="Reliable Retail Center"/>
        <s v="Remarkable Bike Store"/>
        <s v="Remote Bicycle Specialists"/>
        <s v="Rental Bikes"/>
        <s v="Rental Gallery"/>
        <s v="Requisite Part Supply"/>
        <s v="Resale Services"/>
        <s v="Responsible Bike Dealers"/>
        <s v="Retail Cycle Shop"/>
        <s v="Retail Mall"/>
        <s v="Retail Sales and Service"/>
        <s v="Retail Sporting Equipment"/>
        <s v="Retail Sporting Goods"/>
        <s v="Retail Toy Store"/>
        <s v="Retirement Activities Association"/>
        <s v="Retread Tire Company"/>
        <s v="Retreat Inn"/>
        <s v="Rewarding Activities Company"/>
        <s v="Rich Department Store"/>
        <s v="Riders Company"/>
        <s v="Riding Associates"/>
        <s v="Riding Cycles"/>
        <s v="Riding Excursions"/>
        <s v="Riverside Company"/>
        <s v="Road Way Sales and Rental"/>
        <s v="Roadway Bicycle Supply"/>
        <s v="Roadway Bike Emporium"/>
        <s v="Road-Way Mart"/>
        <s v="Roadway Supplies"/>
        <s v="Rodeway Bike Store"/>
        <s v="Roving Sports"/>
        <s v="Rugged Bikes"/>
        <s v="Running and Cycling Gear"/>
        <s v="Rural Cycle Emporium"/>
        <s v="Rural Department Store"/>
        <s v="Rural Mountain Bike Mart"/>
        <s v="Rural Sales and Service"/>
        <s v="Rustic Bike Store"/>
        <s v="Safe Cycles Shop"/>
        <s v="Safe Toys"/>
        <s v="Sales and Supply Company"/>
        <s v="Sample Bike Store"/>
        <s v="Satin Finish Company"/>
        <s v="Scooters and Bikes Store"/>
        <s v="Scratch-Resistant Finishes Company"/>
        <s v="Seaside Bike Works"/>
        <s v="Seats and Saddles Company"/>
        <s v="Second Bike Shop"/>
        <s v="Security Racks and Locks Wholesalers"/>
        <s v="Selected Distributors"/>
        <s v="Self-Contained Cycle Parts Company"/>
        <s v="Sellers of Cycles"/>
        <s v="Sensational Discount Store"/>
        <s v="Sensible Sports"/>
        <s v="Separate Parts Corporation"/>
        <s v="Serious Cycles"/>
        <s v="Seventh Bike Store"/>
        <s v="Sharp Bikes"/>
        <s v="Sheet Metal Manufacturing"/>
        <s v="Shipping Specialists"/>
        <s v="Showcase for Cycles"/>
        <s v="Simple Bike Parts"/>
        <s v="Sixth Bike Store"/>
        <s v="Sleek Bikes"/>
        <s v="Small Bike Accessories Shop"/>
        <s v="Small Bike Shop"/>
        <s v="Small Cycle Store"/>
        <s v="Social Activities Club"/>
        <s v="Solid Bike Parts"/>
        <s v="Some Discount Store"/>
        <s v="South Bike Company"/>
        <s v="Spa and Exercise Outfitters"/>
        <s v="Spare Parts Co."/>
        <s v="Sparkling Paint and Finishes"/>
        <s v="Specialty Sports Store"/>
        <s v="Spoke Manufacturers"/>
        <s v="Sports Commodities"/>
        <s v="Sports Merchandise"/>
        <s v="Sports Products Store"/>
        <s v="Sports Sales and Rental"/>
        <s v="Sports Store"/>
        <s v="Standard Bikes"/>
        <s v="Stationary Bikes and Stands"/>
        <s v="Steel Inc."/>
        <s v="Stock Parts and Supplies"/>
        <s v="Sturdy Toys"/>
        <s v="Stylish Department Stores"/>
        <s v="Suburban Cycle Shop"/>
        <s v="Successful Sales Company"/>
        <s v="Summer Sports Place"/>
        <s v="Sundry Sporting Goods"/>
        <s v="Sunny Place Bikes"/>
        <s v="Super Sports Store"/>
        <s v="Superb Sales and Repair"/>
        <s v="Superior Hardware Distributors"/>
        <s v="Superlative Bikes"/>
        <s v="Sure &amp; Reliable Sporting Goods"/>
        <s v="Swift Cycles"/>
        <s v="Synthetic Materials Manufacturing"/>
        <s v="Systematic Sales"/>
        <s v="Tachometers and Accessories"/>
        <s v="Tandem Bicycle Store"/>
        <s v="Tandem Sales and Service"/>
        <s v="Technical Parts Manufacturing"/>
        <s v="Tenth Bike Store"/>
        <s v="The Accessories Store"/>
        <s v="The Bicycle Accessories Company"/>
        <s v="The Bike Mechanics"/>
        <s v="The Bike Outlet"/>
        <s v="The Bike Shop"/>
        <s v="The Commissary"/>
        <s v="The Cycle Store"/>
        <s v="The Gear Store"/>
        <s v="The New Bike Store"/>
        <s v="The Showroom"/>
        <s v="Third Bike Store"/>
        <s v="This Area Sporting Goods"/>
        <s v="Thorough Parts and Repair Services"/>
        <s v="Thrifty Parts and Sales"/>
        <s v="Thrilling Bike Tours"/>
        <s v="Tiny Bike Boutique"/>
        <s v="Tire Company"/>
        <s v="Tire Exchange"/>
        <s v="Top Bike Market"/>
        <s v="Top of the Line Bikes"/>
        <s v="Top Sports Supply"/>
        <s v="Totes &amp; Baskets Company"/>
        <s v="Tough and Reliable Parts"/>
        <s v="Touring Services"/>
        <s v="Town Industries"/>
        <s v="Traditional Department Stores"/>
        <s v="Trailblazing Sports"/>
        <s v="Transport Bikes"/>
        <s v="Transportation Options"/>
        <s v="Travel Sports"/>
        <s v="Travel Systems"/>
        <s v="Tread Industries"/>
        <s v="Trendy Department Stores"/>
        <s v="Trusted Catalog Store"/>
        <s v="Tubeless Tire Company"/>
        <s v="Twelfth Bike Store"/>
        <s v="Twin Cycles"/>
        <s v="Two Bike Shops"/>
        <s v="Two Wheels Cycle Store"/>
        <s v="Two-Seater Bikes"/>
        <s v="Two-Wheeled Transit Company"/>
        <s v="Ultimate Bicycle Company"/>
        <s v="Ultimate Bike Shop"/>
        <s v="Uncompromising Quality Co"/>
        <s v="Underglaze and Finish Company"/>
        <s v="Unified Sports Company"/>
        <s v="Unique Bikes"/>
        <s v="Unsurpassed Bikes"/>
        <s v="Unusual Bicycle Company"/>
        <s v="Up-To-Date Sports"/>
        <s v="Urban Sports Emporium"/>
        <s v="Utilitarian Sporting Goods"/>
        <s v="Uttermost Bike Shop"/>
        <s v="Vale Riding Supplies"/>
        <s v="Valley Bicycle Distributors"/>
        <s v="Valley Bicycle Specialists"/>
        <s v="Valley Toy Store"/>
        <s v="Valuable Bike Parts Company"/>
        <s v="Variety Cycling"/>
        <s v="Vast Bike Sales and Rental"/>
        <s v="Vehicle Shop"/>
        <s v="Versatile Sporting Goods Company"/>
        <s v="Very Best Sports Supply"/>
        <s v="Vigorous Exercise Company"/>
        <s v="Vigorous Sports Store"/>
        <s v="Village Tours"/>
        <s v="Vintage Sport Boutique"/>
        <s v="Vinyl and Plastic Goods Corporation"/>
        <s v="Weekend Bike Tours"/>
        <s v="Weekend Tours"/>
        <s v="West Side Mart"/>
        <s v="West Wind Distributors"/>
        <s v="Western Bike Supplies"/>
        <s v="Westside Cycle Store"/>
        <s v="Westside Plaza"/>
        <s v="Wheel Gallery"/>
        <s v="Wheels Inc."/>
        <s v="Wheelsets Storehouse"/>
        <s v="Wholesale Bikes"/>
        <s v="Wholesale Parts"/>
        <s v="Widget Bicycle Specialists"/>
        <s v="Wingtip Toys"/>
        <s v="Wire Baskets and Parts"/>
        <s v="Wonderful Bikes Inc."/>
        <s v="Work and Play Association"/>
        <s v="Workout Emporium"/>
        <s v="World Bike Discount Store"/>
        <s v="World of Bikes"/>
        <s v="Worthwhile Activity Store"/>
        <s v="Year-Round Sports"/>
        <s v="Yellow Bicycle Company"/>
      </sharedItems>
      <extLst>
        <ext xmlns:x15="http://schemas.microsoft.com/office/spreadsheetml/2010/11/main" uri="{4F2E5C28-24EA-4eb8-9CBF-B6C8F9C3D259}">
          <x15:cachedUniqueNames>
            <x15:cachedUniqueName index="0" name="[dim_Reseller].[Reseller].&amp;[A Bike Store]"/>
            <x15:cachedUniqueName index="1" name="[dim_Reseller].[Reseller].&amp;[A Great Bicycle Company]"/>
            <x15:cachedUniqueName index="2" name="[dim_Reseller].[Reseller].&amp;[A Typical Bike Shop]"/>
            <x15:cachedUniqueName index="3" name="[dim_Reseller].[Reseller].&amp;[Acceptable Sales &amp; Service]"/>
            <x15:cachedUniqueName index="4" name="[dim_Reseller].[Reseller].&amp;[Accessories Network]"/>
            <x15:cachedUniqueName index="5" name="[dim_Reseller].[Reseller].&amp;[Acclaimed Bicycle Company]"/>
            <x15:cachedUniqueName index="6" name="[dim_Reseller].[Reseller].&amp;[Ace Bicycle Supply]"/>
            <x15:cachedUniqueName index="7" name="[dim_Reseller].[Reseller].&amp;[Action Bicycle Specialists]"/>
            <x15:cachedUniqueName index="8" name="[dim_Reseller].[Reseller].&amp;[Active Cycling]"/>
            <x15:cachedUniqueName index="9" name="[dim_Reseller].[Reseller].&amp;[Active Life Toys]"/>
            <x15:cachedUniqueName index="10" name="[dim_Reseller].[Reseller].&amp;[Active Systems]"/>
            <x15:cachedUniqueName index="11" name="[dim_Reseller].[Reseller].&amp;[Active Transport Inc.]"/>
            <x15:cachedUniqueName index="12" name="[dim_Reseller].[Reseller].&amp;[Activity Center]"/>
            <x15:cachedUniqueName index="13" name="[dim_Reseller].[Reseller].&amp;[Advanced Bike Components]"/>
            <x15:cachedUniqueName index="14" name="[dim_Reseller].[Reseller].&amp;[Aerobic Exercise Company]"/>
            <x15:cachedUniqueName index="15" name="[dim_Reseller].[Reseller].&amp;[Affordable Sports Equipment]"/>
            <x15:cachedUniqueName index="16" name="[dim_Reseller].[Reseller].&amp;[All Cycle Shop]"/>
            <x15:cachedUniqueName index="17" name="[dim_Reseller].[Reseller].&amp;[All Seasons Sports Supply]"/>
            <x15:cachedUniqueName index="18" name="[dim_Reseller].[Reseller].&amp;[Alpine Ski House]"/>
            <x15:cachedUniqueName index="19" name="[dim_Reseller].[Reseller].&amp;[Alternative Vehicles]"/>
            <x15:cachedUniqueName index="20" name="[dim_Reseller].[Reseller].&amp;[Amalgamated Parts Shop]"/>
            <x15:cachedUniqueName index="21" name="[dim_Reseller].[Reseller].&amp;[Another Bicycle Company]"/>
            <x15:cachedUniqueName index="22" name="[dim_Reseller].[Reseller].&amp;[Area Bike Accessories]"/>
            <x15:cachedUniqueName index="23" name="[dim_Reseller].[Reseller].&amp;[Area Sheet Metal Supply]"/>
            <x15:cachedUniqueName index="24" name="[dim_Reseller].[Reseller].&amp;[Associated Bikes]"/>
            <x15:cachedUniqueName index="25" name="[dim_Reseller].[Reseller].&amp;[Atypical Bike Company]"/>
            <x15:cachedUniqueName index="26" name="[dim_Reseller].[Reseller].&amp;[Authentic Sales and Service]"/>
            <x15:cachedUniqueName index="27" name="[dim_Reseller].[Reseller].&amp;[Authorized Bike Sales and Rental]"/>
            <x15:cachedUniqueName index="28" name="[dim_Reseller].[Reseller].&amp;[Basic Bike Company]"/>
            <x15:cachedUniqueName index="29" name="[dim_Reseller].[Reseller].&amp;[Basic Sports Equipment]"/>
            <x15:cachedUniqueName index="30" name="[dim_Reseller].[Reseller].&amp;[Beneficial Exercises and Activities]"/>
            <x15:cachedUniqueName index="31" name="[dim_Reseller].[Reseller].&amp;[Best Cycle Store]"/>
            <x15:cachedUniqueName index="32" name="[dim_Reseller].[Reseller].&amp;[Best o' Bikes]"/>
            <x15:cachedUniqueName index="33" name="[dim_Reseller].[Reseller].&amp;[Better Bike Shop]"/>
            <x15:cachedUniqueName index="34" name="[dim_Reseller].[Reseller].&amp;[Bicycle Accessories and Kits]"/>
            <x15:cachedUniqueName index="35" name="[dim_Reseller].[Reseller].&amp;[Bicycle Exporters]"/>
            <x15:cachedUniqueName index="36" name="[dim_Reseller].[Reseller].&amp;[Bicycle Lines Distributors]"/>
            <x15:cachedUniqueName index="37" name="[dim_Reseller].[Reseller].&amp;[Bicycle Merchandise Warehouse]"/>
            <x15:cachedUniqueName index="38" name="[dim_Reseller].[Reseller].&amp;[Bicycle Outfitters]"/>
            <x15:cachedUniqueName index="39" name="[dim_Reseller].[Reseller].&amp;[Bicycle Warehouse Inc.]"/>
            <x15:cachedUniqueName index="40" name="[dim_Reseller].[Reseller].&amp;[Big Cycle Mall]"/>
            <x15:cachedUniqueName index="41" name="[dim_Reseller].[Reseller].&amp;[Big-Time Bike Store]"/>
            <x15:cachedUniqueName index="42" name="[dim_Reseller].[Reseller].&amp;[Bike Boutique]"/>
            <x15:cachedUniqueName index="43" name="[dim_Reseller].[Reseller].&amp;[Bike Dealers Association]"/>
            <x15:cachedUniqueName index="44" name="[dim_Reseller].[Reseller].&amp;[Bike Experts]"/>
            <x15:cachedUniqueName index="45" name="[dim_Reseller].[Reseller].&amp;[Bike Goods]"/>
            <x15:cachedUniqueName index="46" name="[dim_Reseller].[Reseller].&amp;[Bike Part Wholesalers]"/>
            <x15:cachedUniqueName index="47" name="[dim_Reseller].[Reseller].&amp;[Bike Products and Accessories]"/>
            <x15:cachedUniqueName index="48" name="[dim_Reseller].[Reseller].&amp;[Bike Rims Company]"/>
            <x15:cachedUniqueName index="49" name="[dim_Reseller].[Reseller].&amp;[Bike World]"/>
            <x15:cachedUniqueName index="50" name="[dim_Reseller].[Reseller].&amp;[Bikes and Motorbikes]"/>
            <x15:cachedUniqueName index="51" name="[dim_Reseller].[Reseller].&amp;[Bikes for Kids and Adults]"/>
            <x15:cachedUniqueName index="52" name="[dim_Reseller].[Reseller].&amp;[Bikes for Two]"/>
            <x15:cachedUniqueName index="53" name="[dim_Reseller].[Reseller].&amp;[Black Bicycle Company]"/>
            <x15:cachedUniqueName index="54" name="[dim_Reseller].[Reseller].&amp;[Blue Bicycle Company]"/>
            <x15:cachedUniqueName index="55" name="[dim_Reseller].[Reseller].&amp;[Blue-Ribbon Bike Company]"/>
            <x15:cachedUniqueName index="56" name="[dim_Reseller].[Reseller].&amp;[Bold Bike Accessories]"/>
            <x15:cachedUniqueName index="57" name="[dim_Reseller].[Reseller].&amp;[Brakes and Gears]"/>
            <x15:cachedUniqueName index="58" name="[dim_Reseller].[Reseller].&amp;[Brightwork Company]"/>
            <x15:cachedUniqueName index="59" name="[dim_Reseller].[Reseller].&amp;[Budget Bike Company]"/>
            <x15:cachedUniqueName index="60" name="[dim_Reseller].[Reseller].&amp;[Budget Toy Store]"/>
            <x15:cachedUniqueName index="61" name="[dim_Reseller].[Reseller].&amp;[Bulk Discount Store]"/>
            <x15:cachedUniqueName index="62" name="[dim_Reseller].[Reseller].&amp;[Camping and Sports Store]"/>
            <x15:cachedUniqueName index="63" name="[dim_Reseller].[Reseller].&amp;[Capable Sales and Service]"/>
            <x15:cachedUniqueName index="64" name="[dim_Reseller].[Reseller].&amp;[Capital Riding Supplies]"/>
            <x15:cachedUniqueName index="65" name="[dim_Reseller].[Reseller].&amp;[Cash &amp; Carry Bikes]"/>
            <x15:cachedUniqueName index="66" name="[dim_Reseller].[Reseller].&amp;[Casual Bicycle Store]"/>
            <x15:cachedUniqueName index="67" name="[dim_Reseller].[Reseller].&amp;[Catalog Store]"/>
            <x15:cachedUniqueName index="68" name="[dim_Reseller].[Reseller].&amp;[Center Cycle Shop]"/>
            <x15:cachedUniqueName index="69" name="[dim_Reseller].[Reseller].&amp;[Central Bicycle Specialists]"/>
            <x15:cachedUniqueName index="70" name="[dim_Reseller].[Reseller].&amp;[Central Discount Store]"/>
            <x15:cachedUniqueName index="71" name="[dim_Reseller].[Reseller].&amp;[Certified Bicycle Supply]"/>
            <x15:cachedUniqueName index="72" name="[dim_Reseller].[Reseller].&amp;[Certified Sports Supply]"/>
            <x15:cachedUniqueName index="73" name="[dim_Reseller].[Reseller].&amp;[Chain and Chain Tool Distributions]"/>
            <x15:cachedUniqueName index="74" name="[dim_Reseller].[Reseller].&amp;[Channel Outlet]"/>
            <x15:cachedUniqueName index="75" name="[dim_Reseller].[Reseller].&amp;[Chic Department Stores]"/>
            <x15:cachedUniqueName index="76" name="[dim_Reseller].[Reseller].&amp;[City Manufacturing]"/>
            <x15:cachedUniqueName index="77" name="[dim_Reseller].[Reseller].&amp;[Citywide Service and Repair]"/>
            <x15:cachedUniqueName index="78" name="[dim_Reseller].[Reseller].&amp;[Clamps &amp; Brackets Co.]"/>
            <x15:cachedUniqueName index="79" name="[dim_Reseller].[Reseller].&amp;[Classic Cycle Store]"/>
            <x15:cachedUniqueName index="80" name="[dim_Reseller].[Reseller].&amp;[Client Discount Store]"/>
            <x15:cachedUniqueName index="81" name="[dim_Reseller].[Reseller].&amp;[Closeout Boutique]"/>
            <x15:cachedUniqueName index="82" name="[dim_Reseller].[Reseller].&amp;[Closest Bicycle Store]"/>
            <x15:cachedUniqueName index="83" name="[dim_Reseller].[Reseller].&amp;[Coalition Bike Company]"/>
            <x15:cachedUniqueName index="84" name="[dim_Reseller].[Reseller].&amp;[Coho Sports]"/>
            <x15:cachedUniqueName index="85" name="[dim_Reseller].[Reseller].&amp;[Commendable Bikes]"/>
            <x15:cachedUniqueName index="86" name="[dim_Reseller].[Reseller].&amp;[Commerce Bicycle Specialists]"/>
            <x15:cachedUniqueName index="87" name="[dim_Reseller].[Reseller].&amp;[Commercial Sporting Goods]"/>
            <x15:cachedUniqueName index="88" name="[dim_Reseller].[Reseller].&amp;[Community Department Stores]"/>
            <x15:cachedUniqueName index="89" name="[dim_Reseller].[Reseller].&amp;[Commuter Bicycle Store]"/>
            <x15:cachedUniqueName index="90" name="[dim_Reseller].[Reseller].&amp;[Consolidated Messenger]"/>
            <x15:cachedUniqueName index="91" name="[dim_Reseller].[Reseller].&amp;[Consolidated Sales]"/>
            <x15:cachedUniqueName index="92" name="[dim_Reseller].[Reseller].&amp;[Convenient Bike Shop]"/>
            <x15:cachedUniqueName index="93" name="[dim_Reseller].[Reseller].&amp;[Convenient Sales and Service]"/>
            <x15:cachedUniqueName index="94" name="[dim_Reseller].[Reseller].&amp;[Corner Bicycle Supply]"/>
            <x15:cachedUniqueName index="95" name="[dim_Reseller].[Reseller].&amp;[Countryside Company]"/>
            <x15:cachedUniqueName index="96" name="[dim_Reseller].[Reseller].&amp;[Courteous Bicycle Specialists]"/>
            <x15:cachedUniqueName index="97" name="[dim_Reseller].[Reseller].&amp;[Cross-Country Riding Supplies]"/>
            <x15:cachedUniqueName index="98" name="[dim_Reseller].[Reseller].&amp;[Curbside Universe]"/>
            <x15:cachedUniqueName index="99" name="[dim_Reseller].[Reseller].&amp;[Custom Accessories Company]"/>
            <x15:cachedUniqueName index="100" name="[dim_Reseller].[Reseller].&amp;[Cycle Clearance]"/>
            <x15:cachedUniqueName index="101" name="[dim_Reseller].[Reseller].&amp;[Cycle Merchants]"/>
            <x15:cachedUniqueName index="102" name="[dim_Reseller].[Reseller].&amp;[Cycle Parts and Accessories]"/>
            <x15:cachedUniqueName index="103" name="[dim_Reseller].[Reseller].&amp;[Cycles and Scooters]"/>
            <x15:cachedUniqueName index="104" name="[dim_Reseller].[Reseller].&amp;[Cycles Sales and Repair]"/>
            <x15:cachedUniqueName index="105" name="[dim_Reseller].[Reseller].&amp;[Cycles Wholesaler &amp; Mfg.]"/>
            <x15:cachedUniqueName index="106" name="[dim_Reseller].[Reseller].&amp;[Cycling Goods]"/>
            <x15:cachedUniqueName index="107" name="[dim_Reseller].[Reseller].&amp;[Daring Rides]"/>
            <x15:cachedUniqueName index="108" name="[dim_Reseller].[Reseller].&amp;[Demand Distributors]"/>
            <x15:cachedUniqueName index="109" name="[dim_Reseller].[Reseller].&amp;[Designated Distributors]"/>
            <x15:cachedUniqueName index="110" name="[dim_Reseller].[Reseller].&amp;[Discount Bicycle Specialists]"/>
            <x15:cachedUniqueName index="111" name="[dim_Reseller].[Reseller].&amp;[Discount Tours]"/>
            <x15:cachedUniqueName index="112" name="[dim_Reseller].[Reseller].&amp;[Distance Bikes]"/>
            <x15:cachedUniqueName index="113" name="[dim_Reseller].[Reseller].&amp;[Distant Inn]"/>
            <x15:cachedUniqueName index="114" name="[dim_Reseller].[Reseller].&amp;[Distinctive Cycles Sales &amp; Service]"/>
            <x15:cachedUniqueName index="115" name="[dim_Reseller].[Reseller].&amp;[Distinctive Store]"/>
            <x15:cachedUniqueName index="116" name="[dim_Reseller].[Reseller].&amp;[District Mall]"/>
            <x15:cachedUniqueName index="117" name="[dim_Reseller].[Reseller].&amp;[Downhill Bicycle Specialists]"/>
            <x15:cachedUniqueName index="118" name="[dim_Reseller].[Reseller].&amp;[Downtown Hotel]"/>
            <x15:cachedUniqueName index="119" name="[dim_Reseller].[Reseller].&amp;[Eastside Cycle Shop]"/>
            <x15:cachedUniqueName index="120" name="[dim_Reseller].[Reseller].&amp;[Eastside Department Store]"/>
            <x15:cachedUniqueName index="121" name="[dim_Reseller].[Reseller].&amp;[Eastside Parts Shop]"/>
            <x15:cachedUniqueName index="122" name="[dim_Reseller].[Reseller].&amp;[Eastside Sporting Goods]"/>
            <x15:cachedUniqueName index="123" name="[dim_Reseller].[Reseller].&amp;[Eastward Bike Accessories]"/>
            <x15:cachedUniqueName index="124" name="[dim_Reseller].[Reseller].&amp;[eCommerce Bikes]"/>
            <x15:cachedUniqueName index="125" name="[dim_Reseller].[Reseller].&amp;[Economy Bikes Company]"/>
            <x15:cachedUniqueName index="126" name="[dim_Reseller].[Reseller].&amp;[Economy Center]"/>
            <x15:cachedUniqueName index="127" name="[dim_Reseller].[Reseller].&amp;[Educational Services]"/>
            <x15:cachedUniqueName index="128" name="[dim_Reseller].[Reseller].&amp;[Efficient Cycling]"/>
            <x15:cachedUniqueName index="129" name="[dim_Reseller].[Reseller].&amp;[Eighth Bike Store]"/>
            <x15:cachedUniqueName index="130" name="[dim_Reseller].[Reseller].&amp;[Eighty Toy Stores]"/>
            <x15:cachedUniqueName index="131" name="[dim_Reseller].[Reseller].&amp;[Elemental Sporting Goods]"/>
            <x15:cachedUniqueName index="132" name="[dim_Reseller].[Reseller].&amp;[Eleventh Bike Store]"/>
            <x15:cachedUniqueName index="133" name="[dim_Reseller].[Reseller].&amp;[Elite Bikes]"/>
            <x15:cachedUniqueName index="134" name="[dim_Reseller].[Reseller].&amp;[Endurance Bikes]"/>
            <x15:cachedUniqueName index="135" name="[dim_Reseller].[Reseller].&amp;[Engineered Bike Systems]"/>
            <x15:cachedUniqueName index="136" name="[dim_Reseller].[Reseller].&amp;[Enterprise Center]"/>
            <x15:cachedUniqueName index="137" name="[dim_Reseller].[Reseller].&amp;[Essential Bike Works]"/>
            <x15:cachedUniqueName index="138" name="[dim_Reseller].[Reseller].&amp;[Every Bike Shop]"/>
            <x15:cachedUniqueName index="139" name="[dim_Reseller].[Reseller].&amp;[Excellent Bikes]"/>
            <x15:cachedUniqueName index="140" name="[dim_Reseller].[Reseller].&amp;[Excellent Riding Supplies]"/>
            <x15:cachedUniqueName index="141" name="[dim_Reseller].[Reseller].&amp;[Exceptional Cycle Services]"/>
            <x15:cachedUniqueName index="142" name="[dim_Reseller].[Reseller].&amp;[Exchange Parts Inc.]"/>
            <x15:cachedUniqueName index="143" name="[dim_Reseller].[Reseller].&amp;[Exclusive Bicycle Mart]"/>
            <x15:cachedUniqueName index="144" name="[dim_Reseller].[Reseller].&amp;[Executive Discount Store]"/>
            <x15:cachedUniqueName index="145" name="[dim_Reseller].[Reseller].&amp;[Executive Gift Store]"/>
            <x15:cachedUniqueName index="146" name="[dim_Reseller].[Reseller].&amp;[Exemplary Cycles]"/>
            <x15:cachedUniqueName index="147" name="[dim_Reseller].[Reseller].&amp;[Exercise Center]"/>
            <x15:cachedUniqueName index="148" name="[dim_Reseller].[Reseller].&amp;[Exhibition Showroom]"/>
            <x15:cachedUniqueName index="149" name="[dim_Reseller].[Reseller].&amp;[Exhilarating Cycles]"/>
            <x15:cachedUniqueName index="150" name="[dim_Reseller].[Reseller].&amp;[Exotic Bikes]"/>
            <x15:cachedUniqueName index="151" name="[dim_Reseller].[Reseller].&amp;[Expert Sports Store]"/>
            <x15:cachedUniqueName index="152" name="[dim_Reseller].[Reseller].&amp;[Express Bike Services]"/>
            <x15:cachedUniqueName index="153" name="[dim_Reseller].[Reseller].&amp;[Extended Bike Sales]"/>
            <x15:cachedUniqueName index="154" name="[dim_Reseller].[Reseller].&amp;[Extended Tours]"/>
            <x15:cachedUniqueName index="155" name="[dim_Reseller].[Reseller].&amp;[Extraordinary Bike Works]"/>
            <x15:cachedUniqueName index="156" name="[dim_Reseller].[Reseller].&amp;[Extras Sporting Goods]"/>
            <x15:cachedUniqueName index="157" name="[dim_Reseller].[Reseller].&amp;[Extreme Riding Supplies]"/>
            <x15:cachedUniqueName index="158" name="[dim_Reseller].[Reseller].&amp;[Extreme Toy Store]"/>
            <x15:cachedUniqueName index="159" name="[dim_Reseller].[Reseller].&amp;[Fabrikam Inc., East]"/>
            <x15:cachedUniqueName index="160" name="[dim_Reseller].[Reseller].&amp;[Fabrikam Inc., West]"/>
            <x15:cachedUniqueName index="161" name="[dim_Reseller].[Reseller].&amp;[Fad Outlet]"/>
            <x15:cachedUniqueName index="162" name="[dim_Reseller].[Reseller].&amp;[Family Cycle Store]"/>
            <x15:cachedUniqueName index="163" name="[dim_Reseller].[Reseller].&amp;[Family Entertainment Center]"/>
            <x15:cachedUniqueName index="164" name="[dim_Reseller].[Reseller].&amp;[Family's Favorite Bike Shop]"/>
            <x15:cachedUniqueName index="165" name="[dim_Reseller].[Reseller].&amp;[Famous Bike Sales and Service]"/>
            <x15:cachedUniqueName index="166" name="[dim_Reseller].[Reseller].&amp;[Famous Bike Shop]"/>
            <x15:cachedUniqueName index="167" name="[dim_Reseller].[Reseller].&amp;[Farthermost Bike Shop]"/>
            <x15:cachedUniqueName index="168" name="[dim_Reseller].[Reseller].&amp;[Farthest Bike Store]"/>
            <x15:cachedUniqueName index="169" name="[dim_Reseller].[Reseller].&amp;[Fashionable Bikes and Accessories]"/>
            <x15:cachedUniqueName index="170" name="[dim_Reseller].[Reseller].&amp;[Fashionable Department Stores]"/>
            <x15:cachedUniqueName index="171" name="[dim_Reseller].[Reseller].&amp;[Fast Bike Works]"/>
            <x15:cachedUniqueName index="172" name="[dim_Reseller].[Reseller].&amp;[Fast Services]"/>
            <x15:cachedUniqueName index="173" name="[dim_Reseller].[Reseller].&amp;[Fasteners &amp; Bolts Outlet]"/>
            <x15:cachedUniqueName index="174" name="[dim_Reseller].[Reseller].&amp;[Favorite Toy Distributor]"/>
            <x15:cachedUniqueName index="175" name="[dim_Reseller].[Reseller].&amp;[Field Trip Inc]"/>
            <x15:cachedUniqueName index="176" name="[dim_Reseller].[Reseller].&amp;[Field Trip Store]"/>
            <x15:cachedUniqueName index="177" name="[dim_Reseller].[Reseller].&amp;[Fifth Bike Store]"/>
            <x15:cachedUniqueName index="178" name="[dim_Reseller].[Reseller].&amp;[Finer Cycle Shop]"/>
            <x15:cachedUniqueName index="179" name="[dim_Reseller].[Reseller].&amp;[Finer Mart]"/>
            <x15:cachedUniqueName index="180" name="[dim_Reseller].[Reseller].&amp;[Finer Parts Shop]"/>
            <x15:cachedUniqueName index="181" name="[dim_Reseller].[Reseller].&amp;[Finer Riding Supplies]"/>
            <x15:cachedUniqueName index="182" name="[dim_Reseller].[Reseller].&amp;[Finer Sporting Goods]"/>
            <x15:cachedUniqueName index="183" name="[dim_Reseller].[Reseller].&amp;[Finish and Sealant Products]"/>
            <x15:cachedUniqueName index="184" name="[dim_Reseller].[Reseller].&amp;[Finished Parts Shop]"/>
            <x15:cachedUniqueName index="185" name="[dim_Reseller].[Reseller].&amp;[First Bike Store]"/>
            <x15:cachedUniqueName index="186" name="[dim_Reseller].[Reseller].&amp;[First Center]"/>
            <x15:cachedUniqueName index="187" name="[dim_Reseller].[Reseller].&amp;[First Cycle Store]"/>
            <x15:cachedUniqueName index="188" name="[dim_Reseller].[Reseller].&amp;[First Department Stores]"/>
            <x15:cachedUniqueName index="189" name="[dim_Reseller].[Reseller].&amp;[First Supplies]"/>
            <x15:cachedUniqueName index="190" name="[dim_Reseller].[Reseller].&amp;[First-Rate Outlet]"/>
            <x15:cachedUniqueName index="191" name="[dim_Reseller].[Reseller].&amp;[Fitness Bike Accessories]"/>
            <x15:cachedUniqueName index="192" name="[dim_Reseller].[Reseller].&amp;[Fitness Cycling]"/>
            <x15:cachedUniqueName index="193" name="[dim_Reseller].[Reseller].&amp;[Fitness Department Stores]"/>
            <x15:cachedUniqueName index="194" name="[dim_Reseller].[Reseller].&amp;[Fitness Discount Store]"/>
            <x15:cachedUniqueName index="195" name="[dim_Reseller].[Reseller].&amp;[Fitness Hotel]"/>
            <x15:cachedUniqueName index="196" name="[dim_Reseller].[Reseller].&amp;[Fitness Sport Boutique]"/>
            <x15:cachedUniqueName index="197" name="[dim_Reseller].[Reseller].&amp;[Fitness Supplies]"/>
            <x15:cachedUniqueName index="198" name="[dim_Reseller].[Reseller].&amp;[Fitness Toy Store]"/>
            <x15:cachedUniqueName index="199" name="[dim_Reseller].[Reseller].&amp;[Fitness Toys]"/>
            <x15:cachedUniqueName index="200" name="[dim_Reseller].[Reseller].&amp;[Fleet Bikes]"/>
            <x15:cachedUniqueName index="201" name="[dim_Reseller].[Reseller].&amp;[Fourth Bike Store]"/>
            <x15:cachedUniqueName index="202" name="[dim_Reseller].[Reseller].&amp;[Friendly Bike Shop]"/>
            <x15:cachedUniqueName index="203" name="[dim_Reseller].[Reseller].&amp;[Friendly Neighborhood Bikes]"/>
            <x15:cachedUniqueName index="204" name="[dim_Reseller].[Reseller].&amp;[Front Runner Bikes]"/>
            <x15:cachedUniqueName index="205" name="[dim_Reseller].[Reseller].&amp;[Front Sporting Goods]"/>
            <x15:cachedUniqueName index="206" name="[dim_Reseller].[Reseller].&amp;[Frugal Bike Shop]"/>
            <x15:cachedUniqueName index="207" name="[dim_Reseller].[Reseller].&amp;[Full Sports Supply]"/>
            <x15:cachedUniqueName index="208" name="[dim_Reseller].[Reseller].&amp;[Full-Service Bike Store]"/>
            <x15:cachedUniqueName index="209" name="[dim_Reseller].[Reseller].&amp;[Fun Times Club]"/>
            <x15:cachedUniqueName index="210" name="[dim_Reseller].[Reseller].&amp;[Fun Toys and Bikes]"/>
            <x15:cachedUniqueName index="211" name="[dim_Reseller].[Reseller].&amp;[Functional Store South]"/>
            <x15:cachedUniqueName index="212" name="[dim_Reseller].[Reseller].&amp;[Future Bikes]"/>
            <x15:cachedUniqueName index="213" name="[dim_Reseller].[Reseller].&amp;[Futuristic Bikes]"/>
            <x15:cachedUniqueName index="214" name="[dim_Reseller].[Reseller].&amp;[Futuristic Sport Distributors]"/>
            <x15:cachedUniqueName index="215" name="[dim_Reseller].[Reseller].&amp;[Games and Sport Supply Company]"/>
            <x15:cachedUniqueName index="216" name="[dim_Reseller].[Reseller].&amp;[Gasless Cycle Shop]"/>
            <x15:cachedUniqueName index="217" name="[dim_Reseller].[Reseller].&amp;[Gears and Parts Company]"/>
            <x15:cachedUniqueName index="218" name="[dim_Reseller].[Reseller].&amp;[Gear-Shift Bikes Limited]"/>
            <x15:cachedUniqueName index="219" name="[dim_Reseller].[Reseller].&amp;[General Associates]"/>
            <x15:cachedUniqueName index="220" name="[dim_Reseller].[Reseller].&amp;[General Bike Corporation]"/>
            <x15:cachedUniqueName index="221" name="[dim_Reseller].[Reseller].&amp;[General Cycle Storehouse]"/>
            <x15:cachedUniqueName index="222" name="[dim_Reseller].[Reseller].&amp;[General Department Stores]"/>
            <x15:cachedUniqueName index="223" name="[dim_Reseller].[Reseller].&amp;[General Industries]"/>
            <x15:cachedUniqueName index="224" name="[dim_Reseller].[Reseller].&amp;[General Riding Supplies]"/>
            <x15:cachedUniqueName index="225" name="[dim_Reseller].[Reseller].&amp;[General Supplies]"/>
            <x15:cachedUniqueName index="226" name="[dim_Reseller].[Reseller].&amp;[Genial Bike Associates]"/>
            <x15:cachedUniqueName index="227" name="[dim_Reseller].[Reseller].&amp;[Genuine Bike Shop]"/>
            <x15:cachedUniqueName index="228" name="[dim_Reseller].[Reseller].&amp;[Getaway Inn]"/>
            <x15:cachedUniqueName index="229" name="[dim_Reseller].[Reseller].&amp;[Gift and Toy Store]"/>
            <x15:cachedUniqueName index="230" name="[dim_Reseller].[Reseller].&amp;[Global Bike Retailers]"/>
            <x15:cachedUniqueName index="231" name="[dim_Reseller].[Reseller].&amp;[Global Plaza]"/>
            <x15:cachedUniqueName index="232" name="[dim_Reseller].[Reseller].&amp;[Global Sports Outlet]"/>
            <x15:cachedUniqueName index="233" name="[dim_Reseller].[Reseller].&amp;[Glossy Bikes]"/>
            <x15:cachedUniqueName index="234" name="[dim_Reseller].[Reseller].&amp;[Go-cart and Bike Specialists]"/>
            <x15:cachedUniqueName index="235" name="[dim_Reseller].[Reseller].&amp;[Golf and Cycle Store]"/>
            <x15:cachedUniqueName index="236" name="[dim_Reseller].[Reseller].&amp;[Good Bicycle Store]"/>
            <x15:cachedUniqueName index="237" name="[dim_Reseller].[Reseller].&amp;[Good Bike Shop]"/>
            <x15:cachedUniqueName index="238" name="[dim_Reseller].[Reseller].&amp;[Good Toys]"/>
            <x15:cachedUniqueName index="239" name="[dim_Reseller].[Reseller].&amp;[Grand Bicycle Stores]"/>
            <x15:cachedUniqueName index="240" name="[dim_Reseller].[Reseller].&amp;[Grand Discount Store]"/>
            <x15:cachedUniqueName index="241" name="[dim_Reseller].[Reseller].&amp;[Grand Industries]"/>
            <x15:cachedUniqueName index="242" name="[dim_Reseller].[Reseller].&amp;[Grand Sport Boutique]"/>
            <x15:cachedUniqueName index="243" name="[dim_Reseller].[Reseller].&amp;[Grease and Oil Products Company]"/>
            <x15:cachedUniqueName index="244" name="[dim_Reseller].[Reseller].&amp;[Great Bicycle Supply]"/>
            <x15:cachedUniqueName index="245" name="[dim_Reseller].[Reseller].&amp;[Great Bikes]"/>
            <x15:cachedUniqueName index="246" name="[dim_Reseller].[Reseller].&amp;[Greater Bike Store]"/>
            <x15:cachedUniqueName index="247" name="[dim_Reseller].[Reseller].&amp;[Grown-up Bike Store]"/>
            <x15:cachedUniqueName index="248" name="[dim_Reseller].[Reseller].&amp;[Guaranteed Sales and Service]"/>
            <x15:cachedUniqueName index="249" name="[dim_Reseller].[Reseller].&amp;[Handy Bike Services]"/>
            <x15:cachedUniqueName index="250" name="[dim_Reseller].[Reseller].&amp;[Hardware Components]"/>
            <x15:cachedUniqueName index="251" name="[dim_Reseller].[Reseller].&amp;[Health Spa, Limited]"/>
            <x15:cachedUniqueName index="252" name="[dim_Reseller].[Reseller].&amp;[Helmets and Cycles]"/>
            <x15:cachedUniqueName index="253" name="[dim_Reseller].[Reseller].&amp;[Helpful Sales and Repair Service]"/>
            <x15:cachedUniqueName index="254" name="[dim_Reseller].[Reseller].&amp;[Highway Bike Shop]"/>
            <x15:cachedUniqueName index="255" name="[dim_Reseller].[Reseller].&amp;[Historic Bicycle Sales]"/>
            <x15:cachedUniqueName index="256" name="[dim_Reseller].[Reseller].&amp;[Hobby Store]"/>
            <x15:cachedUniqueName index="257" name="[dim_Reseller].[Reseller].&amp;[Home Town Bike Store]"/>
            <x15:cachedUniqueName index="258" name="[dim_Reseller].[Reseller].&amp;[Hometown Riding Supplies]"/>
            <x15:cachedUniqueName index="259" name="[dim_Reseller].[Reseller].&amp;[Honest Repair Service]"/>
            <x15:cachedUniqueName index="260" name="[dim_Reseller].[Reseller].&amp;[Ideal Components]"/>
            <x15:cachedUniqueName index="261" name="[dim_Reseller].[Reseller].&amp;[Immediate Repair Shop]"/>
            <x15:cachedUniqueName index="262" name="[dim_Reseller].[Reseller].&amp;[Immense Manufacturing Company]"/>
            <x15:cachedUniqueName index="263" name="[dim_Reseller].[Reseller].&amp;[Impervious Paint Company]"/>
            <x15:cachedUniqueName index="264" name="[dim_Reseller].[Reseller].&amp;[Imported and Domestic Cycles]"/>
            <x15:cachedUniqueName index="265" name="[dim_Reseller].[Reseller].&amp;[Incomparable Bicycle Store]"/>
            <x15:cachedUniqueName index="266" name="[dim_Reseller].[Reseller].&amp;[Industrial Supplies]"/>
            <x15:cachedUniqueName index="267" name="[dim_Reseller].[Reseller].&amp;[Inexpensive Parts Shop]"/>
            <x15:cachedUniqueName index="268" name="[dim_Reseller].[Reseller].&amp;[Initial Bike Company]"/>
            <x15:cachedUniqueName index="269" name="[dim_Reseller].[Reseller].&amp;[Instant Cycle Store]"/>
            <x15:cachedUniqueName index="270" name="[dim_Reseller].[Reseller].&amp;[Instruments and Parts Company]"/>
            <x15:cachedUniqueName index="271" name="[dim_Reseller].[Reseller].&amp;[Journey Sporting Goods]"/>
            <x15:cachedUniqueName index="272" name="[dim_Reseller].[Reseller].&amp;[Juvenile Sports Equipment]"/>
            <x15:cachedUniqueName index="273" name="[dim_Reseller].[Reseller].&amp;[Kickstand Sellers]"/>
            <x15:cachedUniqueName index="274" name="[dim_Reseller].[Reseller].&amp;[Kickstands and Accessories Company]"/>
            <x15:cachedUniqueName index="275" name="[dim_Reseller].[Reseller].&amp;[Kids and Adults Cycle Shop]"/>
            <x15:cachedUniqueName index="276" name="[dim_Reseller].[Reseller].&amp;[Large Bike Shop]"/>
            <x15:cachedUniqueName index="277" name="[dim_Reseller].[Reseller].&amp;[Larger Cycle Shop]"/>
            <x15:cachedUniqueName index="278" name="[dim_Reseller].[Reseller].&amp;[Largest Bike Store]"/>
            <x15:cachedUniqueName index="279" name="[dim_Reseller].[Reseller].&amp;[Latest Accessories Sales]"/>
            <x15:cachedUniqueName index="280" name="[dim_Reseller].[Reseller].&amp;[Latest Sports Equipment]"/>
            <x15:cachedUniqueName index="281" name="[dim_Reseller].[Reseller].&amp;[Leading Bike Distributors]"/>
            <x15:cachedUniqueName index="282" name="[dim_Reseller].[Reseller].&amp;[Leading Sales &amp; Repair]"/>
            <x15:cachedUniqueName index="283" name="[dim_Reseller].[Reseller].&amp;[Lease-a-Bike Shop]"/>
            <x15:cachedUniqueName index="284" name="[dim_Reseller].[Reseller].&amp;[Leather and Vinyl Manufacturing]"/>
            <x15:cachedUniqueName index="285" name="[dim_Reseller].[Reseller].&amp;[Leather Seat Factory]"/>
            <x15:cachedUniqueName index="286" name="[dim_Reseller].[Reseller].&amp;[Leisure Activities]"/>
            <x15:cachedUniqueName index="287" name="[dim_Reseller].[Reseller].&amp;[Leisure Clearing House]"/>
            <x15:cachedUniqueName index="288" name="[dim_Reseller].[Reseller].&amp;[Liquidation Sales]"/>
            <x15:cachedUniqueName index="289" name="[dim_Reseller].[Reseller].&amp;[List Price Catalog Company]"/>
            <x15:cachedUniqueName index="290" name="[dim_Reseller].[Reseller].&amp;[Little Bicycle Supply Shop]"/>
            <x15:cachedUniqueName index="291" name="[dim_Reseller].[Reseller].&amp;[Local Hardware Factory]"/>
            <x15:cachedUniqueName index="292" name="[dim_Reseller].[Reseller].&amp;[Local Sales and Rental]"/>
            <x15:cachedUniqueName index="293" name="[dim_Reseller].[Reseller].&amp;[Locks Company]"/>
            <x15:cachedUniqueName index="294" name="[dim_Reseller].[Reseller].&amp;[Lots of Bikes Storehouse]"/>
            <x15:cachedUniqueName index="295" name="[dim_Reseller].[Reseller].&amp;[Low Price Cycles]"/>
            <x15:cachedUniqueName index="296" name="[dim_Reseller].[Reseller].&amp;[Lubricant and Grease Suppliers]"/>
            <x15:cachedUniqueName index="297" name="[dim_Reseller].[Reseller].&amp;[Lustrous Paints and Components]"/>
            <x15:cachedUniqueName index="298" name="[dim_Reseller].[Reseller].&amp;[Machines &amp; Cycles Store]"/>
            <x15:cachedUniqueName index="299" name="[dim_Reseller].[Reseller].&amp;[Mail Market]"/>
            <x15:cachedUniqueName index="300" name="[dim_Reseller].[Reseller].&amp;[Mail-Order Outlet]"/>
            <x15:cachedUniqueName index="301" name="[dim_Reseller].[Reseller].&amp;[Maintenance and Repair for Bicycles]"/>
            <x15:cachedUniqueName index="302" name="[dim_Reseller].[Reseller].&amp;[Major Amusement Company]"/>
            <x15:cachedUniqueName index="303" name="[dim_Reseller].[Reseller].&amp;[Major Bicycle Store]"/>
            <x15:cachedUniqueName index="304" name="[dim_Reseller].[Reseller].&amp;[Major Cycling]"/>
            <x15:cachedUniqueName index="305" name="[dim_Reseller].[Reseller].&amp;[Major Sport Suppliers]"/>
            <x15:cachedUniqueName index="306" name="[dim_Reseller].[Reseller].&amp;[Major Sporting Goods]"/>
            <x15:cachedUniqueName index="307" name="[dim_Reseller].[Reseller].&amp;[Manufacturers Inc]"/>
            <x15:cachedUniqueName index="308" name="[dim_Reseller].[Reseller].&amp;[Many Bikes Store]"/>
            <x15:cachedUniqueName index="309" name="[dim_Reseller].[Reseller].&amp;[Mechanical Products Ltd.]"/>
            <x15:cachedUniqueName index="310" name="[dim_Reseller].[Reseller].&amp;[Mechanical Sports Center]"/>
            <x15:cachedUniqueName index="311" name="[dim_Reseller].[Reseller].&amp;[Mercantile Outlet]"/>
            <x15:cachedUniqueName index="312" name="[dim_Reseller].[Reseller].&amp;[Metal Clearing House]"/>
            <x15:cachedUniqueName index="313" name="[dim_Reseller].[Reseller].&amp;[Metal Processing Company]"/>
            <x15:cachedUniqueName index="314" name="[dim_Reseller].[Reseller].&amp;[Metro Bike Mart]"/>
            <x15:cachedUniqueName index="315" name="[dim_Reseller].[Reseller].&amp;[Metro Bike Works]"/>
            <x15:cachedUniqueName index="316" name="[dim_Reseller].[Reseller].&amp;[Metro Cycle Shop]"/>
            <x15:cachedUniqueName index="317" name="[dim_Reseller].[Reseller].&amp;[Metro Manufacturing]"/>
            <x15:cachedUniqueName index="318" name="[dim_Reseller].[Reseller].&amp;[Metro Metals Co.]"/>
            <x15:cachedUniqueName index="319" name="[dim_Reseller].[Reseller].&amp;[Metro Sports Equipment]"/>
            <x15:cachedUniqueName index="320" name="[dim_Reseller].[Reseller].&amp;[Metropolitan Bicycle Supply]"/>
            <x15:cachedUniqueName index="321" name="[dim_Reseller].[Reseller].&amp;[Metropolitan Equipment]"/>
            <x15:cachedUniqueName index="322" name="[dim_Reseller].[Reseller].&amp;[Metropolitan Manufacturing]"/>
            <x15:cachedUniqueName index="323" name="[dim_Reseller].[Reseller].&amp;[Metropolitan Sales and Rental]"/>
            <x15:cachedUniqueName index="324" name="[dim_Reseller].[Reseller].&amp;[Metropolitan Sports Supply]"/>
            <x15:cachedUniqueName index="325" name="[dim_Reseller].[Reseller].&amp;[Mobile Outlet]"/>
            <x15:cachedUniqueName index="326" name="[dim_Reseller].[Reseller].&amp;[Moderately-Priced Bikes Store]"/>
            <x15:cachedUniqueName index="327" name="[dim_Reseller].[Reseller].&amp;[Modern Bike Store]"/>
            <x15:cachedUniqueName index="328" name="[dim_Reseller].[Reseller].&amp;[Modular Cycle Systems]"/>
            <x15:cachedUniqueName index="329" name="[dim_Reseller].[Reseller].&amp;[More Bikes!]"/>
            <x15:cachedUniqueName index="330" name="[dim_Reseller].[Reseller].&amp;[Mountain Bike Center]"/>
            <x15:cachedUniqueName index="331" name="[dim_Reseller].[Reseller].&amp;[Mountain Bike Store]"/>
            <x15:cachedUniqueName index="332" name="[dim_Reseller].[Reseller].&amp;[Mountain Emporium]"/>
            <x15:cachedUniqueName index="333" name="[dim_Reseller].[Reseller].&amp;[Mountain Toy Store]"/>
            <x15:cachedUniqueName index="334" name="[dim_Reseller].[Reseller].&amp;[National Manufacturing]"/>
            <x15:cachedUniqueName index="335" name="[dim_Reseller].[Reseller].&amp;[Nationwide Supply]"/>
            <x15:cachedUniqueName index="336" name="[dim_Reseller].[Reseller].&amp;[Nearby Bike Mall]"/>
            <x15:cachedUniqueName index="337" name="[dim_Reseller].[Reseller].&amp;[Nearby Cycle Shop]"/>
            <x15:cachedUniqueName index="338" name="[dim_Reseller].[Reseller].&amp;[Nearby Sporting Goods]"/>
            <x15:cachedUniqueName index="339" name="[dim_Reseller].[Reseller].&amp;[Nearest Bike Store]"/>
            <x15:cachedUniqueName index="340" name="[dim_Reseller].[Reseller].&amp;[Neighborhood Bicycle Storehouse]"/>
            <x15:cachedUniqueName index="341" name="[dim_Reseller].[Reseller].&amp;[Neighborhood Store]"/>
            <x15:cachedUniqueName index="342" name="[dim_Reseller].[Reseller].&amp;[New and Used Bicycles]"/>
            <x15:cachedUniqueName index="343" name="[dim_Reseller].[Reseller].&amp;[New Bikes Company]"/>
            <x15:cachedUniqueName index="344" name="[dim_Reseller].[Reseller].&amp;[Next Door Cycles]"/>
            <x15:cachedUniqueName index="345" name="[dim_Reseller].[Reseller].&amp;[Next-Door Bike Store]"/>
            <x15:cachedUniqueName index="346" name="[dim_Reseller].[Reseller].&amp;[Nice Bikes]"/>
            <x15:cachedUniqueName index="347" name="[dim_Reseller].[Reseller].&amp;[Noiseless Gear Company]"/>
            <x15:cachedUniqueName index="348" name="[dim_Reseller].[Reseller].&amp;[Nonskid Tire Company]"/>
            <x15:cachedUniqueName index="349" name="[dim_Reseller].[Reseller].&amp;[Non-Slip Pedal Company]"/>
            <x15:cachedUniqueName index="350" name="[dim_Reseller].[Reseller].&amp;[North Bike Company]"/>
            <x15:cachedUniqueName index="351" name="[dim_Reseller].[Reseller].&amp;[Novelty Bikes]"/>
            <x15:cachedUniqueName index="352" name="[dim_Reseller].[Reseller].&amp;[Number 1 Supply]"/>
            <x15:cachedUniqueName index="353" name="[dim_Reseller].[Reseller].&amp;[Number One Bike Co.]"/>
            <x15:cachedUniqueName index="354" name="[dim_Reseller].[Reseller].&amp;[Odometers and Accessories Company]"/>
            <x15:cachedUniqueName index="355" name="[dim_Reseller].[Reseller].&amp;[Official Parts Shop]"/>
            <x15:cachedUniqueName index="356" name="[dim_Reseller].[Reseller].&amp;[Off-Price Bike Center]"/>
            <x15:cachedUniqueName index="357" name="[dim_Reseller].[Reseller].&amp;[Oils and Fluids Warehouse]"/>
            <x15:cachedUniqueName index="358" name="[dim_Reseller].[Reseller].&amp;[One Bike Company]"/>
            <x15:cachedUniqueName index="359" name="[dim_Reseller].[Reseller].&amp;[One-Piece Handle Bars]"/>
            <x15:cachedUniqueName index="360" name="[dim_Reseller].[Reseller].&amp;[Online Bike Catalog]"/>
            <x15:cachedUniqueName index="361" name="[dim_Reseller].[Reseller].&amp;[Online Bike Sellers]"/>
            <x15:cachedUniqueName index="362" name="[dim_Reseller].[Reseller].&amp;[Online Bike Warehouse]"/>
            <x15:cachedUniqueName index="363" name="[dim_Reseller].[Reseller].&amp;[Only Bikes and Accessories]"/>
            <x15:cachedUniqueName index="364" name="[dim_Reseller].[Reseller].&amp;[Optimal Bikes]"/>
            <x15:cachedUniqueName index="365" name="[dim_Reseller].[Reseller].&amp;[Orange Bicycle Company]"/>
            <x15:cachedUniqueName index="366" name="[dim_Reseller].[Reseller].&amp;[Original Bicycle Supply Company]"/>
            <x15:cachedUniqueName index="367" name="[dim_Reseller].[Reseller].&amp;[Our Sporting Goods Store]"/>
            <x15:cachedUniqueName index="368" name="[dim_Reseller].[Reseller].&amp;[Outdoor Aerobic Systems Company]"/>
            <x15:cachedUniqueName index="369" name="[dim_Reseller].[Reseller].&amp;[Outdoor Equipment Store]"/>
            <x15:cachedUniqueName index="370" name="[dim_Reseller].[Reseller].&amp;[Outdoor Sporting Goods]"/>
            <x15:cachedUniqueName index="371" name="[dim_Reseller].[Reseller].&amp;[Outdoor Sports Supply]"/>
            <x15:cachedUniqueName index="372" name="[dim_Reseller].[Reseller].&amp;[Outstanding Cycles]"/>
            <x15:cachedUniqueName index="373" name="[dim_Reseller].[Reseller].&amp;[Paint Supply]"/>
            <x15:cachedUniqueName index="374" name="[dim_Reseller].[Reseller].&amp;[Painters Bicycle Specialists]"/>
            <x15:cachedUniqueName index="375" name="[dim_Reseller].[Reseller].&amp;[Paints and Solvents Company]"/>
            <x15:cachedUniqueName index="376" name="[dim_Reseller].[Reseller].&amp;[Parcel Express Delivery Service]"/>
            <x15:cachedUniqueName index="377" name="[dim_Reseller].[Reseller].&amp;[Parts Shop]"/>
            <x15:cachedUniqueName index="378" name="[dim_Reseller].[Reseller].&amp;[Pedal Systems Company]"/>
            <x15:cachedUniqueName index="379" name="[dim_Reseller].[Reseller].&amp;[Pedaling Components]"/>
            <x15:cachedUniqueName index="380" name="[dim_Reseller].[Reseller].&amp;[Pedals Warehouse]"/>
            <x15:cachedUniqueName index="381" name="[dim_Reseller].[Reseller].&amp;[Perfect Toys]"/>
            <x15:cachedUniqueName index="382" name="[dim_Reseller].[Reseller].&amp;[Permanent Finish Products]"/>
            <x15:cachedUniqueName index="383" name="[dim_Reseller].[Reseller].&amp;[Petroleum Products Distributors]"/>
            <x15:cachedUniqueName index="384" name="[dim_Reseller].[Reseller].&amp;[Plastic Parts Company]"/>
            <x15:cachedUniqueName index="385" name="[dim_Reseller].[Reseller].&amp;[Plastic Products Manufacturers]"/>
            <x15:cachedUniqueName index="386" name="[dim_Reseller].[Reseller].&amp;[Popular Bike Lines]"/>
            <x15:cachedUniqueName index="387" name="[dim_Reseller].[Reseller].&amp;[Practical Bike Supply Company]"/>
            <x15:cachedUniqueName index="388" name="[dim_Reseller].[Reseller].&amp;[Preferred Bikes]"/>
            <x15:cachedUniqueName index="389" name="[dim_Reseller].[Reseller].&amp;[Pretty Bikes and Toys]"/>
            <x15:cachedUniqueName index="390" name="[dim_Reseller].[Reseller].&amp;[Price-Cutter Discount Bikes]"/>
            <x15:cachedUniqueName index="391" name="[dim_Reseller].[Reseller].&amp;[Primary Bike Distributors]"/>
            <x15:cachedUniqueName index="392" name="[dim_Reseller].[Reseller].&amp;[Primary Cycle Shop]"/>
            <x15:cachedUniqueName index="393" name="[dim_Reseller].[Reseller].&amp;[Principal Bike Company]"/>
            <x15:cachedUniqueName index="394" name="[dim_Reseller].[Reseller].&amp;[Producer Goods Clearinghouse]"/>
            <x15:cachedUniqueName index="395" name="[dim_Reseller].[Reseller].&amp;[Professional Containers and Packaging Co.]"/>
            <x15:cachedUniqueName index="396" name="[dim_Reseller].[Reseller].&amp;[Professional Cycle Store]"/>
            <x15:cachedUniqueName index="397" name="[dim_Reseller].[Reseller].&amp;[Professional Cyclists]"/>
            <x15:cachedUniqueName index="398" name="[dim_Reseller].[Reseller].&amp;[Professional Sales and Service]"/>
            <x15:cachedUniqueName index="399" name="[dim_Reseller].[Reseller].&amp;[Professional Sporting Goods]"/>
            <x15:cachedUniqueName index="400" name="[dim_Reseller].[Reseller].&amp;[Progressive Sports]"/>
            <x15:cachedUniqueName index="401" name="[dim_Reseller].[Reseller].&amp;[Prosperous Tours]"/>
            <x15:cachedUniqueName index="402" name="[dim_Reseller].[Reseller].&amp;[Purchase Mart]"/>
            <x15:cachedUniqueName index="403" name="[dim_Reseller].[Reseller].&amp;[Qualified Sales and Repair Services]"/>
            <x15:cachedUniqueName index="404" name="[dim_Reseller].[Reseller].&amp;[Quality Bike Sales]"/>
            <x15:cachedUniqueName index="405" name="[dim_Reseller].[Reseller].&amp;[Quantity Discounts]"/>
            <x15:cachedUniqueName index="406" name="[dim_Reseller].[Reseller].&amp;[Quick Delivery Service]"/>
            <x15:cachedUniqueName index="407" name="[dim_Reseller].[Reseller].&amp;[Quick Parts and Service]"/>
            <x15:cachedUniqueName index="408" name="[dim_Reseller].[Reseller].&amp;[Quitting Business Distributors]"/>
            <x15:cachedUniqueName index="409" name="[dim_Reseller].[Reseller].&amp;[Racing Association]"/>
            <x15:cachedUniqueName index="410" name="[dim_Reseller].[Reseller].&amp;[Racing Bike Outlet]"/>
            <x15:cachedUniqueName index="411" name="[dim_Reseller].[Reseller].&amp;[Racing Partners]"/>
            <x15:cachedUniqueName index="412" name="[dim_Reseller].[Reseller].&amp;[Racing Sales and Service]"/>
            <x15:cachedUniqueName index="413" name="[dim_Reseller].[Reseller].&amp;[Racing Supply Distributors]"/>
            <x15:cachedUniqueName index="414" name="[dim_Reseller].[Reseller].&amp;[Racing Tours]"/>
            <x15:cachedUniqueName index="415" name="[dim_Reseller].[Reseller].&amp;[Racing Toys]"/>
            <x15:cachedUniqueName index="416" name="[dim_Reseller].[Reseller].&amp;[Racks and Security Systems]"/>
            <x15:cachedUniqueName index="417" name="[dim_Reseller].[Reseller].&amp;[Rally Day Mall]"/>
            <x15:cachedUniqueName index="418" name="[dim_Reseller].[Reseller].&amp;[Rally Master Company Inc]"/>
            <x15:cachedUniqueName index="419" name="[dim_Reseller].[Reseller].&amp;[Rambling Tours]"/>
            <x15:cachedUniqueName index="420" name="[dim_Reseller].[Reseller].&amp;[Rampart Amusement Company]"/>
            <x15:cachedUniqueName index="421" name="[dim_Reseller].[Reseller].&amp;[Rapid Bikes]"/>
            <x15:cachedUniqueName index="422" name="[dim_Reseller].[Reseller].&amp;[Raw Materials Inc]"/>
            <x15:cachedUniqueName index="423" name="[dim_Reseller].[Reseller].&amp;[Real Sporting Goods]"/>
            <x15:cachedUniqueName index="424" name="[dim_Reseller].[Reseller].&amp;[Reasonable Bicycle Sales]"/>
            <x15:cachedUniqueName index="425" name="[dim_Reseller].[Reseller].&amp;[Recommended Bicycles]"/>
            <x15:cachedUniqueName index="426" name="[dim_Reseller].[Reseller].&amp;[Recreation Supplies]"/>
            <x15:cachedUniqueName index="427" name="[dim_Reseller].[Reseller].&amp;[Recreation Systems]"/>
            <x15:cachedUniqueName index="428" name="[dim_Reseller].[Reseller].&amp;[Recreation Toy Store]"/>
            <x15:cachedUniqueName index="429" name="[dim_Reseller].[Reseller].&amp;[Red Bicycle Company]"/>
            <x15:cachedUniqueName index="430" name="[dim_Reseller].[Reseller].&amp;[Regional Cycle Shop]"/>
            <x15:cachedUniqueName index="431" name="[dim_Reseller].[Reseller].&amp;[Regional Manufacturing]"/>
            <x15:cachedUniqueName index="432" name="[dim_Reseller].[Reseller].&amp;[Registered Cycle Store]"/>
            <x15:cachedUniqueName index="433" name="[dim_Reseller].[Reseller].&amp;[Reliable Brake Systems]"/>
            <x15:cachedUniqueName index="434" name="[dim_Reseller].[Reseller].&amp;[Reliable Retail Center]"/>
            <x15:cachedUniqueName index="435" name="[dim_Reseller].[Reseller].&amp;[Remarkable Bike Store]"/>
            <x15:cachedUniqueName index="436" name="[dim_Reseller].[Reseller].&amp;[Remote Bicycle Specialists]"/>
            <x15:cachedUniqueName index="437" name="[dim_Reseller].[Reseller].&amp;[Rental Bikes]"/>
            <x15:cachedUniqueName index="438" name="[dim_Reseller].[Reseller].&amp;[Rental Gallery]"/>
            <x15:cachedUniqueName index="439" name="[dim_Reseller].[Reseller].&amp;[Requisite Part Supply]"/>
            <x15:cachedUniqueName index="440" name="[dim_Reseller].[Reseller].&amp;[Resale Services]"/>
            <x15:cachedUniqueName index="441" name="[dim_Reseller].[Reseller].&amp;[Responsible Bike Dealers]"/>
            <x15:cachedUniqueName index="442" name="[dim_Reseller].[Reseller].&amp;[Retail Cycle Shop]"/>
            <x15:cachedUniqueName index="443" name="[dim_Reseller].[Reseller].&amp;[Retail Mall]"/>
            <x15:cachedUniqueName index="444" name="[dim_Reseller].[Reseller].&amp;[Retail Sales and Service]"/>
            <x15:cachedUniqueName index="445" name="[dim_Reseller].[Reseller].&amp;[Retail Sporting Equipment]"/>
            <x15:cachedUniqueName index="446" name="[dim_Reseller].[Reseller].&amp;[Retail Sporting Goods]"/>
            <x15:cachedUniqueName index="447" name="[dim_Reseller].[Reseller].&amp;[Retail Toy Store]"/>
            <x15:cachedUniqueName index="448" name="[dim_Reseller].[Reseller].&amp;[Retirement Activities Association]"/>
            <x15:cachedUniqueName index="449" name="[dim_Reseller].[Reseller].&amp;[Retread Tire Company]"/>
            <x15:cachedUniqueName index="450" name="[dim_Reseller].[Reseller].&amp;[Retreat Inn]"/>
            <x15:cachedUniqueName index="451" name="[dim_Reseller].[Reseller].&amp;[Rewarding Activities Company]"/>
            <x15:cachedUniqueName index="452" name="[dim_Reseller].[Reseller].&amp;[Rich Department Store]"/>
            <x15:cachedUniqueName index="453" name="[dim_Reseller].[Reseller].&amp;[Riders Company]"/>
            <x15:cachedUniqueName index="454" name="[dim_Reseller].[Reseller].&amp;[Riding Associates]"/>
            <x15:cachedUniqueName index="455" name="[dim_Reseller].[Reseller].&amp;[Riding Cycles]"/>
            <x15:cachedUniqueName index="456" name="[dim_Reseller].[Reseller].&amp;[Riding Excursions]"/>
            <x15:cachedUniqueName index="457" name="[dim_Reseller].[Reseller].&amp;[Riverside Company]"/>
            <x15:cachedUniqueName index="458" name="[dim_Reseller].[Reseller].&amp;[Road Way Sales and Rental]"/>
            <x15:cachedUniqueName index="459" name="[dim_Reseller].[Reseller].&amp;[Roadway Bicycle Supply]"/>
            <x15:cachedUniqueName index="460" name="[dim_Reseller].[Reseller].&amp;[Roadway Bike Emporium]"/>
            <x15:cachedUniqueName index="461" name="[dim_Reseller].[Reseller].&amp;[Road-Way Mart]"/>
            <x15:cachedUniqueName index="462" name="[dim_Reseller].[Reseller].&amp;[Roadway Supplies]"/>
            <x15:cachedUniqueName index="463" name="[dim_Reseller].[Reseller].&amp;[Rodeway Bike Store]"/>
            <x15:cachedUniqueName index="464" name="[dim_Reseller].[Reseller].&amp;[Roving Sports]"/>
            <x15:cachedUniqueName index="465" name="[dim_Reseller].[Reseller].&amp;[Rugged Bikes]"/>
            <x15:cachedUniqueName index="466" name="[dim_Reseller].[Reseller].&amp;[Running and Cycling Gear]"/>
            <x15:cachedUniqueName index="467" name="[dim_Reseller].[Reseller].&amp;[Rural Cycle Emporium]"/>
            <x15:cachedUniqueName index="468" name="[dim_Reseller].[Reseller].&amp;[Rural Department Store]"/>
            <x15:cachedUniqueName index="469" name="[dim_Reseller].[Reseller].&amp;[Rural Mountain Bike Mart]"/>
            <x15:cachedUniqueName index="470" name="[dim_Reseller].[Reseller].&amp;[Rural Sales and Service]"/>
            <x15:cachedUniqueName index="471" name="[dim_Reseller].[Reseller].&amp;[Rustic Bike Store]"/>
            <x15:cachedUniqueName index="472" name="[dim_Reseller].[Reseller].&amp;[Safe Cycles Shop]"/>
            <x15:cachedUniqueName index="473" name="[dim_Reseller].[Reseller].&amp;[Safe Toys]"/>
            <x15:cachedUniqueName index="474" name="[dim_Reseller].[Reseller].&amp;[Sales and Supply Company]"/>
            <x15:cachedUniqueName index="475" name="[dim_Reseller].[Reseller].&amp;[Sample Bike Store]"/>
            <x15:cachedUniqueName index="476" name="[dim_Reseller].[Reseller].&amp;[Satin Finish Company]"/>
            <x15:cachedUniqueName index="477" name="[dim_Reseller].[Reseller].&amp;[Scooters and Bikes Store]"/>
            <x15:cachedUniqueName index="478" name="[dim_Reseller].[Reseller].&amp;[Scratch-Resistant Finishes Company]"/>
            <x15:cachedUniqueName index="479" name="[dim_Reseller].[Reseller].&amp;[Seaside Bike Works]"/>
            <x15:cachedUniqueName index="480" name="[dim_Reseller].[Reseller].&amp;[Seats and Saddles Company]"/>
            <x15:cachedUniqueName index="481" name="[dim_Reseller].[Reseller].&amp;[Second Bike Shop]"/>
            <x15:cachedUniqueName index="482" name="[dim_Reseller].[Reseller].&amp;[Security Racks and Locks Wholesalers]"/>
            <x15:cachedUniqueName index="483" name="[dim_Reseller].[Reseller].&amp;[Selected Distributors]"/>
            <x15:cachedUniqueName index="484" name="[dim_Reseller].[Reseller].&amp;[Self-Contained Cycle Parts Company]"/>
            <x15:cachedUniqueName index="485" name="[dim_Reseller].[Reseller].&amp;[Sellers of Cycles]"/>
            <x15:cachedUniqueName index="486" name="[dim_Reseller].[Reseller].&amp;[Sensational Discount Store]"/>
            <x15:cachedUniqueName index="487" name="[dim_Reseller].[Reseller].&amp;[Sensible Sports]"/>
            <x15:cachedUniqueName index="488" name="[dim_Reseller].[Reseller].&amp;[Separate Parts Corporation]"/>
            <x15:cachedUniqueName index="489" name="[dim_Reseller].[Reseller].&amp;[Serious Cycles]"/>
            <x15:cachedUniqueName index="490" name="[dim_Reseller].[Reseller].&amp;[Seventh Bike Store]"/>
            <x15:cachedUniqueName index="491" name="[dim_Reseller].[Reseller].&amp;[Sharp Bikes]"/>
            <x15:cachedUniqueName index="492" name="[dim_Reseller].[Reseller].&amp;[Sheet Metal Manufacturing]"/>
            <x15:cachedUniqueName index="493" name="[dim_Reseller].[Reseller].&amp;[Shipping Specialists]"/>
            <x15:cachedUniqueName index="494" name="[dim_Reseller].[Reseller].&amp;[Showcase for Cycles]"/>
            <x15:cachedUniqueName index="495" name="[dim_Reseller].[Reseller].&amp;[Simple Bike Parts]"/>
            <x15:cachedUniqueName index="496" name="[dim_Reseller].[Reseller].&amp;[Sixth Bike Store]"/>
            <x15:cachedUniqueName index="497" name="[dim_Reseller].[Reseller].&amp;[Sleek Bikes]"/>
            <x15:cachedUniqueName index="498" name="[dim_Reseller].[Reseller].&amp;[Small Bike Accessories Shop]"/>
            <x15:cachedUniqueName index="499" name="[dim_Reseller].[Reseller].&amp;[Small Bike Shop]"/>
            <x15:cachedUniqueName index="500" name="[dim_Reseller].[Reseller].&amp;[Small Cycle Store]"/>
            <x15:cachedUniqueName index="501" name="[dim_Reseller].[Reseller].&amp;[Social Activities Club]"/>
            <x15:cachedUniqueName index="502" name="[dim_Reseller].[Reseller].&amp;[Solid Bike Parts]"/>
            <x15:cachedUniqueName index="503" name="[dim_Reseller].[Reseller].&amp;[Some Discount Store]"/>
            <x15:cachedUniqueName index="504" name="[dim_Reseller].[Reseller].&amp;[South Bike Company]"/>
            <x15:cachedUniqueName index="505" name="[dim_Reseller].[Reseller].&amp;[Spa and Exercise Outfitters]"/>
            <x15:cachedUniqueName index="506" name="[dim_Reseller].[Reseller].&amp;[Spare Parts Co.]"/>
            <x15:cachedUniqueName index="507" name="[dim_Reseller].[Reseller].&amp;[Sparkling Paint and Finishes]"/>
            <x15:cachedUniqueName index="508" name="[dim_Reseller].[Reseller].&amp;[Specialty Sports Store]"/>
            <x15:cachedUniqueName index="509" name="[dim_Reseller].[Reseller].&amp;[Spoke Manufacturers]"/>
            <x15:cachedUniqueName index="510" name="[dim_Reseller].[Reseller].&amp;[Sports Commodities]"/>
            <x15:cachedUniqueName index="511" name="[dim_Reseller].[Reseller].&amp;[Sports Merchandise]"/>
            <x15:cachedUniqueName index="512" name="[dim_Reseller].[Reseller].&amp;[Sports Products Store]"/>
            <x15:cachedUniqueName index="513" name="[dim_Reseller].[Reseller].&amp;[Sports Sales and Rental]"/>
            <x15:cachedUniqueName index="514" name="[dim_Reseller].[Reseller].&amp;[Sports Store]"/>
            <x15:cachedUniqueName index="515" name="[dim_Reseller].[Reseller].&amp;[Standard Bikes]"/>
            <x15:cachedUniqueName index="516" name="[dim_Reseller].[Reseller].&amp;[Stationary Bikes and Stands]"/>
            <x15:cachedUniqueName index="517" name="[dim_Reseller].[Reseller].&amp;[Steel Inc.]"/>
            <x15:cachedUniqueName index="518" name="[dim_Reseller].[Reseller].&amp;[Stock Parts and Supplies]"/>
            <x15:cachedUniqueName index="519" name="[dim_Reseller].[Reseller].&amp;[Sturdy Toys]"/>
            <x15:cachedUniqueName index="520" name="[dim_Reseller].[Reseller].&amp;[Stylish Department Stores]"/>
            <x15:cachedUniqueName index="521" name="[dim_Reseller].[Reseller].&amp;[Suburban Cycle Shop]"/>
            <x15:cachedUniqueName index="522" name="[dim_Reseller].[Reseller].&amp;[Successful Sales Company]"/>
            <x15:cachedUniqueName index="523" name="[dim_Reseller].[Reseller].&amp;[Summer Sports Place]"/>
            <x15:cachedUniqueName index="524" name="[dim_Reseller].[Reseller].&amp;[Sundry Sporting Goods]"/>
            <x15:cachedUniqueName index="525" name="[dim_Reseller].[Reseller].&amp;[Sunny Place Bikes]"/>
            <x15:cachedUniqueName index="526" name="[dim_Reseller].[Reseller].&amp;[Super Sports Store]"/>
            <x15:cachedUniqueName index="527" name="[dim_Reseller].[Reseller].&amp;[Superb Sales and Repair]"/>
            <x15:cachedUniqueName index="528" name="[dim_Reseller].[Reseller].&amp;[Superior Hardware Distributors]"/>
            <x15:cachedUniqueName index="529" name="[dim_Reseller].[Reseller].&amp;[Superlative Bikes]"/>
            <x15:cachedUniqueName index="530" name="[dim_Reseller].[Reseller].&amp;[Sure &amp; Reliable Sporting Goods]"/>
            <x15:cachedUniqueName index="531" name="[dim_Reseller].[Reseller].&amp;[Swift Cycles]"/>
            <x15:cachedUniqueName index="532" name="[dim_Reseller].[Reseller].&amp;[Synthetic Materials Manufacturing]"/>
            <x15:cachedUniqueName index="533" name="[dim_Reseller].[Reseller].&amp;[Systematic Sales]"/>
            <x15:cachedUniqueName index="534" name="[dim_Reseller].[Reseller].&amp;[Tachometers and Accessories]"/>
            <x15:cachedUniqueName index="535" name="[dim_Reseller].[Reseller].&amp;[Tandem Bicycle Store]"/>
            <x15:cachedUniqueName index="536" name="[dim_Reseller].[Reseller].&amp;[Tandem Sales and Service]"/>
            <x15:cachedUniqueName index="537" name="[dim_Reseller].[Reseller].&amp;[Technical Parts Manufacturing]"/>
            <x15:cachedUniqueName index="538" name="[dim_Reseller].[Reseller].&amp;[Tenth Bike Store]"/>
            <x15:cachedUniqueName index="539" name="[dim_Reseller].[Reseller].&amp;[The Accessories Store]"/>
            <x15:cachedUniqueName index="540" name="[dim_Reseller].[Reseller].&amp;[The Bicycle Accessories Company]"/>
            <x15:cachedUniqueName index="541" name="[dim_Reseller].[Reseller].&amp;[The Bike Mechanics]"/>
            <x15:cachedUniqueName index="542" name="[dim_Reseller].[Reseller].&amp;[The Bike Outlet]"/>
            <x15:cachedUniqueName index="543" name="[dim_Reseller].[Reseller].&amp;[The Bike Shop]"/>
            <x15:cachedUniqueName index="544" name="[dim_Reseller].[Reseller].&amp;[The Commissary]"/>
            <x15:cachedUniqueName index="545" name="[dim_Reseller].[Reseller].&amp;[The Cycle Store]"/>
            <x15:cachedUniqueName index="546" name="[dim_Reseller].[Reseller].&amp;[The Gear Store]"/>
            <x15:cachedUniqueName index="547" name="[dim_Reseller].[Reseller].&amp;[The New Bike Store]"/>
            <x15:cachedUniqueName index="548" name="[dim_Reseller].[Reseller].&amp;[The Showroom]"/>
            <x15:cachedUniqueName index="549" name="[dim_Reseller].[Reseller].&amp;[Third Bike Store]"/>
            <x15:cachedUniqueName index="550" name="[dim_Reseller].[Reseller].&amp;[This Area Sporting Goods]"/>
            <x15:cachedUniqueName index="551" name="[dim_Reseller].[Reseller].&amp;[Thorough Parts and Repair Services]"/>
            <x15:cachedUniqueName index="552" name="[dim_Reseller].[Reseller].&amp;[Thrifty Parts and Sales]"/>
            <x15:cachedUniqueName index="553" name="[dim_Reseller].[Reseller].&amp;[Thrilling Bike Tours]"/>
            <x15:cachedUniqueName index="554" name="[dim_Reseller].[Reseller].&amp;[Tiny Bike Boutique]"/>
            <x15:cachedUniqueName index="555" name="[dim_Reseller].[Reseller].&amp;[Tire Company]"/>
            <x15:cachedUniqueName index="556" name="[dim_Reseller].[Reseller].&amp;[Tire Exchange]"/>
            <x15:cachedUniqueName index="557" name="[dim_Reseller].[Reseller].&amp;[Top Bike Market]"/>
            <x15:cachedUniqueName index="558" name="[dim_Reseller].[Reseller].&amp;[Top of the Line Bikes]"/>
            <x15:cachedUniqueName index="559" name="[dim_Reseller].[Reseller].&amp;[Top Sports Supply]"/>
            <x15:cachedUniqueName index="560" name="[dim_Reseller].[Reseller].&amp;[Totes &amp; Baskets Company]"/>
            <x15:cachedUniqueName index="561" name="[dim_Reseller].[Reseller].&amp;[Tough and Reliable Parts]"/>
            <x15:cachedUniqueName index="562" name="[dim_Reseller].[Reseller].&amp;[Touring Services]"/>
            <x15:cachedUniqueName index="563" name="[dim_Reseller].[Reseller].&amp;[Town Industries]"/>
            <x15:cachedUniqueName index="564" name="[dim_Reseller].[Reseller].&amp;[Traditional Department Stores]"/>
            <x15:cachedUniqueName index="565" name="[dim_Reseller].[Reseller].&amp;[Trailblazing Sports]"/>
            <x15:cachedUniqueName index="566" name="[dim_Reseller].[Reseller].&amp;[Transport Bikes]"/>
            <x15:cachedUniqueName index="567" name="[dim_Reseller].[Reseller].&amp;[Transportation Options]"/>
            <x15:cachedUniqueName index="568" name="[dim_Reseller].[Reseller].&amp;[Travel Sports]"/>
            <x15:cachedUniqueName index="569" name="[dim_Reseller].[Reseller].&amp;[Travel Systems]"/>
            <x15:cachedUniqueName index="570" name="[dim_Reseller].[Reseller].&amp;[Tread Industries]"/>
            <x15:cachedUniqueName index="571" name="[dim_Reseller].[Reseller].&amp;[Trendy Department Stores]"/>
            <x15:cachedUniqueName index="572" name="[dim_Reseller].[Reseller].&amp;[Trusted Catalog Store]"/>
            <x15:cachedUniqueName index="573" name="[dim_Reseller].[Reseller].&amp;[Tubeless Tire Company]"/>
            <x15:cachedUniqueName index="574" name="[dim_Reseller].[Reseller].&amp;[Twelfth Bike Store]"/>
            <x15:cachedUniqueName index="575" name="[dim_Reseller].[Reseller].&amp;[Twin Cycles]"/>
            <x15:cachedUniqueName index="576" name="[dim_Reseller].[Reseller].&amp;[Two Bike Shops]"/>
            <x15:cachedUniqueName index="577" name="[dim_Reseller].[Reseller].&amp;[Two Wheels Cycle Store]"/>
            <x15:cachedUniqueName index="578" name="[dim_Reseller].[Reseller].&amp;[Two-Seater Bikes]"/>
            <x15:cachedUniqueName index="579" name="[dim_Reseller].[Reseller].&amp;[Two-Wheeled Transit Company]"/>
            <x15:cachedUniqueName index="580" name="[dim_Reseller].[Reseller].&amp;[Ultimate Bicycle Company]"/>
            <x15:cachedUniqueName index="581" name="[dim_Reseller].[Reseller].&amp;[Ultimate Bike Shop]"/>
            <x15:cachedUniqueName index="582" name="[dim_Reseller].[Reseller].&amp;[Uncompromising Quality Co]"/>
            <x15:cachedUniqueName index="583" name="[dim_Reseller].[Reseller].&amp;[Underglaze and Finish Company]"/>
            <x15:cachedUniqueName index="584" name="[dim_Reseller].[Reseller].&amp;[Unified Sports Company]"/>
            <x15:cachedUniqueName index="585" name="[dim_Reseller].[Reseller].&amp;[Unique Bikes]"/>
            <x15:cachedUniqueName index="586" name="[dim_Reseller].[Reseller].&amp;[Unsurpassed Bikes]"/>
            <x15:cachedUniqueName index="587" name="[dim_Reseller].[Reseller].&amp;[Unusual Bicycle Company]"/>
            <x15:cachedUniqueName index="588" name="[dim_Reseller].[Reseller].&amp;[Up-To-Date Sports]"/>
            <x15:cachedUniqueName index="589" name="[dim_Reseller].[Reseller].&amp;[Urban Sports Emporium]"/>
            <x15:cachedUniqueName index="590" name="[dim_Reseller].[Reseller].&amp;[Utilitarian Sporting Goods]"/>
            <x15:cachedUniqueName index="591" name="[dim_Reseller].[Reseller].&amp;[Uttermost Bike Shop]"/>
            <x15:cachedUniqueName index="592" name="[dim_Reseller].[Reseller].&amp;[Vale Riding Supplies]"/>
            <x15:cachedUniqueName index="593" name="[dim_Reseller].[Reseller].&amp;[Valley Bicycle Distributors]"/>
            <x15:cachedUniqueName index="594" name="[dim_Reseller].[Reseller].&amp;[Valley Bicycle Specialists]"/>
            <x15:cachedUniqueName index="595" name="[dim_Reseller].[Reseller].&amp;[Valley Toy Store]"/>
            <x15:cachedUniqueName index="596" name="[dim_Reseller].[Reseller].&amp;[Valuable Bike Parts Company]"/>
            <x15:cachedUniqueName index="597" name="[dim_Reseller].[Reseller].&amp;[Variety Cycling]"/>
            <x15:cachedUniqueName index="598" name="[dim_Reseller].[Reseller].&amp;[Vast Bike Sales and Rental]"/>
            <x15:cachedUniqueName index="599" name="[dim_Reseller].[Reseller].&amp;[Vehicle Shop]"/>
            <x15:cachedUniqueName index="600" name="[dim_Reseller].[Reseller].&amp;[Versatile Sporting Goods Company]"/>
            <x15:cachedUniqueName index="601" name="[dim_Reseller].[Reseller].&amp;[Very Best Sports Supply]"/>
            <x15:cachedUniqueName index="602" name="[dim_Reseller].[Reseller].&amp;[Vigorous Exercise Company]"/>
            <x15:cachedUniqueName index="603" name="[dim_Reseller].[Reseller].&amp;[Vigorous Sports Store]"/>
            <x15:cachedUniqueName index="604" name="[dim_Reseller].[Reseller].&amp;[Village Tours]"/>
            <x15:cachedUniqueName index="605" name="[dim_Reseller].[Reseller].&amp;[Vintage Sport Boutique]"/>
            <x15:cachedUniqueName index="606" name="[dim_Reseller].[Reseller].&amp;[Vinyl and Plastic Goods Corporation]"/>
            <x15:cachedUniqueName index="607" name="[dim_Reseller].[Reseller].&amp;[Weekend Bike Tours]"/>
            <x15:cachedUniqueName index="608" name="[dim_Reseller].[Reseller].&amp;[Weekend Tours]"/>
            <x15:cachedUniqueName index="609" name="[dim_Reseller].[Reseller].&amp;[West Side Mart]"/>
            <x15:cachedUniqueName index="610" name="[dim_Reseller].[Reseller].&amp;[West Wind Distributors]"/>
            <x15:cachedUniqueName index="611" name="[dim_Reseller].[Reseller].&amp;[Western Bike Supplies]"/>
            <x15:cachedUniqueName index="612" name="[dim_Reseller].[Reseller].&amp;[Westside Cycle Store]"/>
            <x15:cachedUniqueName index="613" name="[dim_Reseller].[Reseller].&amp;[Westside Plaza]"/>
            <x15:cachedUniqueName index="614" name="[dim_Reseller].[Reseller].&amp;[Wheel Gallery]"/>
            <x15:cachedUniqueName index="615" name="[dim_Reseller].[Reseller].&amp;[Wheels Inc.]"/>
            <x15:cachedUniqueName index="616" name="[dim_Reseller].[Reseller].&amp;[Wheelsets Storehouse]"/>
            <x15:cachedUniqueName index="617" name="[dim_Reseller].[Reseller].&amp;[Wholesale Bikes]"/>
            <x15:cachedUniqueName index="618" name="[dim_Reseller].[Reseller].&amp;[Wholesale Parts]"/>
            <x15:cachedUniqueName index="619" name="[dim_Reseller].[Reseller].&amp;[Widget Bicycle Specialists]"/>
            <x15:cachedUniqueName index="620" name="[dim_Reseller].[Reseller].&amp;[Wingtip Toys]"/>
            <x15:cachedUniqueName index="621" name="[dim_Reseller].[Reseller].&amp;[Wire Baskets and Parts]"/>
            <x15:cachedUniqueName index="622" name="[dim_Reseller].[Reseller].&amp;[Wonderful Bikes Inc.]"/>
            <x15:cachedUniqueName index="623" name="[dim_Reseller].[Reseller].&amp;[Work and Play Association]"/>
            <x15:cachedUniqueName index="624" name="[dim_Reseller].[Reseller].&amp;[Workout Emporium]"/>
            <x15:cachedUniqueName index="625" name="[dim_Reseller].[Reseller].&amp;[World Bike Discount Store]"/>
            <x15:cachedUniqueName index="626" name="[dim_Reseller].[Reseller].&amp;[World of Bikes]"/>
            <x15:cachedUniqueName index="627" name="[dim_Reseller].[Reseller].&amp;[Worthwhile Activity Store]"/>
            <x15:cachedUniqueName index="628" name="[dim_Reseller].[Reseller].&amp;[Year-Round Sports]"/>
            <x15:cachedUniqueName index="629" name="[dim_Reseller].[Reseller].&amp;[Yellow Bicycle Company]"/>
          </x15:cachedUniqueNames>
        </ext>
      </extLst>
    </cacheField>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2" memberValueDatatype="130" unbalanced="0">
      <fieldsUsage count="2">
        <fieldUsage x="-1"/>
        <fieldUsage x="0"/>
      </fieldsUsage>
    </cacheHierarchy>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24421298" backgroundQuery="1" createdVersion="8" refreshedVersion="8" minRefreshableVersion="3" recordCount="0" supportSubquery="1" supportAdvancedDrill="1" xr:uid="{C8A79A80-D1DC-4E0E-86D8-2C64A869645F}">
  <cacheSource type="external" connectionId="9"/>
  <cacheFields count="2">
    <cacheField name="[dim_Reseller].[Reseller].[Reseller]" caption="Reseller" numFmtId="0" hierarchy="20" level="1">
      <sharedItems count="10">
        <s v="Brakes and Gears"/>
        <s v="Corner Bicycle Supply"/>
        <s v="Excellent Riding Supplies"/>
        <s v="Fitness Toy Store"/>
        <s v="Health Spa, Limited"/>
        <s v="Latest Sports Equipment"/>
        <s v="Retail Mall"/>
        <s v="Thorough Parts and Repair Services"/>
        <s v="Totes &amp; Baskets Company"/>
        <s v="Vigorous Exercise Company"/>
      </sharedItems>
      <extLst>
        <ext xmlns:x15="http://schemas.microsoft.com/office/spreadsheetml/2010/11/main" uri="{4F2E5C28-24EA-4eb8-9CBF-B6C8F9C3D259}">
          <x15:cachedUniqueNames>
            <x15:cachedUniqueName index="0" name="[dim_Reseller].[Reseller].&amp;[Brakes and Gears]"/>
            <x15:cachedUniqueName index="1" name="[dim_Reseller].[Reseller].&amp;[Corner Bicycle Supply]"/>
            <x15:cachedUniqueName index="2" name="[dim_Reseller].[Reseller].&amp;[Excellent Riding Supplies]"/>
            <x15:cachedUniqueName index="3" name="[dim_Reseller].[Reseller].&amp;[Fitness Toy Store]"/>
            <x15:cachedUniqueName index="4" name="[dim_Reseller].[Reseller].&amp;[Health Spa, Limited]"/>
            <x15:cachedUniqueName index="5" name="[dim_Reseller].[Reseller].&amp;[Latest Sports Equipment]"/>
            <x15:cachedUniqueName index="6" name="[dim_Reseller].[Reseller].&amp;[Retail Mall]"/>
            <x15:cachedUniqueName index="7" name="[dim_Reseller].[Reseller].&amp;[Thorough Parts and Repair Services]"/>
            <x15:cachedUniqueName index="8" name="[dim_Reseller].[Reseller].&amp;[Totes &amp; Baskets Company]"/>
            <x15:cachedUniqueName index="9" name="[dim_Reseller].[Reseller].&amp;[Vigorous Exercise Company]"/>
          </x15:cachedUniqueNames>
        </ext>
      </extLst>
    </cacheField>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2" memberValueDatatype="130" unbalanced="0">
      <fieldsUsage count="2">
        <fieldUsage x="-1"/>
        <fieldUsage x="0"/>
      </fieldsUsage>
    </cacheHierarchy>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27083331" backgroundQuery="1" createdVersion="8" refreshedVersion="8" minRefreshableVersion="3" recordCount="0" supportSubquery="1" supportAdvancedDrill="1" xr:uid="{16F48833-75FA-43AC-85DD-552FEF0605FC}">
  <cacheSource type="external" connectionId="9"/>
  <cacheFields count="2">
    <cacheField name="[dim_Reseller].[Reseller].[Reseller]" caption="Reseller" numFmtId="0" hierarchy="20" level="1">
      <sharedItems count="630">
        <s v="A Bike Store"/>
        <s v="A Great Bicycle Company"/>
        <s v="A Typical Bike Shop"/>
        <s v="Acceptable Sales &amp; Service"/>
        <s v="Accessories Network"/>
        <s v="Acclaimed Bicycle Company"/>
        <s v="Ace Bicycle Supply"/>
        <s v="Action Bicycle Specialists"/>
        <s v="Active Cycling"/>
        <s v="Active Life Toys"/>
        <s v="Active Systems"/>
        <s v="Active Transport Inc."/>
        <s v="Activity Center"/>
        <s v="Advanced Bike Components"/>
        <s v="Aerobic Exercise Company"/>
        <s v="Affordable Sports Equipment"/>
        <s v="All Cycle Shop"/>
        <s v="All Seasons Sports Supply"/>
        <s v="Alpine Ski House"/>
        <s v="Alternative Vehicles"/>
        <s v="Amalgamated Parts Shop"/>
        <s v="Another Bicycle Company"/>
        <s v="Area Bike Accessories"/>
        <s v="Area Sheet Metal Supply"/>
        <s v="Associated Bikes"/>
        <s v="Atypical Bike Company"/>
        <s v="Authentic Sales and Service"/>
        <s v="Authorized Bike Sales and Rental"/>
        <s v="Basic Bike Company"/>
        <s v="Basic Sports Equipment"/>
        <s v="Beneficial Exercises and Activities"/>
        <s v="Best Cycle Store"/>
        <s v="Best o' Bikes"/>
        <s v="Better Bike Shop"/>
        <s v="Bicycle Accessories and Kits"/>
        <s v="Bicycle Exporters"/>
        <s v="Bicycle Lines Distributors"/>
        <s v="Bicycle Merchandise Warehouse"/>
        <s v="Bicycle Outfitters"/>
        <s v="Bicycle Warehouse Inc."/>
        <s v="Big Cycle Mall"/>
        <s v="Big-Time Bike Store"/>
        <s v="Bike Boutique"/>
        <s v="Bike Dealers Association"/>
        <s v="Bike Experts"/>
        <s v="Bike Goods"/>
        <s v="Bike Part Wholesalers"/>
        <s v="Bike Products and Accessories"/>
        <s v="Bike Rims Company"/>
        <s v="Bike World"/>
        <s v="Bikes and Motorbikes"/>
        <s v="Bikes for Kids and Adults"/>
        <s v="Bikes for Two"/>
        <s v="Black Bicycle Company"/>
        <s v="Blue Bicycle Company"/>
        <s v="Blue-Ribbon Bike Company"/>
        <s v="Bold Bike Accessories"/>
        <s v="Brakes and Gears"/>
        <s v="Brightwork Company"/>
        <s v="Budget Bike Company"/>
        <s v="Budget Toy Store"/>
        <s v="Bulk Discount Store"/>
        <s v="Camping and Sports Store"/>
        <s v="Capable Sales and Service"/>
        <s v="Capital Riding Supplies"/>
        <s v="Cash &amp; Carry Bikes"/>
        <s v="Casual Bicycle Store"/>
        <s v="Catalog Store"/>
        <s v="Center Cycle Shop"/>
        <s v="Central Bicycle Specialists"/>
        <s v="Central Discount Store"/>
        <s v="Certified Bicycle Supply"/>
        <s v="Certified Sports Supply"/>
        <s v="Chain and Chain Tool Distributions"/>
        <s v="Channel Outlet"/>
        <s v="Chic Department Stores"/>
        <s v="City Manufacturing"/>
        <s v="Citywide Service and Repair"/>
        <s v="Clamps &amp; Brackets Co."/>
        <s v="Classic Cycle Store"/>
        <s v="Client Discount Store"/>
        <s v="Closeout Boutique"/>
        <s v="Closest Bicycle Store"/>
        <s v="Coalition Bike Company"/>
        <s v="Coho Sports"/>
        <s v="Commendable Bikes"/>
        <s v="Commerce Bicycle Specialists"/>
        <s v="Commercial Sporting Goods"/>
        <s v="Community Department Stores"/>
        <s v="Commuter Bicycle Store"/>
        <s v="Consolidated Messenger"/>
        <s v="Consolidated Sales"/>
        <s v="Convenient Bike Shop"/>
        <s v="Convenient Sales and Service"/>
        <s v="Corner Bicycle Supply"/>
        <s v="Countryside Company"/>
        <s v="Courteous Bicycle Specialists"/>
        <s v="Cross-Country Riding Supplies"/>
        <s v="Curbside Universe"/>
        <s v="Custom Accessories Company"/>
        <s v="Cycle Clearance"/>
        <s v="Cycle Merchants"/>
        <s v="Cycle Parts and Accessories"/>
        <s v="Cycles and Scooters"/>
        <s v="Cycles Sales and Repair"/>
        <s v="Cycles Wholesaler &amp; Mfg."/>
        <s v="Cycling Goods"/>
        <s v="Daring Rides"/>
        <s v="Demand Distributors"/>
        <s v="Designated Distributors"/>
        <s v="Discount Bicycle Specialists"/>
        <s v="Discount Tours"/>
        <s v="Distance Bikes"/>
        <s v="Distant Inn"/>
        <s v="Distinctive Cycles Sales &amp; Service"/>
        <s v="Distinctive Store"/>
        <s v="District Mall"/>
        <s v="Downhill Bicycle Specialists"/>
        <s v="Downtown Hotel"/>
        <s v="Eastside Cycle Shop"/>
        <s v="Eastside Department Store"/>
        <s v="Eastside Parts Shop"/>
        <s v="Eastside Sporting Goods"/>
        <s v="Eastward Bike Accessories"/>
        <s v="eCommerce Bikes"/>
        <s v="Economy Bikes Company"/>
        <s v="Economy Center"/>
        <s v="Educational Services"/>
        <s v="Efficient Cycling"/>
        <s v="Eighth Bike Store"/>
        <s v="Eighty Toy Stores"/>
        <s v="Elemental Sporting Goods"/>
        <s v="Eleventh Bike Store"/>
        <s v="Elite Bikes"/>
        <s v="Endurance Bikes"/>
        <s v="Engineered Bike Systems"/>
        <s v="Enterprise Center"/>
        <s v="Essential Bike Works"/>
        <s v="Every Bike Shop"/>
        <s v="Excellent Bikes"/>
        <s v="Excellent Riding Supplies"/>
        <s v="Exceptional Cycle Services"/>
        <s v="Exchange Parts Inc."/>
        <s v="Exclusive Bicycle Mart"/>
        <s v="Executive Discount Store"/>
        <s v="Executive Gift Store"/>
        <s v="Exemplary Cycles"/>
        <s v="Exercise Center"/>
        <s v="Exhibition Showroom"/>
        <s v="Exhilarating Cycles"/>
        <s v="Exotic Bikes"/>
        <s v="Expert Sports Store"/>
        <s v="Express Bike Services"/>
        <s v="Extended Bike Sales"/>
        <s v="Extended Tours"/>
        <s v="Extraordinary Bike Works"/>
        <s v="Extras Sporting Goods"/>
        <s v="Extreme Riding Supplies"/>
        <s v="Extreme Toy Store"/>
        <s v="Fabrikam Inc., East"/>
        <s v="Fabrikam Inc., West"/>
        <s v="Fad Outlet"/>
        <s v="Family Cycle Store"/>
        <s v="Family Entertainment Center"/>
        <s v="Family's Favorite Bike Shop"/>
        <s v="Famous Bike Sales and Service"/>
        <s v="Famous Bike Shop"/>
        <s v="Farthermost Bike Shop"/>
        <s v="Farthest Bike Store"/>
        <s v="Fashionable Bikes and Accessories"/>
        <s v="Fashionable Department Stores"/>
        <s v="Fast Bike Works"/>
        <s v="Fast Services"/>
        <s v="Fasteners &amp; Bolts Outlet"/>
        <s v="Favorite Toy Distributor"/>
        <s v="Field Trip Inc"/>
        <s v="Field Trip Store"/>
        <s v="Fifth Bike Store"/>
        <s v="Finer Cycle Shop"/>
        <s v="Finer Mart"/>
        <s v="Finer Parts Shop"/>
        <s v="Finer Riding Supplies"/>
        <s v="Finer Sporting Goods"/>
        <s v="Finish and Sealant Products"/>
        <s v="Finished Parts Shop"/>
        <s v="First Bike Store"/>
        <s v="First Center"/>
        <s v="First Cycle Store"/>
        <s v="First Department Stores"/>
        <s v="First Supplies"/>
        <s v="First-Rate Outlet"/>
        <s v="Fitness Bike Accessories"/>
        <s v="Fitness Cycling"/>
        <s v="Fitness Department Stores"/>
        <s v="Fitness Discount Store"/>
        <s v="Fitness Hotel"/>
        <s v="Fitness Sport Boutique"/>
        <s v="Fitness Supplies"/>
        <s v="Fitness Toy Store"/>
        <s v="Fitness Toys"/>
        <s v="Fleet Bikes"/>
        <s v="Fourth Bike Store"/>
        <s v="Friendly Bike Shop"/>
        <s v="Friendly Neighborhood Bikes"/>
        <s v="Front Runner Bikes"/>
        <s v="Front Sporting Goods"/>
        <s v="Frugal Bike Shop"/>
        <s v="Full Sports Supply"/>
        <s v="Full-Service Bike Store"/>
        <s v="Fun Times Club"/>
        <s v="Fun Toys and Bikes"/>
        <s v="Functional Store South"/>
        <s v="Future Bikes"/>
        <s v="Futuristic Bikes"/>
        <s v="Futuristic Sport Distributors"/>
        <s v="Games and Sport Supply Company"/>
        <s v="Gasless Cycle Shop"/>
        <s v="Gears and Parts Company"/>
        <s v="Gear-Shift Bikes Limited"/>
        <s v="General Associates"/>
        <s v="General Bike Corporation"/>
        <s v="General Cycle Storehouse"/>
        <s v="General Department Stores"/>
        <s v="General Industries"/>
        <s v="General Riding Supplies"/>
        <s v="General Supplies"/>
        <s v="Genial Bike Associates"/>
        <s v="Genuine Bike Shop"/>
        <s v="Getaway Inn"/>
        <s v="Gift and Toy Store"/>
        <s v="Global Bike Retailers"/>
        <s v="Global Plaza"/>
        <s v="Global Sports Outlet"/>
        <s v="Glossy Bikes"/>
        <s v="Go-cart and Bike Specialists"/>
        <s v="Golf and Cycle Store"/>
        <s v="Good Bicycle Store"/>
        <s v="Good Bike Shop"/>
        <s v="Good Toys"/>
        <s v="Grand Bicycle Stores"/>
        <s v="Grand Discount Store"/>
        <s v="Grand Industries"/>
        <s v="Grand Sport Boutique"/>
        <s v="Grease and Oil Products Company"/>
        <s v="Great Bicycle Supply"/>
        <s v="Great Bikes"/>
        <s v="Greater Bike Store"/>
        <s v="Grown-up Bike Store"/>
        <s v="Guaranteed Sales and Service"/>
        <s v="Handy Bike Services"/>
        <s v="Hardware Components"/>
        <s v="Health Spa, Limited"/>
        <s v="Helmets and Cycles"/>
        <s v="Helpful Sales and Repair Service"/>
        <s v="Highway Bike Shop"/>
        <s v="Historic Bicycle Sales"/>
        <s v="Hobby Store"/>
        <s v="Home Town Bike Store"/>
        <s v="Hometown Riding Supplies"/>
        <s v="Honest Repair Service"/>
        <s v="Ideal Components"/>
        <s v="Immediate Repair Shop"/>
        <s v="Immense Manufacturing Company"/>
        <s v="Impervious Paint Company"/>
        <s v="Imported and Domestic Cycles"/>
        <s v="Incomparable Bicycle Store"/>
        <s v="Industrial Supplies"/>
        <s v="Inexpensive Parts Shop"/>
        <s v="Initial Bike Company"/>
        <s v="Instant Cycle Store"/>
        <s v="Instruments and Parts Company"/>
        <s v="Journey Sporting Goods"/>
        <s v="Juvenile Sports Equipment"/>
        <s v="Kickstand Sellers"/>
        <s v="Kickstands and Accessories Company"/>
        <s v="Kids and Adults Cycle Shop"/>
        <s v="Large Bike Shop"/>
        <s v="Larger Cycle Shop"/>
        <s v="Largest Bike Store"/>
        <s v="Latest Accessories Sales"/>
        <s v="Latest Sports Equipment"/>
        <s v="Leading Bike Distributors"/>
        <s v="Leading Sales &amp; Repair"/>
        <s v="Lease-a-Bike Shop"/>
        <s v="Leather and Vinyl Manufacturing"/>
        <s v="Leather Seat Factory"/>
        <s v="Leisure Activities"/>
        <s v="Leisure Clearing House"/>
        <s v="Liquidation Sales"/>
        <s v="List Price Catalog Company"/>
        <s v="Little Bicycle Supply Shop"/>
        <s v="Local Hardware Factory"/>
        <s v="Local Sales and Rental"/>
        <s v="Locks Company"/>
        <s v="Lots of Bikes Storehouse"/>
        <s v="Low Price Cycles"/>
        <s v="Lubricant and Grease Suppliers"/>
        <s v="Lustrous Paints and Components"/>
        <s v="Machines &amp; Cycles Store"/>
        <s v="Mail Market"/>
        <s v="Mail-Order Outlet"/>
        <s v="Maintenance and Repair for Bicycles"/>
        <s v="Major Amusement Company"/>
        <s v="Major Bicycle Store"/>
        <s v="Major Cycling"/>
        <s v="Major Sport Suppliers"/>
        <s v="Major Sporting Goods"/>
        <s v="Manufacturers Inc"/>
        <s v="Many Bikes Store"/>
        <s v="Mechanical Products Ltd."/>
        <s v="Mechanical Sports Center"/>
        <s v="Mercantile Outlet"/>
        <s v="Metal Clearing House"/>
        <s v="Metal Processing Company"/>
        <s v="Metro Bike Mart"/>
        <s v="Metro Bike Works"/>
        <s v="Metro Cycle Shop"/>
        <s v="Metro Manufacturing"/>
        <s v="Metro Metals Co."/>
        <s v="Metro Sports Equipment"/>
        <s v="Metropolitan Bicycle Supply"/>
        <s v="Metropolitan Equipment"/>
        <s v="Metropolitan Manufacturing"/>
        <s v="Metropolitan Sales and Rental"/>
        <s v="Metropolitan Sports Supply"/>
        <s v="Mobile Outlet"/>
        <s v="Moderately-Priced Bikes Store"/>
        <s v="Modern Bike Store"/>
        <s v="Modular Cycle Systems"/>
        <s v="More Bikes!"/>
        <s v="Mountain Bike Center"/>
        <s v="Mountain Bike Store"/>
        <s v="Mountain Emporium"/>
        <s v="Mountain Toy Store"/>
        <s v="National Manufacturing"/>
        <s v="Nationwide Supply"/>
        <s v="Nearby Bike Mall"/>
        <s v="Nearby Cycle Shop"/>
        <s v="Nearby Sporting Goods"/>
        <s v="Nearest Bike Store"/>
        <s v="Neighborhood Bicycle Storehouse"/>
        <s v="Neighborhood Store"/>
        <s v="New and Used Bicycles"/>
        <s v="New Bikes Company"/>
        <s v="Next Door Cycles"/>
        <s v="Next-Door Bike Store"/>
        <s v="Nice Bikes"/>
        <s v="Noiseless Gear Company"/>
        <s v="Nonskid Tire Company"/>
        <s v="Non-Slip Pedal Company"/>
        <s v="North Bike Company"/>
        <s v="Novelty Bikes"/>
        <s v="Number 1 Supply"/>
        <s v="Number One Bike Co."/>
        <s v="Odometers and Accessories Company"/>
        <s v="Official Parts Shop"/>
        <s v="Off-Price Bike Center"/>
        <s v="Oils and Fluids Warehouse"/>
        <s v="One Bike Company"/>
        <s v="One-Piece Handle Bars"/>
        <s v="Online Bike Catalog"/>
        <s v="Online Bike Sellers"/>
        <s v="Online Bike Warehouse"/>
        <s v="Only Bikes and Accessories"/>
        <s v="Optimal Bikes"/>
        <s v="Orange Bicycle Company"/>
        <s v="Original Bicycle Supply Company"/>
        <s v="Our Sporting Goods Store"/>
        <s v="Outdoor Aerobic Systems Company"/>
        <s v="Outdoor Equipment Store"/>
        <s v="Outdoor Sporting Goods"/>
        <s v="Outdoor Sports Supply"/>
        <s v="Outstanding Cycles"/>
        <s v="Paint Supply"/>
        <s v="Painters Bicycle Specialists"/>
        <s v="Paints and Solvents Company"/>
        <s v="Parcel Express Delivery Service"/>
        <s v="Parts Shop"/>
        <s v="Pedal Systems Company"/>
        <s v="Pedaling Components"/>
        <s v="Pedals Warehouse"/>
        <s v="Perfect Toys"/>
        <s v="Permanent Finish Products"/>
        <s v="Petroleum Products Distributors"/>
        <s v="Plastic Parts Company"/>
        <s v="Plastic Products Manufacturers"/>
        <s v="Popular Bike Lines"/>
        <s v="Practical Bike Supply Company"/>
        <s v="Preferred Bikes"/>
        <s v="Pretty Bikes and Toys"/>
        <s v="Price-Cutter Discount Bikes"/>
        <s v="Primary Bike Distributors"/>
        <s v="Primary Cycle Shop"/>
        <s v="Principal Bike Company"/>
        <s v="Producer Goods Clearinghouse"/>
        <s v="Professional Containers and Packaging Co."/>
        <s v="Professional Cycle Store"/>
        <s v="Professional Cyclists"/>
        <s v="Professional Sales and Service"/>
        <s v="Professional Sporting Goods"/>
        <s v="Progressive Sports"/>
        <s v="Prosperous Tours"/>
        <s v="Purchase Mart"/>
        <s v="Qualified Sales and Repair Services"/>
        <s v="Quality Bike Sales"/>
        <s v="Quantity Discounts"/>
        <s v="Quick Delivery Service"/>
        <s v="Quick Parts and Service"/>
        <s v="Quitting Business Distributors"/>
        <s v="Racing Association"/>
        <s v="Racing Bike Outlet"/>
        <s v="Racing Partners"/>
        <s v="Racing Sales and Service"/>
        <s v="Racing Supply Distributors"/>
        <s v="Racing Tours"/>
        <s v="Racing Toys"/>
        <s v="Racks and Security Systems"/>
        <s v="Rally Day Mall"/>
        <s v="Rally Master Company Inc"/>
        <s v="Rambling Tours"/>
        <s v="Rampart Amusement Company"/>
        <s v="Rapid Bikes"/>
        <s v="Raw Materials Inc"/>
        <s v="Real Sporting Goods"/>
        <s v="Reasonable Bicycle Sales"/>
        <s v="Recommended Bicycles"/>
        <s v="Recreation Supplies"/>
        <s v="Recreation Systems"/>
        <s v="Recreation Toy Store"/>
        <s v="Red Bicycle Company"/>
        <s v="Regional Cycle Shop"/>
        <s v="Regional Manufacturing"/>
        <s v="Registered Cycle Store"/>
        <s v="Reliable Brake Systems"/>
        <s v="Reliable Retail Center"/>
        <s v="Remarkable Bike Store"/>
        <s v="Remote Bicycle Specialists"/>
        <s v="Rental Bikes"/>
        <s v="Rental Gallery"/>
        <s v="Requisite Part Supply"/>
        <s v="Resale Services"/>
        <s v="Responsible Bike Dealers"/>
        <s v="Retail Cycle Shop"/>
        <s v="Retail Mall"/>
        <s v="Retail Sales and Service"/>
        <s v="Retail Sporting Equipment"/>
        <s v="Retail Sporting Goods"/>
        <s v="Retail Toy Store"/>
        <s v="Retirement Activities Association"/>
        <s v="Retread Tire Company"/>
        <s v="Retreat Inn"/>
        <s v="Rewarding Activities Company"/>
        <s v="Rich Department Store"/>
        <s v="Riders Company"/>
        <s v="Riding Associates"/>
        <s v="Riding Cycles"/>
        <s v="Riding Excursions"/>
        <s v="Riverside Company"/>
        <s v="Road Way Sales and Rental"/>
        <s v="Roadway Bicycle Supply"/>
        <s v="Roadway Bike Emporium"/>
        <s v="Road-Way Mart"/>
        <s v="Roadway Supplies"/>
        <s v="Rodeway Bike Store"/>
        <s v="Roving Sports"/>
        <s v="Rugged Bikes"/>
        <s v="Running and Cycling Gear"/>
        <s v="Rural Cycle Emporium"/>
        <s v="Rural Department Store"/>
        <s v="Rural Mountain Bike Mart"/>
        <s v="Rural Sales and Service"/>
        <s v="Rustic Bike Store"/>
        <s v="Safe Cycles Shop"/>
        <s v="Safe Toys"/>
        <s v="Sales and Supply Company"/>
        <s v="Sample Bike Store"/>
        <s v="Satin Finish Company"/>
        <s v="Scooters and Bikes Store"/>
        <s v="Scratch-Resistant Finishes Company"/>
        <s v="Seaside Bike Works"/>
        <s v="Seats and Saddles Company"/>
        <s v="Second Bike Shop"/>
        <s v="Security Racks and Locks Wholesalers"/>
        <s v="Selected Distributors"/>
        <s v="Self-Contained Cycle Parts Company"/>
        <s v="Sellers of Cycles"/>
        <s v="Sensational Discount Store"/>
        <s v="Sensible Sports"/>
        <s v="Separate Parts Corporation"/>
        <s v="Serious Cycles"/>
        <s v="Seventh Bike Store"/>
        <s v="Sharp Bikes"/>
        <s v="Sheet Metal Manufacturing"/>
        <s v="Shipping Specialists"/>
        <s v="Showcase for Cycles"/>
        <s v="Simple Bike Parts"/>
        <s v="Sixth Bike Store"/>
        <s v="Sleek Bikes"/>
        <s v="Small Bike Accessories Shop"/>
        <s v="Small Bike Shop"/>
        <s v="Small Cycle Store"/>
        <s v="Social Activities Club"/>
        <s v="Solid Bike Parts"/>
        <s v="Some Discount Store"/>
        <s v="South Bike Company"/>
        <s v="Spa and Exercise Outfitters"/>
        <s v="Spare Parts Co."/>
        <s v="Sparkling Paint and Finishes"/>
        <s v="Specialty Sports Store"/>
        <s v="Spoke Manufacturers"/>
        <s v="Sports Commodities"/>
        <s v="Sports Merchandise"/>
        <s v="Sports Products Store"/>
        <s v="Sports Sales and Rental"/>
        <s v="Sports Store"/>
        <s v="Standard Bikes"/>
        <s v="Stationary Bikes and Stands"/>
        <s v="Steel Inc."/>
        <s v="Stock Parts and Supplies"/>
        <s v="Sturdy Toys"/>
        <s v="Stylish Department Stores"/>
        <s v="Suburban Cycle Shop"/>
        <s v="Successful Sales Company"/>
        <s v="Summer Sports Place"/>
        <s v="Sundry Sporting Goods"/>
        <s v="Sunny Place Bikes"/>
        <s v="Super Sports Store"/>
        <s v="Superb Sales and Repair"/>
        <s v="Superior Hardware Distributors"/>
        <s v="Superlative Bikes"/>
        <s v="Sure &amp; Reliable Sporting Goods"/>
        <s v="Swift Cycles"/>
        <s v="Synthetic Materials Manufacturing"/>
        <s v="Systematic Sales"/>
        <s v="Tachometers and Accessories"/>
        <s v="Tandem Bicycle Store"/>
        <s v="Tandem Sales and Service"/>
        <s v="Technical Parts Manufacturing"/>
        <s v="Tenth Bike Store"/>
        <s v="The Accessories Store"/>
        <s v="The Bicycle Accessories Company"/>
        <s v="The Bike Mechanics"/>
        <s v="The Bike Outlet"/>
        <s v="The Bike Shop"/>
        <s v="The Commissary"/>
        <s v="The Cycle Store"/>
        <s v="The Gear Store"/>
        <s v="The New Bike Store"/>
        <s v="The Showroom"/>
        <s v="Third Bike Store"/>
        <s v="This Area Sporting Goods"/>
        <s v="Thorough Parts and Repair Services"/>
        <s v="Thrifty Parts and Sales"/>
        <s v="Thrilling Bike Tours"/>
        <s v="Tiny Bike Boutique"/>
        <s v="Tire Company"/>
        <s v="Tire Exchange"/>
        <s v="Top Bike Market"/>
        <s v="Top of the Line Bikes"/>
        <s v="Top Sports Supply"/>
        <s v="Totes &amp; Baskets Company"/>
        <s v="Tough and Reliable Parts"/>
        <s v="Touring Services"/>
        <s v="Town Industries"/>
        <s v="Traditional Department Stores"/>
        <s v="Trailblazing Sports"/>
        <s v="Transport Bikes"/>
        <s v="Transportation Options"/>
        <s v="Travel Sports"/>
        <s v="Travel Systems"/>
        <s v="Tread Industries"/>
        <s v="Trendy Department Stores"/>
        <s v="Trusted Catalog Store"/>
        <s v="Tubeless Tire Company"/>
        <s v="Twelfth Bike Store"/>
        <s v="Twin Cycles"/>
        <s v="Two Bike Shops"/>
        <s v="Two Wheels Cycle Store"/>
        <s v="Two-Seater Bikes"/>
        <s v="Two-Wheeled Transit Company"/>
        <s v="Ultimate Bicycle Company"/>
        <s v="Ultimate Bike Shop"/>
        <s v="Uncompromising Quality Co"/>
        <s v="Underglaze and Finish Company"/>
        <s v="Unified Sports Company"/>
        <s v="Unique Bikes"/>
        <s v="Unsurpassed Bikes"/>
        <s v="Unusual Bicycle Company"/>
        <s v="Up-To-Date Sports"/>
        <s v="Urban Sports Emporium"/>
        <s v="Utilitarian Sporting Goods"/>
        <s v="Uttermost Bike Shop"/>
        <s v="Vale Riding Supplies"/>
        <s v="Valley Bicycle Distributors"/>
        <s v="Valley Bicycle Specialists"/>
        <s v="Valley Toy Store"/>
        <s v="Valuable Bike Parts Company"/>
        <s v="Variety Cycling"/>
        <s v="Vast Bike Sales and Rental"/>
        <s v="Vehicle Shop"/>
        <s v="Versatile Sporting Goods Company"/>
        <s v="Very Best Sports Supply"/>
        <s v="Vigorous Exercise Company"/>
        <s v="Vigorous Sports Store"/>
        <s v="Village Tours"/>
        <s v="Vintage Sport Boutique"/>
        <s v="Vinyl and Plastic Goods Corporation"/>
        <s v="Weekend Bike Tours"/>
        <s v="Weekend Tours"/>
        <s v="West Side Mart"/>
        <s v="West Wind Distributors"/>
        <s v="Western Bike Supplies"/>
        <s v="Westside Cycle Store"/>
        <s v="Westside Plaza"/>
        <s v="Wheel Gallery"/>
        <s v="Wheels Inc."/>
        <s v="Wheelsets Storehouse"/>
        <s v="Wholesale Bikes"/>
        <s v="Wholesale Parts"/>
        <s v="Widget Bicycle Specialists"/>
        <s v="Wingtip Toys"/>
        <s v="Wire Baskets and Parts"/>
        <s v="Wonderful Bikes Inc."/>
        <s v="Work and Play Association"/>
        <s v="Workout Emporium"/>
        <s v="World Bike Discount Store"/>
        <s v="World of Bikes"/>
        <s v="Worthwhile Activity Store"/>
        <s v="Year-Round Sports"/>
        <s v="Yellow Bicycle Company"/>
      </sharedItems>
      <extLst>
        <ext xmlns:x15="http://schemas.microsoft.com/office/spreadsheetml/2010/11/main" uri="{4F2E5C28-24EA-4eb8-9CBF-B6C8F9C3D259}">
          <x15:cachedUniqueNames>
            <x15:cachedUniqueName index="0" name="[dim_Reseller].[Reseller].&amp;[A Bike Store]"/>
            <x15:cachedUniqueName index="1" name="[dim_Reseller].[Reseller].&amp;[A Great Bicycle Company]"/>
            <x15:cachedUniqueName index="2" name="[dim_Reseller].[Reseller].&amp;[A Typical Bike Shop]"/>
            <x15:cachedUniqueName index="3" name="[dim_Reseller].[Reseller].&amp;[Acceptable Sales &amp; Service]"/>
            <x15:cachedUniqueName index="4" name="[dim_Reseller].[Reseller].&amp;[Accessories Network]"/>
            <x15:cachedUniqueName index="5" name="[dim_Reseller].[Reseller].&amp;[Acclaimed Bicycle Company]"/>
            <x15:cachedUniqueName index="6" name="[dim_Reseller].[Reseller].&amp;[Ace Bicycle Supply]"/>
            <x15:cachedUniqueName index="7" name="[dim_Reseller].[Reseller].&amp;[Action Bicycle Specialists]"/>
            <x15:cachedUniqueName index="8" name="[dim_Reseller].[Reseller].&amp;[Active Cycling]"/>
            <x15:cachedUniqueName index="9" name="[dim_Reseller].[Reseller].&amp;[Active Life Toys]"/>
            <x15:cachedUniqueName index="10" name="[dim_Reseller].[Reseller].&amp;[Active Systems]"/>
            <x15:cachedUniqueName index="11" name="[dim_Reseller].[Reseller].&amp;[Active Transport Inc.]"/>
            <x15:cachedUniqueName index="12" name="[dim_Reseller].[Reseller].&amp;[Activity Center]"/>
            <x15:cachedUniqueName index="13" name="[dim_Reseller].[Reseller].&amp;[Advanced Bike Components]"/>
            <x15:cachedUniqueName index="14" name="[dim_Reseller].[Reseller].&amp;[Aerobic Exercise Company]"/>
            <x15:cachedUniqueName index="15" name="[dim_Reseller].[Reseller].&amp;[Affordable Sports Equipment]"/>
            <x15:cachedUniqueName index="16" name="[dim_Reseller].[Reseller].&amp;[All Cycle Shop]"/>
            <x15:cachedUniqueName index="17" name="[dim_Reseller].[Reseller].&amp;[All Seasons Sports Supply]"/>
            <x15:cachedUniqueName index="18" name="[dim_Reseller].[Reseller].&amp;[Alpine Ski House]"/>
            <x15:cachedUniqueName index="19" name="[dim_Reseller].[Reseller].&amp;[Alternative Vehicles]"/>
            <x15:cachedUniqueName index="20" name="[dim_Reseller].[Reseller].&amp;[Amalgamated Parts Shop]"/>
            <x15:cachedUniqueName index="21" name="[dim_Reseller].[Reseller].&amp;[Another Bicycle Company]"/>
            <x15:cachedUniqueName index="22" name="[dim_Reseller].[Reseller].&amp;[Area Bike Accessories]"/>
            <x15:cachedUniqueName index="23" name="[dim_Reseller].[Reseller].&amp;[Area Sheet Metal Supply]"/>
            <x15:cachedUniqueName index="24" name="[dim_Reseller].[Reseller].&amp;[Associated Bikes]"/>
            <x15:cachedUniqueName index="25" name="[dim_Reseller].[Reseller].&amp;[Atypical Bike Company]"/>
            <x15:cachedUniqueName index="26" name="[dim_Reseller].[Reseller].&amp;[Authentic Sales and Service]"/>
            <x15:cachedUniqueName index="27" name="[dim_Reseller].[Reseller].&amp;[Authorized Bike Sales and Rental]"/>
            <x15:cachedUniqueName index="28" name="[dim_Reseller].[Reseller].&amp;[Basic Bike Company]"/>
            <x15:cachedUniqueName index="29" name="[dim_Reseller].[Reseller].&amp;[Basic Sports Equipment]"/>
            <x15:cachedUniqueName index="30" name="[dim_Reseller].[Reseller].&amp;[Beneficial Exercises and Activities]"/>
            <x15:cachedUniqueName index="31" name="[dim_Reseller].[Reseller].&amp;[Best Cycle Store]"/>
            <x15:cachedUniqueName index="32" name="[dim_Reseller].[Reseller].&amp;[Best o' Bikes]"/>
            <x15:cachedUniqueName index="33" name="[dim_Reseller].[Reseller].&amp;[Better Bike Shop]"/>
            <x15:cachedUniqueName index="34" name="[dim_Reseller].[Reseller].&amp;[Bicycle Accessories and Kits]"/>
            <x15:cachedUniqueName index="35" name="[dim_Reseller].[Reseller].&amp;[Bicycle Exporters]"/>
            <x15:cachedUniqueName index="36" name="[dim_Reseller].[Reseller].&amp;[Bicycle Lines Distributors]"/>
            <x15:cachedUniqueName index="37" name="[dim_Reseller].[Reseller].&amp;[Bicycle Merchandise Warehouse]"/>
            <x15:cachedUniqueName index="38" name="[dim_Reseller].[Reseller].&amp;[Bicycle Outfitters]"/>
            <x15:cachedUniqueName index="39" name="[dim_Reseller].[Reseller].&amp;[Bicycle Warehouse Inc.]"/>
            <x15:cachedUniqueName index="40" name="[dim_Reseller].[Reseller].&amp;[Big Cycle Mall]"/>
            <x15:cachedUniqueName index="41" name="[dim_Reseller].[Reseller].&amp;[Big-Time Bike Store]"/>
            <x15:cachedUniqueName index="42" name="[dim_Reseller].[Reseller].&amp;[Bike Boutique]"/>
            <x15:cachedUniqueName index="43" name="[dim_Reseller].[Reseller].&amp;[Bike Dealers Association]"/>
            <x15:cachedUniqueName index="44" name="[dim_Reseller].[Reseller].&amp;[Bike Experts]"/>
            <x15:cachedUniqueName index="45" name="[dim_Reseller].[Reseller].&amp;[Bike Goods]"/>
            <x15:cachedUniqueName index="46" name="[dim_Reseller].[Reseller].&amp;[Bike Part Wholesalers]"/>
            <x15:cachedUniqueName index="47" name="[dim_Reseller].[Reseller].&amp;[Bike Products and Accessories]"/>
            <x15:cachedUniqueName index="48" name="[dim_Reseller].[Reseller].&amp;[Bike Rims Company]"/>
            <x15:cachedUniqueName index="49" name="[dim_Reseller].[Reseller].&amp;[Bike World]"/>
            <x15:cachedUniqueName index="50" name="[dim_Reseller].[Reseller].&amp;[Bikes and Motorbikes]"/>
            <x15:cachedUniqueName index="51" name="[dim_Reseller].[Reseller].&amp;[Bikes for Kids and Adults]"/>
            <x15:cachedUniqueName index="52" name="[dim_Reseller].[Reseller].&amp;[Bikes for Two]"/>
            <x15:cachedUniqueName index="53" name="[dim_Reseller].[Reseller].&amp;[Black Bicycle Company]"/>
            <x15:cachedUniqueName index="54" name="[dim_Reseller].[Reseller].&amp;[Blue Bicycle Company]"/>
            <x15:cachedUniqueName index="55" name="[dim_Reseller].[Reseller].&amp;[Blue-Ribbon Bike Company]"/>
            <x15:cachedUniqueName index="56" name="[dim_Reseller].[Reseller].&amp;[Bold Bike Accessories]"/>
            <x15:cachedUniqueName index="57" name="[dim_Reseller].[Reseller].&amp;[Brakes and Gears]"/>
            <x15:cachedUniqueName index="58" name="[dim_Reseller].[Reseller].&amp;[Brightwork Company]"/>
            <x15:cachedUniqueName index="59" name="[dim_Reseller].[Reseller].&amp;[Budget Bike Company]"/>
            <x15:cachedUniqueName index="60" name="[dim_Reseller].[Reseller].&amp;[Budget Toy Store]"/>
            <x15:cachedUniqueName index="61" name="[dim_Reseller].[Reseller].&amp;[Bulk Discount Store]"/>
            <x15:cachedUniqueName index="62" name="[dim_Reseller].[Reseller].&amp;[Camping and Sports Store]"/>
            <x15:cachedUniqueName index="63" name="[dim_Reseller].[Reseller].&amp;[Capable Sales and Service]"/>
            <x15:cachedUniqueName index="64" name="[dim_Reseller].[Reseller].&amp;[Capital Riding Supplies]"/>
            <x15:cachedUniqueName index="65" name="[dim_Reseller].[Reseller].&amp;[Cash &amp; Carry Bikes]"/>
            <x15:cachedUniqueName index="66" name="[dim_Reseller].[Reseller].&amp;[Casual Bicycle Store]"/>
            <x15:cachedUniqueName index="67" name="[dim_Reseller].[Reseller].&amp;[Catalog Store]"/>
            <x15:cachedUniqueName index="68" name="[dim_Reseller].[Reseller].&amp;[Center Cycle Shop]"/>
            <x15:cachedUniqueName index="69" name="[dim_Reseller].[Reseller].&amp;[Central Bicycle Specialists]"/>
            <x15:cachedUniqueName index="70" name="[dim_Reseller].[Reseller].&amp;[Central Discount Store]"/>
            <x15:cachedUniqueName index="71" name="[dim_Reseller].[Reseller].&amp;[Certified Bicycle Supply]"/>
            <x15:cachedUniqueName index="72" name="[dim_Reseller].[Reseller].&amp;[Certified Sports Supply]"/>
            <x15:cachedUniqueName index="73" name="[dim_Reseller].[Reseller].&amp;[Chain and Chain Tool Distributions]"/>
            <x15:cachedUniqueName index="74" name="[dim_Reseller].[Reseller].&amp;[Channel Outlet]"/>
            <x15:cachedUniqueName index="75" name="[dim_Reseller].[Reseller].&amp;[Chic Department Stores]"/>
            <x15:cachedUniqueName index="76" name="[dim_Reseller].[Reseller].&amp;[City Manufacturing]"/>
            <x15:cachedUniqueName index="77" name="[dim_Reseller].[Reseller].&amp;[Citywide Service and Repair]"/>
            <x15:cachedUniqueName index="78" name="[dim_Reseller].[Reseller].&amp;[Clamps &amp; Brackets Co.]"/>
            <x15:cachedUniqueName index="79" name="[dim_Reseller].[Reseller].&amp;[Classic Cycle Store]"/>
            <x15:cachedUniqueName index="80" name="[dim_Reseller].[Reseller].&amp;[Client Discount Store]"/>
            <x15:cachedUniqueName index="81" name="[dim_Reseller].[Reseller].&amp;[Closeout Boutique]"/>
            <x15:cachedUniqueName index="82" name="[dim_Reseller].[Reseller].&amp;[Closest Bicycle Store]"/>
            <x15:cachedUniqueName index="83" name="[dim_Reseller].[Reseller].&amp;[Coalition Bike Company]"/>
            <x15:cachedUniqueName index="84" name="[dim_Reseller].[Reseller].&amp;[Coho Sports]"/>
            <x15:cachedUniqueName index="85" name="[dim_Reseller].[Reseller].&amp;[Commendable Bikes]"/>
            <x15:cachedUniqueName index="86" name="[dim_Reseller].[Reseller].&amp;[Commerce Bicycle Specialists]"/>
            <x15:cachedUniqueName index="87" name="[dim_Reseller].[Reseller].&amp;[Commercial Sporting Goods]"/>
            <x15:cachedUniqueName index="88" name="[dim_Reseller].[Reseller].&amp;[Community Department Stores]"/>
            <x15:cachedUniqueName index="89" name="[dim_Reseller].[Reseller].&amp;[Commuter Bicycle Store]"/>
            <x15:cachedUniqueName index="90" name="[dim_Reseller].[Reseller].&amp;[Consolidated Messenger]"/>
            <x15:cachedUniqueName index="91" name="[dim_Reseller].[Reseller].&amp;[Consolidated Sales]"/>
            <x15:cachedUniqueName index="92" name="[dim_Reseller].[Reseller].&amp;[Convenient Bike Shop]"/>
            <x15:cachedUniqueName index="93" name="[dim_Reseller].[Reseller].&amp;[Convenient Sales and Service]"/>
            <x15:cachedUniqueName index="94" name="[dim_Reseller].[Reseller].&amp;[Corner Bicycle Supply]"/>
            <x15:cachedUniqueName index="95" name="[dim_Reseller].[Reseller].&amp;[Countryside Company]"/>
            <x15:cachedUniqueName index="96" name="[dim_Reseller].[Reseller].&amp;[Courteous Bicycle Specialists]"/>
            <x15:cachedUniqueName index="97" name="[dim_Reseller].[Reseller].&amp;[Cross-Country Riding Supplies]"/>
            <x15:cachedUniqueName index="98" name="[dim_Reseller].[Reseller].&amp;[Curbside Universe]"/>
            <x15:cachedUniqueName index="99" name="[dim_Reseller].[Reseller].&amp;[Custom Accessories Company]"/>
            <x15:cachedUniqueName index="100" name="[dim_Reseller].[Reseller].&amp;[Cycle Clearance]"/>
            <x15:cachedUniqueName index="101" name="[dim_Reseller].[Reseller].&amp;[Cycle Merchants]"/>
            <x15:cachedUniqueName index="102" name="[dim_Reseller].[Reseller].&amp;[Cycle Parts and Accessories]"/>
            <x15:cachedUniqueName index="103" name="[dim_Reseller].[Reseller].&amp;[Cycles and Scooters]"/>
            <x15:cachedUniqueName index="104" name="[dim_Reseller].[Reseller].&amp;[Cycles Sales and Repair]"/>
            <x15:cachedUniqueName index="105" name="[dim_Reseller].[Reseller].&amp;[Cycles Wholesaler &amp; Mfg.]"/>
            <x15:cachedUniqueName index="106" name="[dim_Reseller].[Reseller].&amp;[Cycling Goods]"/>
            <x15:cachedUniqueName index="107" name="[dim_Reseller].[Reseller].&amp;[Daring Rides]"/>
            <x15:cachedUniqueName index="108" name="[dim_Reseller].[Reseller].&amp;[Demand Distributors]"/>
            <x15:cachedUniqueName index="109" name="[dim_Reseller].[Reseller].&amp;[Designated Distributors]"/>
            <x15:cachedUniqueName index="110" name="[dim_Reseller].[Reseller].&amp;[Discount Bicycle Specialists]"/>
            <x15:cachedUniqueName index="111" name="[dim_Reseller].[Reseller].&amp;[Discount Tours]"/>
            <x15:cachedUniqueName index="112" name="[dim_Reseller].[Reseller].&amp;[Distance Bikes]"/>
            <x15:cachedUniqueName index="113" name="[dim_Reseller].[Reseller].&amp;[Distant Inn]"/>
            <x15:cachedUniqueName index="114" name="[dim_Reseller].[Reseller].&amp;[Distinctive Cycles Sales &amp; Service]"/>
            <x15:cachedUniqueName index="115" name="[dim_Reseller].[Reseller].&amp;[Distinctive Store]"/>
            <x15:cachedUniqueName index="116" name="[dim_Reseller].[Reseller].&amp;[District Mall]"/>
            <x15:cachedUniqueName index="117" name="[dim_Reseller].[Reseller].&amp;[Downhill Bicycle Specialists]"/>
            <x15:cachedUniqueName index="118" name="[dim_Reseller].[Reseller].&amp;[Downtown Hotel]"/>
            <x15:cachedUniqueName index="119" name="[dim_Reseller].[Reseller].&amp;[Eastside Cycle Shop]"/>
            <x15:cachedUniqueName index="120" name="[dim_Reseller].[Reseller].&amp;[Eastside Department Store]"/>
            <x15:cachedUniqueName index="121" name="[dim_Reseller].[Reseller].&amp;[Eastside Parts Shop]"/>
            <x15:cachedUniqueName index="122" name="[dim_Reseller].[Reseller].&amp;[Eastside Sporting Goods]"/>
            <x15:cachedUniqueName index="123" name="[dim_Reseller].[Reseller].&amp;[Eastward Bike Accessories]"/>
            <x15:cachedUniqueName index="124" name="[dim_Reseller].[Reseller].&amp;[eCommerce Bikes]"/>
            <x15:cachedUniqueName index="125" name="[dim_Reseller].[Reseller].&amp;[Economy Bikes Company]"/>
            <x15:cachedUniqueName index="126" name="[dim_Reseller].[Reseller].&amp;[Economy Center]"/>
            <x15:cachedUniqueName index="127" name="[dim_Reseller].[Reseller].&amp;[Educational Services]"/>
            <x15:cachedUniqueName index="128" name="[dim_Reseller].[Reseller].&amp;[Efficient Cycling]"/>
            <x15:cachedUniqueName index="129" name="[dim_Reseller].[Reseller].&amp;[Eighth Bike Store]"/>
            <x15:cachedUniqueName index="130" name="[dim_Reseller].[Reseller].&amp;[Eighty Toy Stores]"/>
            <x15:cachedUniqueName index="131" name="[dim_Reseller].[Reseller].&amp;[Elemental Sporting Goods]"/>
            <x15:cachedUniqueName index="132" name="[dim_Reseller].[Reseller].&amp;[Eleventh Bike Store]"/>
            <x15:cachedUniqueName index="133" name="[dim_Reseller].[Reseller].&amp;[Elite Bikes]"/>
            <x15:cachedUniqueName index="134" name="[dim_Reseller].[Reseller].&amp;[Endurance Bikes]"/>
            <x15:cachedUniqueName index="135" name="[dim_Reseller].[Reseller].&amp;[Engineered Bike Systems]"/>
            <x15:cachedUniqueName index="136" name="[dim_Reseller].[Reseller].&amp;[Enterprise Center]"/>
            <x15:cachedUniqueName index="137" name="[dim_Reseller].[Reseller].&amp;[Essential Bike Works]"/>
            <x15:cachedUniqueName index="138" name="[dim_Reseller].[Reseller].&amp;[Every Bike Shop]"/>
            <x15:cachedUniqueName index="139" name="[dim_Reseller].[Reseller].&amp;[Excellent Bikes]"/>
            <x15:cachedUniqueName index="140" name="[dim_Reseller].[Reseller].&amp;[Excellent Riding Supplies]"/>
            <x15:cachedUniqueName index="141" name="[dim_Reseller].[Reseller].&amp;[Exceptional Cycle Services]"/>
            <x15:cachedUniqueName index="142" name="[dim_Reseller].[Reseller].&amp;[Exchange Parts Inc.]"/>
            <x15:cachedUniqueName index="143" name="[dim_Reseller].[Reseller].&amp;[Exclusive Bicycle Mart]"/>
            <x15:cachedUniqueName index="144" name="[dim_Reseller].[Reseller].&amp;[Executive Discount Store]"/>
            <x15:cachedUniqueName index="145" name="[dim_Reseller].[Reseller].&amp;[Executive Gift Store]"/>
            <x15:cachedUniqueName index="146" name="[dim_Reseller].[Reseller].&amp;[Exemplary Cycles]"/>
            <x15:cachedUniqueName index="147" name="[dim_Reseller].[Reseller].&amp;[Exercise Center]"/>
            <x15:cachedUniqueName index="148" name="[dim_Reseller].[Reseller].&amp;[Exhibition Showroom]"/>
            <x15:cachedUniqueName index="149" name="[dim_Reseller].[Reseller].&amp;[Exhilarating Cycles]"/>
            <x15:cachedUniqueName index="150" name="[dim_Reseller].[Reseller].&amp;[Exotic Bikes]"/>
            <x15:cachedUniqueName index="151" name="[dim_Reseller].[Reseller].&amp;[Expert Sports Store]"/>
            <x15:cachedUniqueName index="152" name="[dim_Reseller].[Reseller].&amp;[Express Bike Services]"/>
            <x15:cachedUniqueName index="153" name="[dim_Reseller].[Reseller].&amp;[Extended Bike Sales]"/>
            <x15:cachedUniqueName index="154" name="[dim_Reseller].[Reseller].&amp;[Extended Tours]"/>
            <x15:cachedUniqueName index="155" name="[dim_Reseller].[Reseller].&amp;[Extraordinary Bike Works]"/>
            <x15:cachedUniqueName index="156" name="[dim_Reseller].[Reseller].&amp;[Extras Sporting Goods]"/>
            <x15:cachedUniqueName index="157" name="[dim_Reseller].[Reseller].&amp;[Extreme Riding Supplies]"/>
            <x15:cachedUniqueName index="158" name="[dim_Reseller].[Reseller].&amp;[Extreme Toy Store]"/>
            <x15:cachedUniqueName index="159" name="[dim_Reseller].[Reseller].&amp;[Fabrikam Inc., East]"/>
            <x15:cachedUniqueName index="160" name="[dim_Reseller].[Reseller].&amp;[Fabrikam Inc., West]"/>
            <x15:cachedUniqueName index="161" name="[dim_Reseller].[Reseller].&amp;[Fad Outlet]"/>
            <x15:cachedUniqueName index="162" name="[dim_Reseller].[Reseller].&amp;[Family Cycle Store]"/>
            <x15:cachedUniqueName index="163" name="[dim_Reseller].[Reseller].&amp;[Family Entertainment Center]"/>
            <x15:cachedUniqueName index="164" name="[dim_Reseller].[Reseller].&amp;[Family's Favorite Bike Shop]"/>
            <x15:cachedUniqueName index="165" name="[dim_Reseller].[Reseller].&amp;[Famous Bike Sales and Service]"/>
            <x15:cachedUniqueName index="166" name="[dim_Reseller].[Reseller].&amp;[Famous Bike Shop]"/>
            <x15:cachedUniqueName index="167" name="[dim_Reseller].[Reseller].&amp;[Farthermost Bike Shop]"/>
            <x15:cachedUniqueName index="168" name="[dim_Reseller].[Reseller].&amp;[Farthest Bike Store]"/>
            <x15:cachedUniqueName index="169" name="[dim_Reseller].[Reseller].&amp;[Fashionable Bikes and Accessories]"/>
            <x15:cachedUniqueName index="170" name="[dim_Reseller].[Reseller].&amp;[Fashionable Department Stores]"/>
            <x15:cachedUniqueName index="171" name="[dim_Reseller].[Reseller].&amp;[Fast Bike Works]"/>
            <x15:cachedUniqueName index="172" name="[dim_Reseller].[Reseller].&amp;[Fast Services]"/>
            <x15:cachedUniqueName index="173" name="[dim_Reseller].[Reseller].&amp;[Fasteners &amp; Bolts Outlet]"/>
            <x15:cachedUniqueName index="174" name="[dim_Reseller].[Reseller].&amp;[Favorite Toy Distributor]"/>
            <x15:cachedUniqueName index="175" name="[dim_Reseller].[Reseller].&amp;[Field Trip Inc]"/>
            <x15:cachedUniqueName index="176" name="[dim_Reseller].[Reseller].&amp;[Field Trip Store]"/>
            <x15:cachedUniqueName index="177" name="[dim_Reseller].[Reseller].&amp;[Fifth Bike Store]"/>
            <x15:cachedUniqueName index="178" name="[dim_Reseller].[Reseller].&amp;[Finer Cycle Shop]"/>
            <x15:cachedUniqueName index="179" name="[dim_Reseller].[Reseller].&amp;[Finer Mart]"/>
            <x15:cachedUniqueName index="180" name="[dim_Reseller].[Reseller].&amp;[Finer Parts Shop]"/>
            <x15:cachedUniqueName index="181" name="[dim_Reseller].[Reseller].&amp;[Finer Riding Supplies]"/>
            <x15:cachedUniqueName index="182" name="[dim_Reseller].[Reseller].&amp;[Finer Sporting Goods]"/>
            <x15:cachedUniqueName index="183" name="[dim_Reseller].[Reseller].&amp;[Finish and Sealant Products]"/>
            <x15:cachedUniqueName index="184" name="[dim_Reseller].[Reseller].&amp;[Finished Parts Shop]"/>
            <x15:cachedUniqueName index="185" name="[dim_Reseller].[Reseller].&amp;[First Bike Store]"/>
            <x15:cachedUniqueName index="186" name="[dim_Reseller].[Reseller].&amp;[First Center]"/>
            <x15:cachedUniqueName index="187" name="[dim_Reseller].[Reseller].&amp;[First Cycle Store]"/>
            <x15:cachedUniqueName index="188" name="[dim_Reseller].[Reseller].&amp;[First Department Stores]"/>
            <x15:cachedUniqueName index="189" name="[dim_Reseller].[Reseller].&amp;[First Supplies]"/>
            <x15:cachedUniqueName index="190" name="[dim_Reseller].[Reseller].&amp;[First-Rate Outlet]"/>
            <x15:cachedUniqueName index="191" name="[dim_Reseller].[Reseller].&amp;[Fitness Bike Accessories]"/>
            <x15:cachedUniqueName index="192" name="[dim_Reseller].[Reseller].&amp;[Fitness Cycling]"/>
            <x15:cachedUniqueName index="193" name="[dim_Reseller].[Reseller].&amp;[Fitness Department Stores]"/>
            <x15:cachedUniqueName index="194" name="[dim_Reseller].[Reseller].&amp;[Fitness Discount Store]"/>
            <x15:cachedUniqueName index="195" name="[dim_Reseller].[Reseller].&amp;[Fitness Hotel]"/>
            <x15:cachedUniqueName index="196" name="[dim_Reseller].[Reseller].&amp;[Fitness Sport Boutique]"/>
            <x15:cachedUniqueName index="197" name="[dim_Reseller].[Reseller].&amp;[Fitness Supplies]"/>
            <x15:cachedUniqueName index="198" name="[dim_Reseller].[Reseller].&amp;[Fitness Toy Store]"/>
            <x15:cachedUniqueName index="199" name="[dim_Reseller].[Reseller].&amp;[Fitness Toys]"/>
            <x15:cachedUniqueName index="200" name="[dim_Reseller].[Reseller].&amp;[Fleet Bikes]"/>
            <x15:cachedUniqueName index="201" name="[dim_Reseller].[Reseller].&amp;[Fourth Bike Store]"/>
            <x15:cachedUniqueName index="202" name="[dim_Reseller].[Reseller].&amp;[Friendly Bike Shop]"/>
            <x15:cachedUniqueName index="203" name="[dim_Reseller].[Reseller].&amp;[Friendly Neighborhood Bikes]"/>
            <x15:cachedUniqueName index="204" name="[dim_Reseller].[Reseller].&amp;[Front Runner Bikes]"/>
            <x15:cachedUniqueName index="205" name="[dim_Reseller].[Reseller].&amp;[Front Sporting Goods]"/>
            <x15:cachedUniqueName index="206" name="[dim_Reseller].[Reseller].&amp;[Frugal Bike Shop]"/>
            <x15:cachedUniqueName index="207" name="[dim_Reseller].[Reseller].&amp;[Full Sports Supply]"/>
            <x15:cachedUniqueName index="208" name="[dim_Reseller].[Reseller].&amp;[Full-Service Bike Store]"/>
            <x15:cachedUniqueName index="209" name="[dim_Reseller].[Reseller].&amp;[Fun Times Club]"/>
            <x15:cachedUniqueName index="210" name="[dim_Reseller].[Reseller].&amp;[Fun Toys and Bikes]"/>
            <x15:cachedUniqueName index="211" name="[dim_Reseller].[Reseller].&amp;[Functional Store South]"/>
            <x15:cachedUniqueName index="212" name="[dim_Reseller].[Reseller].&amp;[Future Bikes]"/>
            <x15:cachedUniqueName index="213" name="[dim_Reseller].[Reseller].&amp;[Futuristic Bikes]"/>
            <x15:cachedUniqueName index="214" name="[dim_Reseller].[Reseller].&amp;[Futuristic Sport Distributors]"/>
            <x15:cachedUniqueName index="215" name="[dim_Reseller].[Reseller].&amp;[Games and Sport Supply Company]"/>
            <x15:cachedUniqueName index="216" name="[dim_Reseller].[Reseller].&amp;[Gasless Cycle Shop]"/>
            <x15:cachedUniqueName index="217" name="[dim_Reseller].[Reseller].&amp;[Gears and Parts Company]"/>
            <x15:cachedUniqueName index="218" name="[dim_Reseller].[Reseller].&amp;[Gear-Shift Bikes Limited]"/>
            <x15:cachedUniqueName index="219" name="[dim_Reseller].[Reseller].&amp;[General Associates]"/>
            <x15:cachedUniqueName index="220" name="[dim_Reseller].[Reseller].&amp;[General Bike Corporation]"/>
            <x15:cachedUniqueName index="221" name="[dim_Reseller].[Reseller].&amp;[General Cycle Storehouse]"/>
            <x15:cachedUniqueName index="222" name="[dim_Reseller].[Reseller].&amp;[General Department Stores]"/>
            <x15:cachedUniqueName index="223" name="[dim_Reseller].[Reseller].&amp;[General Industries]"/>
            <x15:cachedUniqueName index="224" name="[dim_Reseller].[Reseller].&amp;[General Riding Supplies]"/>
            <x15:cachedUniqueName index="225" name="[dim_Reseller].[Reseller].&amp;[General Supplies]"/>
            <x15:cachedUniqueName index="226" name="[dim_Reseller].[Reseller].&amp;[Genial Bike Associates]"/>
            <x15:cachedUniqueName index="227" name="[dim_Reseller].[Reseller].&amp;[Genuine Bike Shop]"/>
            <x15:cachedUniqueName index="228" name="[dim_Reseller].[Reseller].&amp;[Getaway Inn]"/>
            <x15:cachedUniqueName index="229" name="[dim_Reseller].[Reseller].&amp;[Gift and Toy Store]"/>
            <x15:cachedUniqueName index="230" name="[dim_Reseller].[Reseller].&amp;[Global Bike Retailers]"/>
            <x15:cachedUniqueName index="231" name="[dim_Reseller].[Reseller].&amp;[Global Plaza]"/>
            <x15:cachedUniqueName index="232" name="[dim_Reseller].[Reseller].&amp;[Global Sports Outlet]"/>
            <x15:cachedUniqueName index="233" name="[dim_Reseller].[Reseller].&amp;[Glossy Bikes]"/>
            <x15:cachedUniqueName index="234" name="[dim_Reseller].[Reseller].&amp;[Go-cart and Bike Specialists]"/>
            <x15:cachedUniqueName index="235" name="[dim_Reseller].[Reseller].&amp;[Golf and Cycle Store]"/>
            <x15:cachedUniqueName index="236" name="[dim_Reseller].[Reseller].&amp;[Good Bicycle Store]"/>
            <x15:cachedUniqueName index="237" name="[dim_Reseller].[Reseller].&amp;[Good Bike Shop]"/>
            <x15:cachedUniqueName index="238" name="[dim_Reseller].[Reseller].&amp;[Good Toys]"/>
            <x15:cachedUniqueName index="239" name="[dim_Reseller].[Reseller].&amp;[Grand Bicycle Stores]"/>
            <x15:cachedUniqueName index="240" name="[dim_Reseller].[Reseller].&amp;[Grand Discount Store]"/>
            <x15:cachedUniqueName index="241" name="[dim_Reseller].[Reseller].&amp;[Grand Industries]"/>
            <x15:cachedUniqueName index="242" name="[dim_Reseller].[Reseller].&amp;[Grand Sport Boutique]"/>
            <x15:cachedUniqueName index="243" name="[dim_Reseller].[Reseller].&amp;[Grease and Oil Products Company]"/>
            <x15:cachedUniqueName index="244" name="[dim_Reseller].[Reseller].&amp;[Great Bicycle Supply]"/>
            <x15:cachedUniqueName index="245" name="[dim_Reseller].[Reseller].&amp;[Great Bikes]"/>
            <x15:cachedUniqueName index="246" name="[dim_Reseller].[Reseller].&amp;[Greater Bike Store]"/>
            <x15:cachedUniqueName index="247" name="[dim_Reseller].[Reseller].&amp;[Grown-up Bike Store]"/>
            <x15:cachedUniqueName index="248" name="[dim_Reseller].[Reseller].&amp;[Guaranteed Sales and Service]"/>
            <x15:cachedUniqueName index="249" name="[dim_Reseller].[Reseller].&amp;[Handy Bike Services]"/>
            <x15:cachedUniqueName index="250" name="[dim_Reseller].[Reseller].&amp;[Hardware Components]"/>
            <x15:cachedUniqueName index="251" name="[dim_Reseller].[Reseller].&amp;[Health Spa, Limited]"/>
            <x15:cachedUniqueName index="252" name="[dim_Reseller].[Reseller].&amp;[Helmets and Cycles]"/>
            <x15:cachedUniqueName index="253" name="[dim_Reseller].[Reseller].&amp;[Helpful Sales and Repair Service]"/>
            <x15:cachedUniqueName index="254" name="[dim_Reseller].[Reseller].&amp;[Highway Bike Shop]"/>
            <x15:cachedUniqueName index="255" name="[dim_Reseller].[Reseller].&amp;[Historic Bicycle Sales]"/>
            <x15:cachedUniqueName index="256" name="[dim_Reseller].[Reseller].&amp;[Hobby Store]"/>
            <x15:cachedUniqueName index="257" name="[dim_Reseller].[Reseller].&amp;[Home Town Bike Store]"/>
            <x15:cachedUniqueName index="258" name="[dim_Reseller].[Reseller].&amp;[Hometown Riding Supplies]"/>
            <x15:cachedUniqueName index="259" name="[dim_Reseller].[Reseller].&amp;[Honest Repair Service]"/>
            <x15:cachedUniqueName index="260" name="[dim_Reseller].[Reseller].&amp;[Ideal Components]"/>
            <x15:cachedUniqueName index="261" name="[dim_Reseller].[Reseller].&amp;[Immediate Repair Shop]"/>
            <x15:cachedUniqueName index="262" name="[dim_Reseller].[Reseller].&amp;[Immense Manufacturing Company]"/>
            <x15:cachedUniqueName index="263" name="[dim_Reseller].[Reseller].&amp;[Impervious Paint Company]"/>
            <x15:cachedUniqueName index="264" name="[dim_Reseller].[Reseller].&amp;[Imported and Domestic Cycles]"/>
            <x15:cachedUniqueName index="265" name="[dim_Reseller].[Reseller].&amp;[Incomparable Bicycle Store]"/>
            <x15:cachedUniqueName index="266" name="[dim_Reseller].[Reseller].&amp;[Industrial Supplies]"/>
            <x15:cachedUniqueName index="267" name="[dim_Reseller].[Reseller].&amp;[Inexpensive Parts Shop]"/>
            <x15:cachedUniqueName index="268" name="[dim_Reseller].[Reseller].&amp;[Initial Bike Company]"/>
            <x15:cachedUniqueName index="269" name="[dim_Reseller].[Reseller].&amp;[Instant Cycle Store]"/>
            <x15:cachedUniqueName index="270" name="[dim_Reseller].[Reseller].&amp;[Instruments and Parts Company]"/>
            <x15:cachedUniqueName index="271" name="[dim_Reseller].[Reseller].&amp;[Journey Sporting Goods]"/>
            <x15:cachedUniqueName index="272" name="[dim_Reseller].[Reseller].&amp;[Juvenile Sports Equipment]"/>
            <x15:cachedUniqueName index="273" name="[dim_Reseller].[Reseller].&amp;[Kickstand Sellers]"/>
            <x15:cachedUniqueName index="274" name="[dim_Reseller].[Reseller].&amp;[Kickstands and Accessories Company]"/>
            <x15:cachedUniqueName index="275" name="[dim_Reseller].[Reseller].&amp;[Kids and Adults Cycle Shop]"/>
            <x15:cachedUniqueName index="276" name="[dim_Reseller].[Reseller].&amp;[Large Bike Shop]"/>
            <x15:cachedUniqueName index="277" name="[dim_Reseller].[Reseller].&amp;[Larger Cycle Shop]"/>
            <x15:cachedUniqueName index="278" name="[dim_Reseller].[Reseller].&amp;[Largest Bike Store]"/>
            <x15:cachedUniqueName index="279" name="[dim_Reseller].[Reseller].&amp;[Latest Accessories Sales]"/>
            <x15:cachedUniqueName index="280" name="[dim_Reseller].[Reseller].&amp;[Latest Sports Equipment]"/>
            <x15:cachedUniqueName index="281" name="[dim_Reseller].[Reseller].&amp;[Leading Bike Distributors]"/>
            <x15:cachedUniqueName index="282" name="[dim_Reseller].[Reseller].&amp;[Leading Sales &amp; Repair]"/>
            <x15:cachedUniqueName index="283" name="[dim_Reseller].[Reseller].&amp;[Lease-a-Bike Shop]"/>
            <x15:cachedUniqueName index="284" name="[dim_Reseller].[Reseller].&amp;[Leather and Vinyl Manufacturing]"/>
            <x15:cachedUniqueName index="285" name="[dim_Reseller].[Reseller].&amp;[Leather Seat Factory]"/>
            <x15:cachedUniqueName index="286" name="[dim_Reseller].[Reseller].&amp;[Leisure Activities]"/>
            <x15:cachedUniqueName index="287" name="[dim_Reseller].[Reseller].&amp;[Leisure Clearing House]"/>
            <x15:cachedUniqueName index="288" name="[dim_Reseller].[Reseller].&amp;[Liquidation Sales]"/>
            <x15:cachedUniqueName index="289" name="[dim_Reseller].[Reseller].&amp;[List Price Catalog Company]"/>
            <x15:cachedUniqueName index="290" name="[dim_Reseller].[Reseller].&amp;[Little Bicycle Supply Shop]"/>
            <x15:cachedUniqueName index="291" name="[dim_Reseller].[Reseller].&amp;[Local Hardware Factory]"/>
            <x15:cachedUniqueName index="292" name="[dim_Reseller].[Reseller].&amp;[Local Sales and Rental]"/>
            <x15:cachedUniqueName index="293" name="[dim_Reseller].[Reseller].&amp;[Locks Company]"/>
            <x15:cachedUniqueName index="294" name="[dim_Reseller].[Reseller].&amp;[Lots of Bikes Storehouse]"/>
            <x15:cachedUniqueName index="295" name="[dim_Reseller].[Reseller].&amp;[Low Price Cycles]"/>
            <x15:cachedUniqueName index="296" name="[dim_Reseller].[Reseller].&amp;[Lubricant and Grease Suppliers]"/>
            <x15:cachedUniqueName index="297" name="[dim_Reseller].[Reseller].&amp;[Lustrous Paints and Components]"/>
            <x15:cachedUniqueName index="298" name="[dim_Reseller].[Reseller].&amp;[Machines &amp; Cycles Store]"/>
            <x15:cachedUniqueName index="299" name="[dim_Reseller].[Reseller].&amp;[Mail Market]"/>
            <x15:cachedUniqueName index="300" name="[dim_Reseller].[Reseller].&amp;[Mail-Order Outlet]"/>
            <x15:cachedUniqueName index="301" name="[dim_Reseller].[Reseller].&amp;[Maintenance and Repair for Bicycles]"/>
            <x15:cachedUniqueName index="302" name="[dim_Reseller].[Reseller].&amp;[Major Amusement Company]"/>
            <x15:cachedUniqueName index="303" name="[dim_Reseller].[Reseller].&amp;[Major Bicycle Store]"/>
            <x15:cachedUniqueName index="304" name="[dim_Reseller].[Reseller].&amp;[Major Cycling]"/>
            <x15:cachedUniqueName index="305" name="[dim_Reseller].[Reseller].&amp;[Major Sport Suppliers]"/>
            <x15:cachedUniqueName index="306" name="[dim_Reseller].[Reseller].&amp;[Major Sporting Goods]"/>
            <x15:cachedUniqueName index="307" name="[dim_Reseller].[Reseller].&amp;[Manufacturers Inc]"/>
            <x15:cachedUniqueName index="308" name="[dim_Reseller].[Reseller].&amp;[Many Bikes Store]"/>
            <x15:cachedUniqueName index="309" name="[dim_Reseller].[Reseller].&amp;[Mechanical Products Ltd.]"/>
            <x15:cachedUniqueName index="310" name="[dim_Reseller].[Reseller].&amp;[Mechanical Sports Center]"/>
            <x15:cachedUniqueName index="311" name="[dim_Reseller].[Reseller].&amp;[Mercantile Outlet]"/>
            <x15:cachedUniqueName index="312" name="[dim_Reseller].[Reseller].&amp;[Metal Clearing House]"/>
            <x15:cachedUniqueName index="313" name="[dim_Reseller].[Reseller].&amp;[Metal Processing Company]"/>
            <x15:cachedUniqueName index="314" name="[dim_Reseller].[Reseller].&amp;[Metro Bike Mart]"/>
            <x15:cachedUniqueName index="315" name="[dim_Reseller].[Reseller].&amp;[Metro Bike Works]"/>
            <x15:cachedUniqueName index="316" name="[dim_Reseller].[Reseller].&amp;[Metro Cycle Shop]"/>
            <x15:cachedUniqueName index="317" name="[dim_Reseller].[Reseller].&amp;[Metro Manufacturing]"/>
            <x15:cachedUniqueName index="318" name="[dim_Reseller].[Reseller].&amp;[Metro Metals Co.]"/>
            <x15:cachedUniqueName index="319" name="[dim_Reseller].[Reseller].&amp;[Metro Sports Equipment]"/>
            <x15:cachedUniqueName index="320" name="[dim_Reseller].[Reseller].&amp;[Metropolitan Bicycle Supply]"/>
            <x15:cachedUniqueName index="321" name="[dim_Reseller].[Reseller].&amp;[Metropolitan Equipment]"/>
            <x15:cachedUniqueName index="322" name="[dim_Reseller].[Reseller].&amp;[Metropolitan Manufacturing]"/>
            <x15:cachedUniqueName index="323" name="[dim_Reseller].[Reseller].&amp;[Metropolitan Sales and Rental]"/>
            <x15:cachedUniqueName index="324" name="[dim_Reseller].[Reseller].&amp;[Metropolitan Sports Supply]"/>
            <x15:cachedUniqueName index="325" name="[dim_Reseller].[Reseller].&amp;[Mobile Outlet]"/>
            <x15:cachedUniqueName index="326" name="[dim_Reseller].[Reseller].&amp;[Moderately-Priced Bikes Store]"/>
            <x15:cachedUniqueName index="327" name="[dim_Reseller].[Reseller].&amp;[Modern Bike Store]"/>
            <x15:cachedUniqueName index="328" name="[dim_Reseller].[Reseller].&amp;[Modular Cycle Systems]"/>
            <x15:cachedUniqueName index="329" name="[dim_Reseller].[Reseller].&amp;[More Bikes!]"/>
            <x15:cachedUniqueName index="330" name="[dim_Reseller].[Reseller].&amp;[Mountain Bike Center]"/>
            <x15:cachedUniqueName index="331" name="[dim_Reseller].[Reseller].&amp;[Mountain Bike Store]"/>
            <x15:cachedUniqueName index="332" name="[dim_Reseller].[Reseller].&amp;[Mountain Emporium]"/>
            <x15:cachedUniqueName index="333" name="[dim_Reseller].[Reseller].&amp;[Mountain Toy Store]"/>
            <x15:cachedUniqueName index="334" name="[dim_Reseller].[Reseller].&amp;[National Manufacturing]"/>
            <x15:cachedUniqueName index="335" name="[dim_Reseller].[Reseller].&amp;[Nationwide Supply]"/>
            <x15:cachedUniqueName index="336" name="[dim_Reseller].[Reseller].&amp;[Nearby Bike Mall]"/>
            <x15:cachedUniqueName index="337" name="[dim_Reseller].[Reseller].&amp;[Nearby Cycle Shop]"/>
            <x15:cachedUniqueName index="338" name="[dim_Reseller].[Reseller].&amp;[Nearby Sporting Goods]"/>
            <x15:cachedUniqueName index="339" name="[dim_Reseller].[Reseller].&amp;[Nearest Bike Store]"/>
            <x15:cachedUniqueName index="340" name="[dim_Reseller].[Reseller].&amp;[Neighborhood Bicycle Storehouse]"/>
            <x15:cachedUniqueName index="341" name="[dim_Reseller].[Reseller].&amp;[Neighborhood Store]"/>
            <x15:cachedUniqueName index="342" name="[dim_Reseller].[Reseller].&amp;[New and Used Bicycles]"/>
            <x15:cachedUniqueName index="343" name="[dim_Reseller].[Reseller].&amp;[New Bikes Company]"/>
            <x15:cachedUniqueName index="344" name="[dim_Reseller].[Reseller].&amp;[Next Door Cycles]"/>
            <x15:cachedUniqueName index="345" name="[dim_Reseller].[Reseller].&amp;[Next-Door Bike Store]"/>
            <x15:cachedUniqueName index="346" name="[dim_Reseller].[Reseller].&amp;[Nice Bikes]"/>
            <x15:cachedUniqueName index="347" name="[dim_Reseller].[Reseller].&amp;[Noiseless Gear Company]"/>
            <x15:cachedUniqueName index="348" name="[dim_Reseller].[Reseller].&amp;[Nonskid Tire Company]"/>
            <x15:cachedUniqueName index="349" name="[dim_Reseller].[Reseller].&amp;[Non-Slip Pedal Company]"/>
            <x15:cachedUniqueName index="350" name="[dim_Reseller].[Reseller].&amp;[North Bike Company]"/>
            <x15:cachedUniqueName index="351" name="[dim_Reseller].[Reseller].&amp;[Novelty Bikes]"/>
            <x15:cachedUniqueName index="352" name="[dim_Reseller].[Reseller].&amp;[Number 1 Supply]"/>
            <x15:cachedUniqueName index="353" name="[dim_Reseller].[Reseller].&amp;[Number One Bike Co.]"/>
            <x15:cachedUniqueName index="354" name="[dim_Reseller].[Reseller].&amp;[Odometers and Accessories Company]"/>
            <x15:cachedUniqueName index="355" name="[dim_Reseller].[Reseller].&amp;[Official Parts Shop]"/>
            <x15:cachedUniqueName index="356" name="[dim_Reseller].[Reseller].&amp;[Off-Price Bike Center]"/>
            <x15:cachedUniqueName index="357" name="[dim_Reseller].[Reseller].&amp;[Oils and Fluids Warehouse]"/>
            <x15:cachedUniqueName index="358" name="[dim_Reseller].[Reseller].&amp;[One Bike Company]"/>
            <x15:cachedUniqueName index="359" name="[dim_Reseller].[Reseller].&amp;[One-Piece Handle Bars]"/>
            <x15:cachedUniqueName index="360" name="[dim_Reseller].[Reseller].&amp;[Online Bike Catalog]"/>
            <x15:cachedUniqueName index="361" name="[dim_Reseller].[Reseller].&amp;[Online Bike Sellers]"/>
            <x15:cachedUniqueName index="362" name="[dim_Reseller].[Reseller].&amp;[Online Bike Warehouse]"/>
            <x15:cachedUniqueName index="363" name="[dim_Reseller].[Reseller].&amp;[Only Bikes and Accessories]"/>
            <x15:cachedUniqueName index="364" name="[dim_Reseller].[Reseller].&amp;[Optimal Bikes]"/>
            <x15:cachedUniqueName index="365" name="[dim_Reseller].[Reseller].&amp;[Orange Bicycle Company]"/>
            <x15:cachedUniqueName index="366" name="[dim_Reseller].[Reseller].&amp;[Original Bicycle Supply Company]"/>
            <x15:cachedUniqueName index="367" name="[dim_Reseller].[Reseller].&amp;[Our Sporting Goods Store]"/>
            <x15:cachedUniqueName index="368" name="[dim_Reseller].[Reseller].&amp;[Outdoor Aerobic Systems Company]"/>
            <x15:cachedUniqueName index="369" name="[dim_Reseller].[Reseller].&amp;[Outdoor Equipment Store]"/>
            <x15:cachedUniqueName index="370" name="[dim_Reseller].[Reseller].&amp;[Outdoor Sporting Goods]"/>
            <x15:cachedUniqueName index="371" name="[dim_Reseller].[Reseller].&amp;[Outdoor Sports Supply]"/>
            <x15:cachedUniqueName index="372" name="[dim_Reseller].[Reseller].&amp;[Outstanding Cycles]"/>
            <x15:cachedUniqueName index="373" name="[dim_Reseller].[Reseller].&amp;[Paint Supply]"/>
            <x15:cachedUniqueName index="374" name="[dim_Reseller].[Reseller].&amp;[Painters Bicycle Specialists]"/>
            <x15:cachedUniqueName index="375" name="[dim_Reseller].[Reseller].&amp;[Paints and Solvents Company]"/>
            <x15:cachedUniqueName index="376" name="[dim_Reseller].[Reseller].&amp;[Parcel Express Delivery Service]"/>
            <x15:cachedUniqueName index="377" name="[dim_Reseller].[Reseller].&amp;[Parts Shop]"/>
            <x15:cachedUniqueName index="378" name="[dim_Reseller].[Reseller].&amp;[Pedal Systems Company]"/>
            <x15:cachedUniqueName index="379" name="[dim_Reseller].[Reseller].&amp;[Pedaling Components]"/>
            <x15:cachedUniqueName index="380" name="[dim_Reseller].[Reseller].&amp;[Pedals Warehouse]"/>
            <x15:cachedUniqueName index="381" name="[dim_Reseller].[Reseller].&amp;[Perfect Toys]"/>
            <x15:cachedUniqueName index="382" name="[dim_Reseller].[Reseller].&amp;[Permanent Finish Products]"/>
            <x15:cachedUniqueName index="383" name="[dim_Reseller].[Reseller].&amp;[Petroleum Products Distributors]"/>
            <x15:cachedUniqueName index="384" name="[dim_Reseller].[Reseller].&amp;[Plastic Parts Company]"/>
            <x15:cachedUniqueName index="385" name="[dim_Reseller].[Reseller].&amp;[Plastic Products Manufacturers]"/>
            <x15:cachedUniqueName index="386" name="[dim_Reseller].[Reseller].&amp;[Popular Bike Lines]"/>
            <x15:cachedUniqueName index="387" name="[dim_Reseller].[Reseller].&amp;[Practical Bike Supply Company]"/>
            <x15:cachedUniqueName index="388" name="[dim_Reseller].[Reseller].&amp;[Preferred Bikes]"/>
            <x15:cachedUniqueName index="389" name="[dim_Reseller].[Reseller].&amp;[Pretty Bikes and Toys]"/>
            <x15:cachedUniqueName index="390" name="[dim_Reseller].[Reseller].&amp;[Price-Cutter Discount Bikes]"/>
            <x15:cachedUniqueName index="391" name="[dim_Reseller].[Reseller].&amp;[Primary Bike Distributors]"/>
            <x15:cachedUniqueName index="392" name="[dim_Reseller].[Reseller].&amp;[Primary Cycle Shop]"/>
            <x15:cachedUniqueName index="393" name="[dim_Reseller].[Reseller].&amp;[Principal Bike Company]"/>
            <x15:cachedUniqueName index="394" name="[dim_Reseller].[Reseller].&amp;[Producer Goods Clearinghouse]"/>
            <x15:cachedUniqueName index="395" name="[dim_Reseller].[Reseller].&amp;[Professional Containers and Packaging Co.]"/>
            <x15:cachedUniqueName index="396" name="[dim_Reseller].[Reseller].&amp;[Professional Cycle Store]"/>
            <x15:cachedUniqueName index="397" name="[dim_Reseller].[Reseller].&amp;[Professional Cyclists]"/>
            <x15:cachedUniqueName index="398" name="[dim_Reseller].[Reseller].&amp;[Professional Sales and Service]"/>
            <x15:cachedUniqueName index="399" name="[dim_Reseller].[Reseller].&amp;[Professional Sporting Goods]"/>
            <x15:cachedUniqueName index="400" name="[dim_Reseller].[Reseller].&amp;[Progressive Sports]"/>
            <x15:cachedUniqueName index="401" name="[dim_Reseller].[Reseller].&amp;[Prosperous Tours]"/>
            <x15:cachedUniqueName index="402" name="[dim_Reseller].[Reseller].&amp;[Purchase Mart]"/>
            <x15:cachedUniqueName index="403" name="[dim_Reseller].[Reseller].&amp;[Qualified Sales and Repair Services]"/>
            <x15:cachedUniqueName index="404" name="[dim_Reseller].[Reseller].&amp;[Quality Bike Sales]"/>
            <x15:cachedUniqueName index="405" name="[dim_Reseller].[Reseller].&amp;[Quantity Discounts]"/>
            <x15:cachedUniqueName index="406" name="[dim_Reseller].[Reseller].&amp;[Quick Delivery Service]"/>
            <x15:cachedUniqueName index="407" name="[dim_Reseller].[Reseller].&amp;[Quick Parts and Service]"/>
            <x15:cachedUniqueName index="408" name="[dim_Reseller].[Reseller].&amp;[Quitting Business Distributors]"/>
            <x15:cachedUniqueName index="409" name="[dim_Reseller].[Reseller].&amp;[Racing Association]"/>
            <x15:cachedUniqueName index="410" name="[dim_Reseller].[Reseller].&amp;[Racing Bike Outlet]"/>
            <x15:cachedUniqueName index="411" name="[dim_Reseller].[Reseller].&amp;[Racing Partners]"/>
            <x15:cachedUniqueName index="412" name="[dim_Reseller].[Reseller].&amp;[Racing Sales and Service]"/>
            <x15:cachedUniqueName index="413" name="[dim_Reseller].[Reseller].&amp;[Racing Supply Distributors]"/>
            <x15:cachedUniqueName index="414" name="[dim_Reseller].[Reseller].&amp;[Racing Tours]"/>
            <x15:cachedUniqueName index="415" name="[dim_Reseller].[Reseller].&amp;[Racing Toys]"/>
            <x15:cachedUniqueName index="416" name="[dim_Reseller].[Reseller].&amp;[Racks and Security Systems]"/>
            <x15:cachedUniqueName index="417" name="[dim_Reseller].[Reseller].&amp;[Rally Day Mall]"/>
            <x15:cachedUniqueName index="418" name="[dim_Reseller].[Reseller].&amp;[Rally Master Company Inc]"/>
            <x15:cachedUniqueName index="419" name="[dim_Reseller].[Reseller].&amp;[Rambling Tours]"/>
            <x15:cachedUniqueName index="420" name="[dim_Reseller].[Reseller].&amp;[Rampart Amusement Company]"/>
            <x15:cachedUniqueName index="421" name="[dim_Reseller].[Reseller].&amp;[Rapid Bikes]"/>
            <x15:cachedUniqueName index="422" name="[dim_Reseller].[Reseller].&amp;[Raw Materials Inc]"/>
            <x15:cachedUniqueName index="423" name="[dim_Reseller].[Reseller].&amp;[Real Sporting Goods]"/>
            <x15:cachedUniqueName index="424" name="[dim_Reseller].[Reseller].&amp;[Reasonable Bicycle Sales]"/>
            <x15:cachedUniqueName index="425" name="[dim_Reseller].[Reseller].&amp;[Recommended Bicycles]"/>
            <x15:cachedUniqueName index="426" name="[dim_Reseller].[Reseller].&amp;[Recreation Supplies]"/>
            <x15:cachedUniqueName index="427" name="[dim_Reseller].[Reseller].&amp;[Recreation Systems]"/>
            <x15:cachedUniqueName index="428" name="[dim_Reseller].[Reseller].&amp;[Recreation Toy Store]"/>
            <x15:cachedUniqueName index="429" name="[dim_Reseller].[Reseller].&amp;[Red Bicycle Company]"/>
            <x15:cachedUniqueName index="430" name="[dim_Reseller].[Reseller].&amp;[Regional Cycle Shop]"/>
            <x15:cachedUniqueName index="431" name="[dim_Reseller].[Reseller].&amp;[Regional Manufacturing]"/>
            <x15:cachedUniqueName index="432" name="[dim_Reseller].[Reseller].&amp;[Registered Cycle Store]"/>
            <x15:cachedUniqueName index="433" name="[dim_Reseller].[Reseller].&amp;[Reliable Brake Systems]"/>
            <x15:cachedUniqueName index="434" name="[dim_Reseller].[Reseller].&amp;[Reliable Retail Center]"/>
            <x15:cachedUniqueName index="435" name="[dim_Reseller].[Reseller].&amp;[Remarkable Bike Store]"/>
            <x15:cachedUniqueName index="436" name="[dim_Reseller].[Reseller].&amp;[Remote Bicycle Specialists]"/>
            <x15:cachedUniqueName index="437" name="[dim_Reseller].[Reseller].&amp;[Rental Bikes]"/>
            <x15:cachedUniqueName index="438" name="[dim_Reseller].[Reseller].&amp;[Rental Gallery]"/>
            <x15:cachedUniqueName index="439" name="[dim_Reseller].[Reseller].&amp;[Requisite Part Supply]"/>
            <x15:cachedUniqueName index="440" name="[dim_Reseller].[Reseller].&amp;[Resale Services]"/>
            <x15:cachedUniqueName index="441" name="[dim_Reseller].[Reseller].&amp;[Responsible Bike Dealers]"/>
            <x15:cachedUniqueName index="442" name="[dim_Reseller].[Reseller].&amp;[Retail Cycle Shop]"/>
            <x15:cachedUniqueName index="443" name="[dim_Reseller].[Reseller].&amp;[Retail Mall]"/>
            <x15:cachedUniqueName index="444" name="[dim_Reseller].[Reseller].&amp;[Retail Sales and Service]"/>
            <x15:cachedUniqueName index="445" name="[dim_Reseller].[Reseller].&amp;[Retail Sporting Equipment]"/>
            <x15:cachedUniqueName index="446" name="[dim_Reseller].[Reseller].&amp;[Retail Sporting Goods]"/>
            <x15:cachedUniqueName index="447" name="[dim_Reseller].[Reseller].&amp;[Retail Toy Store]"/>
            <x15:cachedUniqueName index="448" name="[dim_Reseller].[Reseller].&amp;[Retirement Activities Association]"/>
            <x15:cachedUniqueName index="449" name="[dim_Reseller].[Reseller].&amp;[Retread Tire Company]"/>
            <x15:cachedUniqueName index="450" name="[dim_Reseller].[Reseller].&amp;[Retreat Inn]"/>
            <x15:cachedUniqueName index="451" name="[dim_Reseller].[Reseller].&amp;[Rewarding Activities Company]"/>
            <x15:cachedUniqueName index="452" name="[dim_Reseller].[Reseller].&amp;[Rich Department Store]"/>
            <x15:cachedUniqueName index="453" name="[dim_Reseller].[Reseller].&amp;[Riders Company]"/>
            <x15:cachedUniqueName index="454" name="[dim_Reseller].[Reseller].&amp;[Riding Associates]"/>
            <x15:cachedUniqueName index="455" name="[dim_Reseller].[Reseller].&amp;[Riding Cycles]"/>
            <x15:cachedUniqueName index="456" name="[dim_Reseller].[Reseller].&amp;[Riding Excursions]"/>
            <x15:cachedUniqueName index="457" name="[dim_Reseller].[Reseller].&amp;[Riverside Company]"/>
            <x15:cachedUniqueName index="458" name="[dim_Reseller].[Reseller].&amp;[Road Way Sales and Rental]"/>
            <x15:cachedUniqueName index="459" name="[dim_Reseller].[Reseller].&amp;[Roadway Bicycle Supply]"/>
            <x15:cachedUniqueName index="460" name="[dim_Reseller].[Reseller].&amp;[Roadway Bike Emporium]"/>
            <x15:cachedUniqueName index="461" name="[dim_Reseller].[Reseller].&amp;[Road-Way Mart]"/>
            <x15:cachedUniqueName index="462" name="[dim_Reseller].[Reseller].&amp;[Roadway Supplies]"/>
            <x15:cachedUniqueName index="463" name="[dim_Reseller].[Reseller].&amp;[Rodeway Bike Store]"/>
            <x15:cachedUniqueName index="464" name="[dim_Reseller].[Reseller].&amp;[Roving Sports]"/>
            <x15:cachedUniqueName index="465" name="[dim_Reseller].[Reseller].&amp;[Rugged Bikes]"/>
            <x15:cachedUniqueName index="466" name="[dim_Reseller].[Reseller].&amp;[Running and Cycling Gear]"/>
            <x15:cachedUniqueName index="467" name="[dim_Reseller].[Reseller].&amp;[Rural Cycle Emporium]"/>
            <x15:cachedUniqueName index="468" name="[dim_Reseller].[Reseller].&amp;[Rural Department Store]"/>
            <x15:cachedUniqueName index="469" name="[dim_Reseller].[Reseller].&amp;[Rural Mountain Bike Mart]"/>
            <x15:cachedUniqueName index="470" name="[dim_Reseller].[Reseller].&amp;[Rural Sales and Service]"/>
            <x15:cachedUniqueName index="471" name="[dim_Reseller].[Reseller].&amp;[Rustic Bike Store]"/>
            <x15:cachedUniqueName index="472" name="[dim_Reseller].[Reseller].&amp;[Safe Cycles Shop]"/>
            <x15:cachedUniqueName index="473" name="[dim_Reseller].[Reseller].&amp;[Safe Toys]"/>
            <x15:cachedUniqueName index="474" name="[dim_Reseller].[Reseller].&amp;[Sales and Supply Company]"/>
            <x15:cachedUniqueName index="475" name="[dim_Reseller].[Reseller].&amp;[Sample Bike Store]"/>
            <x15:cachedUniqueName index="476" name="[dim_Reseller].[Reseller].&amp;[Satin Finish Company]"/>
            <x15:cachedUniqueName index="477" name="[dim_Reseller].[Reseller].&amp;[Scooters and Bikes Store]"/>
            <x15:cachedUniqueName index="478" name="[dim_Reseller].[Reseller].&amp;[Scratch-Resistant Finishes Company]"/>
            <x15:cachedUniqueName index="479" name="[dim_Reseller].[Reseller].&amp;[Seaside Bike Works]"/>
            <x15:cachedUniqueName index="480" name="[dim_Reseller].[Reseller].&amp;[Seats and Saddles Company]"/>
            <x15:cachedUniqueName index="481" name="[dim_Reseller].[Reseller].&amp;[Second Bike Shop]"/>
            <x15:cachedUniqueName index="482" name="[dim_Reseller].[Reseller].&amp;[Security Racks and Locks Wholesalers]"/>
            <x15:cachedUniqueName index="483" name="[dim_Reseller].[Reseller].&amp;[Selected Distributors]"/>
            <x15:cachedUniqueName index="484" name="[dim_Reseller].[Reseller].&amp;[Self-Contained Cycle Parts Company]"/>
            <x15:cachedUniqueName index="485" name="[dim_Reseller].[Reseller].&amp;[Sellers of Cycles]"/>
            <x15:cachedUniqueName index="486" name="[dim_Reseller].[Reseller].&amp;[Sensational Discount Store]"/>
            <x15:cachedUniqueName index="487" name="[dim_Reseller].[Reseller].&amp;[Sensible Sports]"/>
            <x15:cachedUniqueName index="488" name="[dim_Reseller].[Reseller].&amp;[Separate Parts Corporation]"/>
            <x15:cachedUniqueName index="489" name="[dim_Reseller].[Reseller].&amp;[Serious Cycles]"/>
            <x15:cachedUniqueName index="490" name="[dim_Reseller].[Reseller].&amp;[Seventh Bike Store]"/>
            <x15:cachedUniqueName index="491" name="[dim_Reseller].[Reseller].&amp;[Sharp Bikes]"/>
            <x15:cachedUniqueName index="492" name="[dim_Reseller].[Reseller].&amp;[Sheet Metal Manufacturing]"/>
            <x15:cachedUniqueName index="493" name="[dim_Reseller].[Reseller].&amp;[Shipping Specialists]"/>
            <x15:cachedUniqueName index="494" name="[dim_Reseller].[Reseller].&amp;[Showcase for Cycles]"/>
            <x15:cachedUniqueName index="495" name="[dim_Reseller].[Reseller].&amp;[Simple Bike Parts]"/>
            <x15:cachedUniqueName index="496" name="[dim_Reseller].[Reseller].&amp;[Sixth Bike Store]"/>
            <x15:cachedUniqueName index="497" name="[dim_Reseller].[Reseller].&amp;[Sleek Bikes]"/>
            <x15:cachedUniqueName index="498" name="[dim_Reseller].[Reseller].&amp;[Small Bike Accessories Shop]"/>
            <x15:cachedUniqueName index="499" name="[dim_Reseller].[Reseller].&amp;[Small Bike Shop]"/>
            <x15:cachedUniqueName index="500" name="[dim_Reseller].[Reseller].&amp;[Small Cycle Store]"/>
            <x15:cachedUniqueName index="501" name="[dim_Reseller].[Reseller].&amp;[Social Activities Club]"/>
            <x15:cachedUniqueName index="502" name="[dim_Reseller].[Reseller].&amp;[Solid Bike Parts]"/>
            <x15:cachedUniqueName index="503" name="[dim_Reseller].[Reseller].&amp;[Some Discount Store]"/>
            <x15:cachedUniqueName index="504" name="[dim_Reseller].[Reseller].&amp;[South Bike Company]"/>
            <x15:cachedUniqueName index="505" name="[dim_Reseller].[Reseller].&amp;[Spa and Exercise Outfitters]"/>
            <x15:cachedUniqueName index="506" name="[dim_Reseller].[Reseller].&amp;[Spare Parts Co.]"/>
            <x15:cachedUniqueName index="507" name="[dim_Reseller].[Reseller].&amp;[Sparkling Paint and Finishes]"/>
            <x15:cachedUniqueName index="508" name="[dim_Reseller].[Reseller].&amp;[Specialty Sports Store]"/>
            <x15:cachedUniqueName index="509" name="[dim_Reseller].[Reseller].&amp;[Spoke Manufacturers]"/>
            <x15:cachedUniqueName index="510" name="[dim_Reseller].[Reseller].&amp;[Sports Commodities]"/>
            <x15:cachedUniqueName index="511" name="[dim_Reseller].[Reseller].&amp;[Sports Merchandise]"/>
            <x15:cachedUniqueName index="512" name="[dim_Reseller].[Reseller].&amp;[Sports Products Store]"/>
            <x15:cachedUniqueName index="513" name="[dim_Reseller].[Reseller].&amp;[Sports Sales and Rental]"/>
            <x15:cachedUniqueName index="514" name="[dim_Reseller].[Reseller].&amp;[Sports Store]"/>
            <x15:cachedUniqueName index="515" name="[dim_Reseller].[Reseller].&amp;[Standard Bikes]"/>
            <x15:cachedUniqueName index="516" name="[dim_Reseller].[Reseller].&amp;[Stationary Bikes and Stands]"/>
            <x15:cachedUniqueName index="517" name="[dim_Reseller].[Reseller].&amp;[Steel Inc.]"/>
            <x15:cachedUniqueName index="518" name="[dim_Reseller].[Reseller].&amp;[Stock Parts and Supplies]"/>
            <x15:cachedUniqueName index="519" name="[dim_Reseller].[Reseller].&amp;[Sturdy Toys]"/>
            <x15:cachedUniqueName index="520" name="[dim_Reseller].[Reseller].&amp;[Stylish Department Stores]"/>
            <x15:cachedUniqueName index="521" name="[dim_Reseller].[Reseller].&amp;[Suburban Cycle Shop]"/>
            <x15:cachedUniqueName index="522" name="[dim_Reseller].[Reseller].&amp;[Successful Sales Company]"/>
            <x15:cachedUniqueName index="523" name="[dim_Reseller].[Reseller].&amp;[Summer Sports Place]"/>
            <x15:cachedUniqueName index="524" name="[dim_Reseller].[Reseller].&amp;[Sundry Sporting Goods]"/>
            <x15:cachedUniqueName index="525" name="[dim_Reseller].[Reseller].&amp;[Sunny Place Bikes]"/>
            <x15:cachedUniqueName index="526" name="[dim_Reseller].[Reseller].&amp;[Super Sports Store]"/>
            <x15:cachedUniqueName index="527" name="[dim_Reseller].[Reseller].&amp;[Superb Sales and Repair]"/>
            <x15:cachedUniqueName index="528" name="[dim_Reseller].[Reseller].&amp;[Superior Hardware Distributors]"/>
            <x15:cachedUniqueName index="529" name="[dim_Reseller].[Reseller].&amp;[Superlative Bikes]"/>
            <x15:cachedUniqueName index="530" name="[dim_Reseller].[Reseller].&amp;[Sure &amp; Reliable Sporting Goods]"/>
            <x15:cachedUniqueName index="531" name="[dim_Reseller].[Reseller].&amp;[Swift Cycles]"/>
            <x15:cachedUniqueName index="532" name="[dim_Reseller].[Reseller].&amp;[Synthetic Materials Manufacturing]"/>
            <x15:cachedUniqueName index="533" name="[dim_Reseller].[Reseller].&amp;[Systematic Sales]"/>
            <x15:cachedUniqueName index="534" name="[dim_Reseller].[Reseller].&amp;[Tachometers and Accessories]"/>
            <x15:cachedUniqueName index="535" name="[dim_Reseller].[Reseller].&amp;[Tandem Bicycle Store]"/>
            <x15:cachedUniqueName index="536" name="[dim_Reseller].[Reseller].&amp;[Tandem Sales and Service]"/>
            <x15:cachedUniqueName index="537" name="[dim_Reseller].[Reseller].&amp;[Technical Parts Manufacturing]"/>
            <x15:cachedUniqueName index="538" name="[dim_Reseller].[Reseller].&amp;[Tenth Bike Store]"/>
            <x15:cachedUniqueName index="539" name="[dim_Reseller].[Reseller].&amp;[The Accessories Store]"/>
            <x15:cachedUniqueName index="540" name="[dim_Reseller].[Reseller].&amp;[The Bicycle Accessories Company]"/>
            <x15:cachedUniqueName index="541" name="[dim_Reseller].[Reseller].&amp;[The Bike Mechanics]"/>
            <x15:cachedUniqueName index="542" name="[dim_Reseller].[Reseller].&amp;[The Bike Outlet]"/>
            <x15:cachedUniqueName index="543" name="[dim_Reseller].[Reseller].&amp;[The Bike Shop]"/>
            <x15:cachedUniqueName index="544" name="[dim_Reseller].[Reseller].&amp;[The Commissary]"/>
            <x15:cachedUniqueName index="545" name="[dim_Reseller].[Reseller].&amp;[The Cycle Store]"/>
            <x15:cachedUniqueName index="546" name="[dim_Reseller].[Reseller].&amp;[The Gear Store]"/>
            <x15:cachedUniqueName index="547" name="[dim_Reseller].[Reseller].&amp;[The New Bike Store]"/>
            <x15:cachedUniqueName index="548" name="[dim_Reseller].[Reseller].&amp;[The Showroom]"/>
            <x15:cachedUniqueName index="549" name="[dim_Reseller].[Reseller].&amp;[Third Bike Store]"/>
            <x15:cachedUniqueName index="550" name="[dim_Reseller].[Reseller].&amp;[This Area Sporting Goods]"/>
            <x15:cachedUniqueName index="551" name="[dim_Reseller].[Reseller].&amp;[Thorough Parts and Repair Services]"/>
            <x15:cachedUniqueName index="552" name="[dim_Reseller].[Reseller].&amp;[Thrifty Parts and Sales]"/>
            <x15:cachedUniqueName index="553" name="[dim_Reseller].[Reseller].&amp;[Thrilling Bike Tours]"/>
            <x15:cachedUniqueName index="554" name="[dim_Reseller].[Reseller].&amp;[Tiny Bike Boutique]"/>
            <x15:cachedUniqueName index="555" name="[dim_Reseller].[Reseller].&amp;[Tire Company]"/>
            <x15:cachedUniqueName index="556" name="[dim_Reseller].[Reseller].&amp;[Tire Exchange]"/>
            <x15:cachedUniqueName index="557" name="[dim_Reseller].[Reseller].&amp;[Top Bike Market]"/>
            <x15:cachedUniqueName index="558" name="[dim_Reseller].[Reseller].&amp;[Top of the Line Bikes]"/>
            <x15:cachedUniqueName index="559" name="[dim_Reseller].[Reseller].&amp;[Top Sports Supply]"/>
            <x15:cachedUniqueName index="560" name="[dim_Reseller].[Reseller].&amp;[Totes &amp; Baskets Company]"/>
            <x15:cachedUniqueName index="561" name="[dim_Reseller].[Reseller].&amp;[Tough and Reliable Parts]"/>
            <x15:cachedUniqueName index="562" name="[dim_Reseller].[Reseller].&amp;[Touring Services]"/>
            <x15:cachedUniqueName index="563" name="[dim_Reseller].[Reseller].&amp;[Town Industries]"/>
            <x15:cachedUniqueName index="564" name="[dim_Reseller].[Reseller].&amp;[Traditional Department Stores]"/>
            <x15:cachedUniqueName index="565" name="[dim_Reseller].[Reseller].&amp;[Trailblazing Sports]"/>
            <x15:cachedUniqueName index="566" name="[dim_Reseller].[Reseller].&amp;[Transport Bikes]"/>
            <x15:cachedUniqueName index="567" name="[dim_Reseller].[Reseller].&amp;[Transportation Options]"/>
            <x15:cachedUniqueName index="568" name="[dim_Reseller].[Reseller].&amp;[Travel Sports]"/>
            <x15:cachedUniqueName index="569" name="[dim_Reseller].[Reseller].&amp;[Travel Systems]"/>
            <x15:cachedUniqueName index="570" name="[dim_Reseller].[Reseller].&amp;[Tread Industries]"/>
            <x15:cachedUniqueName index="571" name="[dim_Reseller].[Reseller].&amp;[Trendy Department Stores]"/>
            <x15:cachedUniqueName index="572" name="[dim_Reseller].[Reseller].&amp;[Trusted Catalog Store]"/>
            <x15:cachedUniqueName index="573" name="[dim_Reseller].[Reseller].&amp;[Tubeless Tire Company]"/>
            <x15:cachedUniqueName index="574" name="[dim_Reseller].[Reseller].&amp;[Twelfth Bike Store]"/>
            <x15:cachedUniqueName index="575" name="[dim_Reseller].[Reseller].&amp;[Twin Cycles]"/>
            <x15:cachedUniqueName index="576" name="[dim_Reseller].[Reseller].&amp;[Two Bike Shops]"/>
            <x15:cachedUniqueName index="577" name="[dim_Reseller].[Reseller].&amp;[Two Wheels Cycle Store]"/>
            <x15:cachedUniqueName index="578" name="[dim_Reseller].[Reseller].&amp;[Two-Seater Bikes]"/>
            <x15:cachedUniqueName index="579" name="[dim_Reseller].[Reseller].&amp;[Two-Wheeled Transit Company]"/>
            <x15:cachedUniqueName index="580" name="[dim_Reseller].[Reseller].&amp;[Ultimate Bicycle Company]"/>
            <x15:cachedUniqueName index="581" name="[dim_Reseller].[Reseller].&amp;[Ultimate Bike Shop]"/>
            <x15:cachedUniqueName index="582" name="[dim_Reseller].[Reseller].&amp;[Uncompromising Quality Co]"/>
            <x15:cachedUniqueName index="583" name="[dim_Reseller].[Reseller].&amp;[Underglaze and Finish Company]"/>
            <x15:cachedUniqueName index="584" name="[dim_Reseller].[Reseller].&amp;[Unified Sports Company]"/>
            <x15:cachedUniqueName index="585" name="[dim_Reseller].[Reseller].&amp;[Unique Bikes]"/>
            <x15:cachedUniqueName index="586" name="[dim_Reseller].[Reseller].&amp;[Unsurpassed Bikes]"/>
            <x15:cachedUniqueName index="587" name="[dim_Reseller].[Reseller].&amp;[Unusual Bicycle Company]"/>
            <x15:cachedUniqueName index="588" name="[dim_Reseller].[Reseller].&amp;[Up-To-Date Sports]"/>
            <x15:cachedUniqueName index="589" name="[dim_Reseller].[Reseller].&amp;[Urban Sports Emporium]"/>
            <x15:cachedUniqueName index="590" name="[dim_Reseller].[Reseller].&amp;[Utilitarian Sporting Goods]"/>
            <x15:cachedUniqueName index="591" name="[dim_Reseller].[Reseller].&amp;[Uttermost Bike Shop]"/>
            <x15:cachedUniqueName index="592" name="[dim_Reseller].[Reseller].&amp;[Vale Riding Supplies]"/>
            <x15:cachedUniqueName index="593" name="[dim_Reseller].[Reseller].&amp;[Valley Bicycle Distributors]"/>
            <x15:cachedUniqueName index="594" name="[dim_Reseller].[Reseller].&amp;[Valley Bicycle Specialists]"/>
            <x15:cachedUniqueName index="595" name="[dim_Reseller].[Reseller].&amp;[Valley Toy Store]"/>
            <x15:cachedUniqueName index="596" name="[dim_Reseller].[Reseller].&amp;[Valuable Bike Parts Company]"/>
            <x15:cachedUniqueName index="597" name="[dim_Reseller].[Reseller].&amp;[Variety Cycling]"/>
            <x15:cachedUniqueName index="598" name="[dim_Reseller].[Reseller].&amp;[Vast Bike Sales and Rental]"/>
            <x15:cachedUniqueName index="599" name="[dim_Reseller].[Reseller].&amp;[Vehicle Shop]"/>
            <x15:cachedUniqueName index="600" name="[dim_Reseller].[Reseller].&amp;[Versatile Sporting Goods Company]"/>
            <x15:cachedUniqueName index="601" name="[dim_Reseller].[Reseller].&amp;[Very Best Sports Supply]"/>
            <x15:cachedUniqueName index="602" name="[dim_Reseller].[Reseller].&amp;[Vigorous Exercise Company]"/>
            <x15:cachedUniqueName index="603" name="[dim_Reseller].[Reseller].&amp;[Vigorous Sports Store]"/>
            <x15:cachedUniqueName index="604" name="[dim_Reseller].[Reseller].&amp;[Village Tours]"/>
            <x15:cachedUniqueName index="605" name="[dim_Reseller].[Reseller].&amp;[Vintage Sport Boutique]"/>
            <x15:cachedUniqueName index="606" name="[dim_Reseller].[Reseller].&amp;[Vinyl and Plastic Goods Corporation]"/>
            <x15:cachedUniqueName index="607" name="[dim_Reseller].[Reseller].&amp;[Weekend Bike Tours]"/>
            <x15:cachedUniqueName index="608" name="[dim_Reseller].[Reseller].&amp;[Weekend Tours]"/>
            <x15:cachedUniqueName index="609" name="[dim_Reseller].[Reseller].&amp;[West Side Mart]"/>
            <x15:cachedUniqueName index="610" name="[dim_Reseller].[Reseller].&amp;[West Wind Distributors]"/>
            <x15:cachedUniqueName index="611" name="[dim_Reseller].[Reseller].&amp;[Western Bike Supplies]"/>
            <x15:cachedUniqueName index="612" name="[dim_Reseller].[Reseller].&amp;[Westside Cycle Store]"/>
            <x15:cachedUniqueName index="613" name="[dim_Reseller].[Reseller].&amp;[Westside Plaza]"/>
            <x15:cachedUniqueName index="614" name="[dim_Reseller].[Reseller].&amp;[Wheel Gallery]"/>
            <x15:cachedUniqueName index="615" name="[dim_Reseller].[Reseller].&amp;[Wheels Inc.]"/>
            <x15:cachedUniqueName index="616" name="[dim_Reseller].[Reseller].&amp;[Wheelsets Storehouse]"/>
            <x15:cachedUniqueName index="617" name="[dim_Reseller].[Reseller].&amp;[Wholesale Bikes]"/>
            <x15:cachedUniqueName index="618" name="[dim_Reseller].[Reseller].&amp;[Wholesale Parts]"/>
            <x15:cachedUniqueName index="619" name="[dim_Reseller].[Reseller].&amp;[Widget Bicycle Specialists]"/>
            <x15:cachedUniqueName index="620" name="[dim_Reseller].[Reseller].&amp;[Wingtip Toys]"/>
            <x15:cachedUniqueName index="621" name="[dim_Reseller].[Reseller].&amp;[Wire Baskets and Parts]"/>
            <x15:cachedUniqueName index="622" name="[dim_Reseller].[Reseller].&amp;[Wonderful Bikes Inc.]"/>
            <x15:cachedUniqueName index="623" name="[dim_Reseller].[Reseller].&amp;[Work and Play Association]"/>
            <x15:cachedUniqueName index="624" name="[dim_Reseller].[Reseller].&amp;[Workout Emporium]"/>
            <x15:cachedUniqueName index="625" name="[dim_Reseller].[Reseller].&amp;[World Bike Discount Store]"/>
            <x15:cachedUniqueName index="626" name="[dim_Reseller].[Reseller].&amp;[World of Bikes]"/>
            <x15:cachedUniqueName index="627" name="[dim_Reseller].[Reseller].&amp;[Worthwhile Activity Store]"/>
            <x15:cachedUniqueName index="628" name="[dim_Reseller].[Reseller].&amp;[Year-Round Sports]"/>
            <x15:cachedUniqueName index="629" name="[dim_Reseller].[Reseller].&amp;[Yellow Bicycle Company]"/>
          </x15:cachedUniqueNames>
        </ext>
      </extLst>
    </cacheField>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2" memberValueDatatype="130" unbalanced="0">
      <fieldsUsage count="2">
        <fieldUsage x="-1"/>
        <fieldUsage x="0"/>
      </fieldsUsage>
    </cacheHierarchy>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29166663" backgroundQuery="1" createdVersion="8" refreshedVersion="8" minRefreshableVersion="3" recordCount="0" supportSubquery="1" supportAdvancedDrill="1" xr:uid="{419B7862-772C-4B57-9D1A-76B84E4C36FC}">
  <cacheSource type="external" connectionId="9"/>
  <cacheFields count="6">
    <cacheField name="[dim_Reseller].[Business _Type].[Business _Type]" caption="Business _Type" numFmtId="0" hierarchy="19" level="1">
      <sharedItems count="3">
        <s v="Specialty Bike Shop"/>
        <s v="Value Added Reseller"/>
        <s v="Warehouse"/>
      </sharedItems>
      <extLst>
        <ext xmlns:x15="http://schemas.microsoft.com/office/spreadsheetml/2010/11/main" uri="{4F2E5C28-24EA-4eb8-9CBF-B6C8F9C3D259}">
          <x15:cachedUniqueNames>
            <x15:cachedUniqueName index="0" name="[dim_Reseller].[Business _Type].&amp;[Specialty Bike Shop]"/>
            <x15:cachedUniqueName index="1" name="[dim_Reseller].[Business _Type].&amp;[Value Added Reseller]"/>
            <x15:cachedUniqueName index="2" name="[dim_Reseller].[Business _Type].&amp;[Warehouse]"/>
          </x15:cachedUniqueNames>
        </ext>
      </extLst>
    </cacheField>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2" memberValueDatatype="130" unbalanced="0">
      <fieldsUsage count="2">
        <fieldUsage x="-1"/>
        <fieldUsage x="0"/>
      </fieldsUsage>
    </cacheHierarchy>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oneField="1">
      <fieldsUsage count="1">
        <fieldUsage x="2"/>
      </fieldsUsage>
    </cacheHierarchy>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oneField="1">
      <fieldsUsage count="1">
        <fieldUsage x="4"/>
      </fieldsUsage>
    </cacheHierarchy>
    <cacheHierarchy uniqueName="[Measures].[Total Quantity]" caption="Total Quantity" measure="1" displayFolder="" measureGroup="fact_Sales" count="0" oneField="1">
      <fieldsUsage count="1">
        <fieldUsage x="5"/>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31597219" backgroundQuery="1" createdVersion="8" refreshedVersion="8" minRefreshableVersion="3" recordCount="0" supportSubquery="1" supportAdvancedDrill="1" xr:uid="{A48F4275-F6E9-409B-A607-CF5DE57A10BC}">
  <cacheSource type="external" connectionId="9"/>
  <cacheFields count="2">
    <cacheField name="[dim_Reseller].[Reseller].[Reseller]" caption="Reseller" numFmtId="0" hierarchy="20" level="1">
      <sharedItems count="10">
        <s v="Brakes and Gears"/>
        <s v="Closeout Boutique"/>
        <s v="Field Trip Store"/>
        <s v="Great Bikes"/>
        <s v="Latest Sports Equipment"/>
        <s v="Leather Seat Factory"/>
        <s v="Permanent Finish Products"/>
        <s v="Registered Cycle Store"/>
        <s v="The Gear Store"/>
        <s v="Top Sports Supply"/>
      </sharedItems>
      <extLst>
        <ext xmlns:x15="http://schemas.microsoft.com/office/spreadsheetml/2010/11/main" uri="{4F2E5C28-24EA-4eb8-9CBF-B6C8F9C3D259}">
          <x15:cachedUniqueNames>
            <x15:cachedUniqueName index="0" name="[dim_Reseller].[Reseller].&amp;[Brakes and Gears]"/>
            <x15:cachedUniqueName index="1" name="[dim_Reseller].[Reseller].&amp;[Closeout Boutique]"/>
            <x15:cachedUniqueName index="2" name="[dim_Reseller].[Reseller].&amp;[Field Trip Store]"/>
            <x15:cachedUniqueName index="3" name="[dim_Reseller].[Reseller].&amp;[Great Bikes]"/>
            <x15:cachedUniqueName index="4" name="[dim_Reseller].[Reseller].&amp;[Latest Sports Equipment]"/>
            <x15:cachedUniqueName index="5" name="[dim_Reseller].[Reseller].&amp;[Leather Seat Factory]"/>
            <x15:cachedUniqueName index="6" name="[dim_Reseller].[Reseller].&amp;[Permanent Finish Products]"/>
            <x15:cachedUniqueName index="7" name="[dim_Reseller].[Reseller].&amp;[Registered Cycle Store]"/>
            <x15:cachedUniqueName index="8" name="[dim_Reseller].[Reseller].&amp;[The Gear Store]"/>
            <x15:cachedUniqueName index="9" name="[dim_Reseller].[Reseller].&amp;[Top Sports Supply]"/>
          </x15:cachedUniqueNames>
        </ext>
      </extLst>
    </cacheField>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2" memberValueDatatype="130" unbalanced="0">
      <fieldsUsage count="2">
        <fieldUsage x="-1"/>
        <fieldUsage x="0"/>
      </fieldsUsage>
    </cacheHierarchy>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35995368" backgroundQuery="1" createdVersion="8" refreshedVersion="8" minRefreshableVersion="3" recordCount="0" supportSubquery="1" supportAdvancedDrill="1" xr:uid="{8D1E9351-65D8-49C6-8222-D2AB4DFEFF92}">
  <cacheSource type="external" connectionId="9"/>
  <cacheFields count="6">
    <cacheField name="[dim_Reseller].[Reseller].[Reseller]" caption="Reseller" numFmtId="0" hierarchy="20" level="1">
      <sharedItems count="630">
        <s v="A Bike Store"/>
        <s v="A Great Bicycle Company"/>
        <s v="A Typical Bike Shop"/>
        <s v="Acceptable Sales &amp; Service"/>
        <s v="Accessories Network"/>
        <s v="Acclaimed Bicycle Company"/>
        <s v="Ace Bicycle Supply"/>
        <s v="Action Bicycle Specialists"/>
        <s v="Active Cycling"/>
        <s v="Active Life Toys"/>
        <s v="Active Systems"/>
        <s v="Active Transport Inc."/>
        <s v="Activity Center"/>
        <s v="Advanced Bike Components"/>
        <s v="Aerobic Exercise Company"/>
        <s v="Affordable Sports Equipment"/>
        <s v="All Cycle Shop"/>
        <s v="All Seasons Sports Supply"/>
        <s v="Alpine Ski House"/>
        <s v="Alternative Vehicles"/>
        <s v="Amalgamated Parts Shop"/>
        <s v="Another Bicycle Company"/>
        <s v="Area Bike Accessories"/>
        <s v="Area Sheet Metal Supply"/>
        <s v="Associated Bikes"/>
        <s v="Atypical Bike Company"/>
        <s v="Authentic Sales and Service"/>
        <s v="Authorized Bike Sales and Rental"/>
        <s v="Basic Bike Company"/>
        <s v="Basic Sports Equipment"/>
        <s v="Beneficial Exercises and Activities"/>
        <s v="Best Cycle Store"/>
        <s v="Best o' Bikes"/>
        <s v="Better Bike Shop"/>
        <s v="Bicycle Accessories and Kits"/>
        <s v="Bicycle Exporters"/>
        <s v="Bicycle Lines Distributors"/>
        <s v="Bicycle Merchandise Warehouse"/>
        <s v="Bicycle Outfitters"/>
        <s v="Bicycle Warehouse Inc."/>
        <s v="Big Cycle Mall"/>
        <s v="Big-Time Bike Store"/>
        <s v="Bike Boutique"/>
        <s v="Bike Dealers Association"/>
        <s v="Bike Experts"/>
        <s v="Bike Goods"/>
        <s v="Bike Part Wholesalers"/>
        <s v="Bike Products and Accessories"/>
        <s v="Bike Rims Company"/>
        <s v="Bike World"/>
        <s v="Bikes and Motorbikes"/>
        <s v="Bikes for Kids and Adults"/>
        <s v="Bikes for Two"/>
        <s v="Black Bicycle Company"/>
        <s v="Blue Bicycle Company"/>
        <s v="Blue-Ribbon Bike Company"/>
        <s v="Bold Bike Accessories"/>
        <s v="Brakes and Gears"/>
        <s v="Brightwork Company"/>
        <s v="Budget Bike Company"/>
        <s v="Budget Toy Store"/>
        <s v="Bulk Discount Store"/>
        <s v="Camping and Sports Store"/>
        <s v="Capable Sales and Service"/>
        <s v="Capital Riding Supplies"/>
        <s v="Cash &amp; Carry Bikes"/>
        <s v="Casual Bicycle Store"/>
        <s v="Catalog Store"/>
        <s v="Center Cycle Shop"/>
        <s v="Central Bicycle Specialists"/>
        <s v="Central Discount Store"/>
        <s v="Certified Bicycle Supply"/>
        <s v="Certified Sports Supply"/>
        <s v="Chain and Chain Tool Distributions"/>
        <s v="Channel Outlet"/>
        <s v="Chic Department Stores"/>
        <s v="City Manufacturing"/>
        <s v="Citywide Service and Repair"/>
        <s v="Clamps &amp; Brackets Co."/>
        <s v="Classic Cycle Store"/>
        <s v="Client Discount Store"/>
        <s v="Closeout Boutique"/>
        <s v="Closest Bicycle Store"/>
        <s v="Coalition Bike Company"/>
        <s v="Coho Sports"/>
        <s v="Commendable Bikes"/>
        <s v="Commerce Bicycle Specialists"/>
        <s v="Commercial Sporting Goods"/>
        <s v="Community Department Stores"/>
        <s v="Commuter Bicycle Store"/>
        <s v="Consolidated Messenger"/>
        <s v="Consolidated Sales"/>
        <s v="Convenient Bike Shop"/>
        <s v="Convenient Sales and Service"/>
        <s v="Corner Bicycle Supply"/>
        <s v="Countryside Company"/>
        <s v="Courteous Bicycle Specialists"/>
        <s v="Cross-Country Riding Supplies"/>
        <s v="Curbside Universe"/>
        <s v="Custom Accessories Company"/>
        <s v="Cycle Clearance"/>
        <s v="Cycle Merchants"/>
        <s v="Cycle Parts and Accessories"/>
        <s v="Cycles and Scooters"/>
        <s v="Cycles Sales and Repair"/>
        <s v="Cycles Wholesaler &amp; Mfg."/>
        <s v="Cycling Goods"/>
        <s v="Daring Rides"/>
        <s v="Demand Distributors"/>
        <s v="Designated Distributors"/>
        <s v="Discount Bicycle Specialists"/>
        <s v="Discount Tours"/>
        <s v="Distance Bikes"/>
        <s v="Distant Inn"/>
        <s v="Distinctive Cycles Sales &amp; Service"/>
        <s v="Distinctive Store"/>
        <s v="District Mall"/>
        <s v="Downhill Bicycle Specialists"/>
        <s v="Downtown Hotel"/>
        <s v="Eastside Cycle Shop"/>
        <s v="Eastside Department Store"/>
        <s v="Eastside Parts Shop"/>
        <s v="Eastside Sporting Goods"/>
        <s v="Eastward Bike Accessories"/>
        <s v="eCommerce Bikes"/>
        <s v="Economy Bikes Company"/>
        <s v="Economy Center"/>
        <s v="Educational Services"/>
        <s v="Efficient Cycling"/>
        <s v="Eighth Bike Store"/>
        <s v="Eighty Toy Stores"/>
        <s v="Elemental Sporting Goods"/>
        <s v="Eleventh Bike Store"/>
        <s v="Elite Bikes"/>
        <s v="Endurance Bikes"/>
        <s v="Engineered Bike Systems"/>
        <s v="Enterprise Center"/>
        <s v="Essential Bike Works"/>
        <s v="Every Bike Shop"/>
        <s v="Excellent Bikes"/>
        <s v="Excellent Riding Supplies"/>
        <s v="Exceptional Cycle Services"/>
        <s v="Exchange Parts Inc."/>
        <s v="Exclusive Bicycle Mart"/>
        <s v="Executive Discount Store"/>
        <s v="Executive Gift Store"/>
        <s v="Exemplary Cycles"/>
        <s v="Exercise Center"/>
        <s v="Exhibition Showroom"/>
        <s v="Exhilarating Cycles"/>
        <s v="Exotic Bikes"/>
        <s v="Expert Sports Store"/>
        <s v="Express Bike Services"/>
        <s v="Extended Bike Sales"/>
        <s v="Extended Tours"/>
        <s v="Extraordinary Bike Works"/>
        <s v="Extras Sporting Goods"/>
        <s v="Extreme Riding Supplies"/>
        <s v="Extreme Toy Store"/>
        <s v="Fabrikam Inc., East"/>
        <s v="Fabrikam Inc., West"/>
        <s v="Fad Outlet"/>
        <s v="Family Cycle Store"/>
        <s v="Family Entertainment Center"/>
        <s v="Family's Favorite Bike Shop"/>
        <s v="Famous Bike Sales and Service"/>
        <s v="Famous Bike Shop"/>
        <s v="Farthermost Bike Shop"/>
        <s v="Farthest Bike Store"/>
        <s v="Fashionable Bikes and Accessories"/>
        <s v="Fashionable Department Stores"/>
        <s v="Fast Bike Works"/>
        <s v="Fast Services"/>
        <s v="Fasteners &amp; Bolts Outlet"/>
        <s v="Favorite Toy Distributor"/>
        <s v="Field Trip Inc"/>
        <s v="Field Trip Store"/>
        <s v="Fifth Bike Store"/>
        <s v="Finer Cycle Shop"/>
        <s v="Finer Mart"/>
        <s v="Finer Parts Shop"/>
        <s v="Finer Riding Supplies"/>
        <s v="Finer Sporting Goods"/>
        <s v="Finish and Sealant Products"/>
        <s v="Finished Parts Shop"/>
        <s v="First Bike Store"/>
        <s v="First Center"/>
        <s v="First Cycle Store"/>
        <s v="First Department Stores"/>
        <s v="First Supplies"/>
        <s v="First-Rate Outlet"/>
        <s v="Fitness Bike Accessories"/>
        <s v="Fitness Cycling"/>
        <s v="Fitness Department Stores"/>
        <s v="Fitness Discount Store"/>
        <s v="Fitness Hotel"/>
        <s v="Fitness Sport Boutique"/>
        <s v="Fitness Supplies"/>
        <s v="Fitness Toy Store"/>
        <s v="Fitness Toys"/>
        <s v="Fleet Bikes"/>
        <s v="Fourth Bike Store"/>
        <s v="Friendly Bike Shop"/>
        <s v="Friendly Neighborhood Bikes"/>
        <s v="Front Runner Bikes"/>
        <s v="Front Sporting Goods"/>
        <s v="Frugal Bike Shop"/>
        <s v="Full Sports Supply"/>
        <s v="Full-Service Bike Store"/>
        <s v="Fun Times Club"/>
        <s v="Fun Toys and Bikes"/>
        <s v="Functional Store South"/>
        <s v="Future Bikes"/>
        <s v="Futuristic Bikes"/>
        <s v="Futuristic Sport Distributors"/>
        <s v="Games and Sport Supply Company"/>
        <s v="Gasless Cycle Shop"/>
        <s v="Gears and Parts Company"/>
        <s v="Gear-Shift Bikes Limited"/>
        <s v="General Associates"/>
        <s v="General Bike Corporation"/>
        <s v="General Cycle Storehouse"/>
        <s v="General Department Stores"/>
        <s v="General Industries"/>
        <s v="General Riding Supplies"/>
        <s v="General Supplies"/>
        <s v="Genial Bike Associates"/>
        <s v="Genuine Bike Shop"/>
        <s v="Getaway Inn"/>
        <s v="Gift and Toy Store"/>
        <s v="Global Bike Retailers"/>
        <s v="Global Plaza"/>
        <s v="Global Sports Outlet"/>
        <s v="Glossy Bikes"/>
        <s v="Go-cart and Bike Specialists"/>
        <s v="Golf and Cycle Store"/>
        <s v="Good Bicycle Store"/>
        <s v="Good Bike Shop"/>
        <s v="Good Toys"/>
        <s v="Grand Bicycle Stores"/>
        <s v="Grand Discount Store"/>
        <s v="Grand Industries"/>
        <s v="Grand Sport Boutique"/>
        <s v="Grease and Oil Products Company"/>
        <s v="Great Bicycle Supply"/>
        <s v="Great Bikes"/>
        <s v="Greater Bike Store"/>
        <s v="Grown-up Bike Store"/>
        <s v="Guaranteed Sales and Service"/>
        <s v="Handy Bike Services"/>
        <s v="Hardware Components"/>
        <s v="Health Spa, Limited"/>
        <s v="Helmets and Cycles"/>
        <s v="Helpful Sales and Repair Service"/>
        <s v="Highway Bike Shop"/>
        <s v="Historic Bicycle Sales"/>
        <s v="Hobby Store"/>
        <s v="Home Town Bike Store"/>
        <s v="Hometown Riding Supplies"/>
        <s v="Honest Repair Service"/>
        <s v="Ideal Components"/>
        <s v="Immediate Repair Shop"/>
        <s v="Immense Manufacturing Company"/>
        <s v="Impervious Paint Company"/>
        <s v="Imported and Domestic Cycles"/>
        <s v="Incomparable Bicycle Store"/>
        <s v="Industrial Supplies"/>
        <s v="Inexpensive Parts Shop"/>
        <s v="Initial Bike Company"/>
        <s v="Instant Cycle Store"/>
        <s v="Instruments and Parts Company"/>
        <s v="Journey Sporting Goods"/>
        <s v="Juvenile Sports Equipment"/>
        <s v="Kickstand Sellers"/>
        <s v="Kickstands and Accessories Company"/>
        <s v="Kids and Adults Cycle Shop"/>
        <s v="Large Bike Shop"/>
        <s v="Larger Cycle Shop"/>
        <s v="Largest Bike Store"/>
        <s v="Latest Accessories Sales"/>
        <s v="Latest Sports Equipment"/>
        <s v="Leading Bike Distributors"/>
        <s v="Leading Sales &amp; Repair"/>
        <s v="Lease-a-Bike Shop"/>
        <s v="Leather and Vinyl Manufacturing"/>
        <s v="Leather Seat Factory"/>
        <s v="Leisure Activities"/>
        <s v="Leisure Clearing House"/>
        <s v="Liquidation Sales"/>
        <s v="List Price Catalog Company"/>
        <s v="Little Bicycle Supply Shop"/>
        <s v="Local Hardware Factory"/>
        <s v="Local Sales and Rental"/>
        <s v="Locks Company"/>
        <s v="Lots of Bikes Storehouse"/>
        <s v="Low Price Cycles"/>
        <s v="Lubricant and Grease Suppliers"/>
        <s v="Lustrous Paints and Components"/>
        <s v="Machines &amp; Cycles Store"/>
        <s v="Mail Market"/>
        <s v="Mail-Order Outlet"/>
        <s v="Maintenance and Repair for Bicycles"/>
        <s v="Major Amusement Company"/>
        <s v="Major Bicycle Store"/>
        <s v="Major Cycling"/>
        <s v="Major Sport Suppliers"/>
        <s v="Major Sporting Goods"/>
        <s v="Manufacturers Inc"/>
        <s v="Many Bikes Store"/>
        <s v="Mechanical Products Ltd."/>
        <s v="Mechanical Sports Center"/>
        <s v="Mercantile Outlet"/>
        <s v="Metal Clearing House"/>
        <s v="Metal Processing Company"/>
        <s v="Metro Bike Mart"/>
        <s v="Metro Bike Works"/>
        <s v="Metro Cycle Shop"/>
        <s v="Metro Manufacturing"/>
        <s v="Metro Metals Co."/>
        <s v="Metro Sports Equipment"/>
        <s v="Metropolitan Bicycle Supply"/>
        <s v="Metropolitan Equipment"/>
        <s v="Metropolitan Manufacturing"/>
        <s v="Metropolitan Sales and Rental"/>
        <s v="Metropolitan Sports Supply"/>
        <s v="Mobile Outlet"/>
        <s v="Moderately-Priced Bikes Store"/>
        <s v="Modern Bike Store"/>
        <s v="Modular Cycle Systems"/>
        <s v="More Bikes!"/>
        <s v="Mountain Bike Center"/>
        <s v="Mountain Bike Store"/>
        <s v="Mountain Emporium"/>
        <s v="Mountain Toy Store"/>
        <s v="National Manufacturing"/>
        <s v="Nationwide Supply"/>
        <s v="Nearby Bike Mall"/>
        <s v="Nearby Cycle Shop"/>
        <s v="Nearby Sporting Goods"/>
        <s v="Nearest Bike Store"/>
        <s v="Neighborhood Bicycle Storehouse"/>
        <s v="Neighborhood Store"/>
        <s v="New and Used Bicycles"/>
        <s v="New Bikes Company"/>
        <s v="Next Door Cycles"/>
        <s v="Next-Door Bike Store"/>
        <s v="Nice Bikes"/>
        <s v="Noiseless Gear Company"/>
        <s v="Nonskid Tire Company"/>
        <s v="Non-Slip Pedal Company"/>
        <s v="North Bike Company"/>
        <s v="Novelty Bikes"/>
        <s v="Number 1 Supply"/>
        <s v="Number One Bike Co."/>
        <s v="Odometers and Accessories Company"/>
        <s v="Official Parts Shop"/>
        <s v="Off-Price Bike Center"/>
        <s v="Oils and Fluids Warehouse"/>
        <s v="One Bike Company"/>
        <s v="One-Piece Handle Bars"/>
        <s v="Online Bike Catalog"/>
        <s v="Online Bike Sellers"/>
        <s v="Online Bike Warehouse"/>
        <s v="Only Bikes and Accessories"/>
        <s v="Optimal Bikes"/>
        <s v="Orange Bicycle Company"/>
        <s v="Original Bicycle Supply Company"/>
        <s v="Our Sporting Goods Store"/>
        <s v="Outdoor Aerobic Systems Company"/>
        <s v="Outdoor Equipment Store"/>
        <s v="Outdoor Sporting Goods"/>
        <s v="Outdoor Sports Supply"/>
        <s v="Outstanding Cycles"/>
        <s v="Paint Supply"/>
        <s v="Painters Bicycle Specialists"/>
        <s v="Paints and Solvents Company"/>
        <s v="Parcel Express Delivery Service"/>
        <s v="Parts Shop"/>
        <s v="Pedal Systems Company"/>
        <s v="Pedaling Components"/>
        <s v="Pedals Warehouse"/>
        <s v="Perfect Toys"/>
        <s v="Permanent Finish Products"/>
        <s v="Petroleum Products Distributors"/>
        <s v="Plastic Parts Company"/>
        <s v="Plastic Products Manufacturers"/>
        <s v="Popular Bike Lines"/>
        <s v="Practical Bike Supply Company"/>
        <s v="Preferred Bikes"/>
        <s v="Pretty Bikes and Toys"/>
        <s v="Price-Cutter Discount Bikes"/>
        <s v="Primary Bike Distributors"/>
        <s v="Primary Cycle Shop"/>
        <s v="Principal Bike Company"/>
        <s v="Producer Goods Clearinghouse"/>
        <s v="Professional Containers and Packaging Co."/>
        <s v="Professional Cycle Store"/>
        <s v="Professional Cyclists"/>
        <s v="Professional Sales and Service"/>
        <s v="Professional Sporting Goods"/>
        <s v="Progressive Sports"/>
        <s v="Prosperous Tours"/>
        <s v="Purchase Mart"/>
        <s v="Qualified Sales and Repair Services"/>
        <s v="Quality Bike Sales"/>
        <s v="Quantity Discounts"/>
        <s v="Quick Delivery Service"/>
        <s v="Quick Parts and Service"/>
        <s v="Quitting Business Distributors"/>
        <s v="Racing Association"/>
        <s v="Racing Bike Outlet"/>
        <s v="Racing Partners"/>
        <s v="Racing Sales and Service"/>
        <s v="Racing Supply Distributors"/>
        <s v="Racing Tours"/>
        <s v="Racing Toys"/>
        <s v="Racks and Security Systems"/>
        <s v="Rally Day Mall"/>
        <s v="Rally Master Company Inc"/>
        <s v="Rambling Tours"/>
        <s v="Rampart Amusement Company"/>
        <s v="Rapid Bikes"/>
        <s v="Raw Materials Inc"/>
        <s v="Real Sporting Goods"/>
        <s v="Reasonable Bicycle Sales"/>
        <s v="Recommended Bicycles"/>
        <s v="Recreation Supplies"/>
        <s v="Recreation Systems"/>
        <s v="Recreation Toy Store"/>
        <s v="Red Bicycle Company"/>
        <s v="Regional Cycle Shop"/>
        <s v="Regional Manufacturing"/>
        <s v="Registered Cycle Store"/>
        <s v="Reliable Brake Systems"/>
        <s v="Reliable Retail Center"/>
        <s v="Remarkable Bike Store"/>
        <s v="Remote Bicycle Specialists"/>
        <s v="Rental Bikes"/>
        <s v="Rental Gallery"/>
        <s v="Requisite Part Supply"/>
        <s v="Resale Services"/>
        <s v="Responsible Bike Dealers"/>
        <s v="Retail Cycle Shop"/>
        <s v="Retail Mall"/>
        <s v="Retail Sales and Service"/>
        <s v="Retail Sporting Equipment"/>
        <s v="Retail Sporting Goods"/>
        <s v="Retail Toy Store"/>
        <s v="Retirement Activities Association"/>
        <s v="Retread Tire Company"/>
        <s v="Retreat Inn"/>
        <s v="Rewarding Activities Company"/>
        <s v="Rich Department Store"/>
        <s v="Riders Company"/>
        <s v="Riding Associates"/>
        <s v="Riding Cycles"/>
        <s v="Riding Excursions"/>
        <s v="Riverside Company"/>
        <s v="Road Way Sales and Rental"/>
        <s v="Roadway Bicycle Supply"/>
        <s v="Roadway Bike Emporium"/>
        <s v="Road-Way Mart"/>
        <s v="Roadway Supplies"/>
        <s v="Rodeway Bike Store"/>
        <s v="Roving Sports"/>
        <s v="Rugged Bikes"/>
        <s v="Running and Cycling Gear"/>
        <s v="Rural Cycle Emporium"/>
        <s v="Rural Department Store"/>
        <s v="Rural Mountain Bike Mart"/>
        <s v="Rural Sales and Service"/>
        <s v="Rustic Bike Store"/>
        <s v="Safe Cycles Shop"/>
        <s v="Safe Toys"/>
        <s v="Sales and Supply Company"/>
        <s v="Sample Bike Store"/>
        <s v="Satin Finish Company"/>
        <s v="Scooters and Bikes Store"/>
        <s v="Scratch-Resistant Finishes Company"/>
        <s v="Seaside Bike Works"/>
        <s v="Seats and Saddles Company"/>
        <s v="Second Bike Shop"/>
        <s v="Security Racks and Locks Wholesalers"/>
        <s v="Selected Distributors"/>
        <s v="Self-Contained Cycle Parts Company"/>
        <s v="Sellers of Cycles"/>
        <s v="Sensational Discount Store"/>
        <s v="Sensible Sports"/>
        <s v="Separate Parts Corporation"/>
        <s v="Serious Cycles"/>
        <s v="Seventh Bike Store"/>
        <s v="Sharp Bikes"/>
        <s v="Sheet Metal Manufacturing"/>
        <s v="Shipping Specialists"/>
        <s v="Showcase for Cycles"/>
        <s v="Simple Bike Parts"/>
        <s v="Sixth Bike Store"/>
        <s v="Sleek Bikes"/>
        <s v="Small Bike Accessories Shop"/>
        <s v="Small Bike Shop"/>
        <s v="Small Cycle Store"/>
        <s v="Social Activities Club"/>
        <s v="Solid Bike Parts"/>
        <s v="Some Discount Store"/>
        <s v="South Bike Company"/>
        <s v="Spa and Exercise Outfitters"/>
        <s v="Spare Parts Co."/>
        <s v="Sparkling Paint and Finishes"/>
        <s v="Specialty Sports Store"/>
        <s v="Spoke Manufacturers"/>
        <s v="Sports Commodities"/>
        <s v="Sports Merchandise"/>
        <s v="Sports Products Store"/>
        <s v="Sports Sales and Rental"/>
        <s v="Sports Store"/>
        <s v="Standard Bikes"/>
        <s v="Stationary Bikes and Stands"/>
        <s v="Steel Inc."/>
        <s v="Stock Parts and Supplies"/>
        <s v="Sturdy Toys"/>
        <s v="Stylish Department Stores"/>
        <s v="Suburban Cycle Shop"/>
        <s v="Successful Sales Company"/>
        <s v="Summer Sports Place"/>
        <s v="Sundry Sporting Goods"/>
        <s v="Sunny Place Bikes"/>
        <s v="Super Sports Store"/>
        <s v="Superb Sales and Repair"/>
        <s v="Superior Hardware Distributors"/>
        <s v="Superlative Bikes"/>
        <s v="Sure &amp; Reliable Sporting Goods"/>
        <s v="Swift Cycles"/>
        <s v="Synthetic Materials Manufacturing"/>
        <s v="Systematic Sales"/>
        <s v="Tachometers and Accessories"/>
        <s v="Tandem Bicycle Store"/>
        <s v="Tandem Sales and Service"/>
        <s v="Technical Parts Manufacturing"/>
        <s v="Tenth Bike Store"/>
        <s v="The Accessories Store"/>
        <s v="The Bicycle Accessories Company"/>
        <s v="The Bike Mechanics"/>
        <s v="The Bike Outlet"/>
        <s v="The Bike Shop"/>
        <s v="The Commissary"/>
        <s v="The Cycle Store"/>
        <s v="The Gear Store"/>
        <s v="The New Bike Store"/>
        <s v="The Showroom"/>
        <s v="Third Bike Store"/>
        <s v="This Area Sporting Goods"/>
        <s v="Thorough Parts and Repair Services"/>
        <s v="Thrifty Parts and Sales"/>
        <s v="Thrilling Bike Tours"/>
        <s v="Tiny Bike Boutique"/>
        <s v="Tire Company"/>
        <s v="Tire Exchange"/>
        <s v="Top Bike Market"/>
        <s v="Top of the Line Bikes"/>
        <s v="Top Sports Supply"/>
        <s v="Totes &amp; Baskets Company"/>
        <s v="Tough and Reliable Parts"/>
        <s v="Touring Services"/>
        <s v="Town Industries"/>
        <s v="Traditional Department Stores"/>
        <s v="Trailblazing Sports"/>
        <s v="Transport Bikes"/>
        <s v="Transportation Options"/>
        <s v="Travel Sports"/>
        <s v="Travel Systems"/>
        <s v="Tread Industries"/>
        <s v="Trendy Department Stores"/>
        <s v="Trusted Catalog Store"/>
        <s v="Tubeless Tire Company"/>
        <s v="Twelfth Bike Store"/>
        <s v="Twin Cycles"/>
        <s v="Two Bike Shops"/>
        <s v="Two Wheels Cycle Store"/>
        <s v="Two-Seater Bikes"/>
        <s v="Two-Wheeled Transit Company"/>
        <s v="Ultimate Bicycle Company"/>
        <s v="Ultimate Bike Shop"/>
        <s v="Uncompromising Quality Co"/>
        <s v="Underglaze and Finish Company"/>
        <s v="Unified Sports Company"/>
        <s v="Unique Bikes"/>
        <s v="Unsurpassed Bikes"/>
        <s v="Unusual Bicycle Company"/>
        <s v="Up-To-Date Sports"/>
        <s v="Urban Sports Emporium"/>
        <s v="Utilitarian Sporting Goods"/>
        <s v="Uttermost Bike Shop"/>
        <s v="Vale Riding Supplies"/>
        <s v="Valley Bicycle Distributors"/>
        <s v="Valley Bicycle Specialists"/>
        <s v="Valley Toy Store"/>
        <s v="Valuable Bike Parts Company"/>
        <s v="Variety Cycling"/>
        <s v="Vast Bike Sales and Rental"/>
        <s v="Vehicle Shop"/>
        <s v="Versatile Sporting Goods Company"/>
        <s v="Very Best Sports Supply"/>
        <s v="Vigorous Exercise Company"/>
        <s v="Vigorous Sports Store"/>
        <s v="Village Tours"/>
        <s v="Vintage Sport Boutique"/>
        <s v="Vinyl and Plastic Goods Corporation"/>
        <s v="Weekend Bike Tours"/>
        <s v="Weekend Tours"/>
        <s v="West Side Mart"/>
        <s v="West Wind Distributors"/>
        <s v="Western Bike Supplies"/>
        <s v="Westside Cycle Store"/>
        <s v="Westside Plaza"/>
        <s v="Wheel Gallery"/>
        <s v="Wheels Inc."/>
        <s v="Wheelsets Storehouse"/>
        <s v="Wholesale Bikes"/>
        <s v="Wholesale Parts"/>
        <s v="Widget Bicycle Specialists"/>
        <s v="Wingtip Toys"/>
        <s v="Wire Baskets and Parts"/>
        <s v="Wonderful Bikes Inc."/>
        <s v="Work and Play Association"/>
        <s v="Workout Emporium"/>
        <s v="World Bike Discount Store"/>
        <s v="World of Bikes"/>
        <s v="Worthwhile Activity Store"/>
        <s v="Year-Round Sports"/>
        <s v="Yellow Bicycle Company"/>
      </sharedItems>
      <extLst>
        <ext xmlns:x15="http://schemas.microsoft.com/office/spreadsheetml/2010/11/main" uri="{4F2E5C28-24EA-4eb8-9CBF-B6C8F9C3D259}">
          <x15:cachedUniqueNames>
            <x15:cachedUniqueName index="0" name="[dim_Reseller].[Reseller].&amp;[A Bike Store]"/>
            <x15:cachedUniqueName index="1" name="[dim_Reseller].[Reseller].&amp;[A Great Bicycle Company]"/>
            <x15:cachedUniqueName index="2" name="[dim_Reseller].[Reseller].&amp;[A Typical Bike Shop]"/>
            <x15:cachedUniqueName index="3" name="[dim_Reseller].[Reseller].&amp;[Acceptable Sales &amp; Service]"/>
            <x15:cachedUniqueName index="4" name="[dim_Reseller].[Reseller].&amp;[Accessories Network]"/>
            <x15:cachedUniqueName index="5" name="[dim_Reseller].[Reseller].&amp;[Acclaimed Bicycle Company]"/>
            <x15:cachedUniqueName index="6" name="[dim_Reseller].[Reseller].&amp;[Ace Bicycle Supply]"/>
            <x15:cachedUniqueName index="7" name="[dim_Reseller].[Reseller].&amp;[Action Bicycle Specialists]"/>
            <x15:cachedUniqueName index="8" name="[dim_Reseller].[Reseller].&amp;[Active Cycling]"/>
            <x15:cachedUniqueName index="9" name="[dim_Reseller].[Reseller].&amp;[Active Life Toys]"/>
            <x15:cachedUniqueName index="10" name="[dim_Reseller].[Reseller].&amp;[Active Systems]"/>
            <x15:cachedUniqueName index="11" name="[dim_Reseller].[Reseller].&amp;[Active Transport Inc.]"/>
            <x15:cachedUniqueName index="12" name="[dim_Reseller].[Reseller].&amp;[Activity Center]"/>
            <x15:cachedUniqueName index="13" name="[dim_Reseller].[Reseller].&amp;[Advanced Bike Components]"/>
            <x15:cachedUniqueName index="14" name="[dim_Reseller].[Reseller].&amp;[Aerobic Exercise Company]"/>
            <x15:cachedUniqueName index="15" name="[dim_Reseller].[Reseller].&amp;[Affordable Sports Equipment]"/>
            <x15:cachedUniqueName index="16" name="[dim_Reseller].[Reseller].&amp;[All Cycle Shop]"/>
            <x15:cachedUniqueName index="17" name="[dim_Reseller].[Reseller].&amp;[All Seasons Sports Supply]"/>
            <x15:cachedUniqueName index="18" name="[dim_Reseller].[Reseller].&amp;[Alpine Ski House]"/>
            <x15:cachedUniqueName index="19" name="[dim_Reseller].[Reseller].&amp;[Alternative Vehicles]"/>
            <x15:cachedUniqueName index="20" name="[dim_Reseller].[Reseller].&amp;[Amalgamated Parts Shop]"/>
            <x15:cachedUniqueName index="21" name="[dim_Reseller].[Reseller].&amp;[Another Bicycle Company]"/>
            <x15:cachedUniqueName index="22" name="[dim_Reseller].[Reseller].&amp;[Area Bike Accessories]"/>
            <x15:cachedUniqueName index="23" name="[dim_Reseller].[Reseller].&amp;[Area Sheet Metal Supply]"/>
            <x15:cachedUniqueName index="24" name="[dim_Reseller].[Reseller].&amp;[Associated Bikes]"/>
            <x15:cachedUniqueName index="25" name="[dim_Reseller].[Reseller].&amp;[Atypical Bike Company]"/>
            <x15:cachedUniqueName index="26" name="[dim_Reseller].[Reseller].&amp;[Authentic Sales and Service]"/>
            <x15:cachedUniqueName index="27" name="[dim_Reseller].[Reseller].&amp;[Authorized Bike Sales and Rental]"/>
            <x15:cachedUniqueName index="28" name="[dim_Reseller].[Reseller].&amp;[Basic Bike Company]"/>
            <x15:cachedUniqueName index="29" name="[dim_Reseller].[Reseller].&amp;[Basic Sports Equipment]"/>
            <x15:cachedUniqueName index="30" name="[dim_Reseller].[Reseller].&amp;[Beneficial Exercises and Activities]"/>
            <x15:cachedUniqueName index="31" name="[dim_Reseller].[Reseller].&amp;[Best Cycle Store]"/>
            <x15:cachedUniqueName index="32" name="[dim_Reseller].[Reseller].&amp;[Best o' Bikes]"/>
            <x15:cachedUniqueName index="33" name="[dim_Reseller].[Reseller].&amp;[Better Bike Shop]"/>
            <x15:cachedUniqueName index="34" name="[dim_Reseller].[Reseller].&amp;[Bicycle Accessories and Kits]"/>
            <x15:cachedUniqueName index="35" name="[dim_Reseller].[Reseller].&amp;[Bicycle Exporters]"/>
            <x15:cachedUniqueName index="36" name="[dim_Reseller].[Reseller].&amp;[Bicycle Lines Distributors]"/>
            <x15:cachedUniqueName index="37" name="[dim_Reseller].[Reseller].&amp;[Bicycle Merchandise Warehouse]"/>
            <x15:cachedUniqueName index="38" name="[dim_Reseller].[Reseller].&amp;[Bicycle Outfitters]"/>
            <x15:cachedUniqueName index="39" name="[dim_Reseller].[Reseller].&amp;[Bicycle Warehouse Inc.]"/>
            <x15:cachedUniqueName index="40" name="[dim_Reseller].[Reseller].&amp;[Big Cycle Mall]"/>
            <x15:cachedUniqueName index="41" name="[dim_Reseller].[Reseller].&amp;[Big-Time Bike Store]"/>
            <x15:cachedUniqueName index="42" name="[dim_Reseller].[Reseller].&amp;[Bike Boutique]"/>
            <x15:cachedUniqueName index="43" name="[dim_Reseller].[Reseller].&amp;[Bike Dealers Association]"/>
            <x15:cachedUniqueName index="44" name="[dim_Reseller].[Reseller].&amp;[Bike Experts]"/>
            <x15:cachedUniqueName index="45" name="[dim_Reseller].[Reseller].&amp;[Bike Goods]"/>
            <x15:cachedUniqueName index="46" name="[dim_Reseller].[Reseller].&amp;[Bike Part Wholesalers]"/>
            <x15:cachedUniqueName index="47" name="[dim_Reseller].[Reseller].&amp;[Bike Products and Accessories]"/>
            <x15:cachedUniqueName index="48" name="[dim_Reseller].[Reseller].&amp;[Bike Rims Company]"/>
            <x15:cachedUniqueName index="49" name="[dim_Reseller].[Reseller].&amp;[Bike World]"/>
            <x15:cachedUniqueName index="50" name="[dim_Reseller].[Reseller].&amp;[Bikes and Motorbikes]"/>
            <x15:cachedUniqueName index="51" name="[dim_Reseller].[Reseller].&amp;[Bikes for Kids and Adults]"/>
            <x15:cachedUniqueName index="52" name="[dim_Reseller].[Reseller].&amp;[Bikes for Two]"/>
            <x15:cachedUniqueName index="53" name="[dim_Reseller].[Reseller].&amp;[Black Bicycle Company]"/>
            <x15:cachedUniqueName index="54" name="[dim_Reseller].[Reseller].&amp;[Blue Bicycle Company]"/>
            <x15:cachedUniqueName index="55" name="[dim_Reseller].[Reseller].&amp;[Blue-Ribbon Bike Company]"/>
            <x15:cachedUniqueName index="56" name="[dim_Reseller].[Reseller].&amp;[Bold Bike Accessories]"/>
            <x15:cachedUniqueName index="57" name="[dim_Reseller].[Reseller].&amp;[Brakes and Gears]"/>
            <x15:cachedUniqueName index="58" name="[dim_Reseller].[Reseller].&amp;[Brightwork Company]"/>
            <x15:cachedUniqueName index="59" name="[dim_Reseller].[Reseller].&amp;[Budget Bike Company]"/>
            <x15:cachedUniqueName index="60" name="[dim_Reseller].[Reseller].&amp;[Budget Toy Store]"/>
            <x15:cachedUniqueName index="61" name="[dim_Reseller].[Reseller].&amp;[Bulk Discount Store]"/>
            <x15:cachedUniqueName index="62" name="[dim_Reseller].[Reseller].&amp;[Camping and Sports Store]"/>
            <x15:cachedUniqueName index="63" name="[dim_Reseller].[Reseller].&amp;[Capable Sales and Service]"/>
            <x15:cachedUniqueName index="64" name="[dim_Reseller].[Reseller].&amp;[Capital Riding Supplies]"/>
            <x15:cachedUniqueName index="65" name="[dim_Reseller].[Reseller].&amp;[Cash &amp; Carry Bikes]"/>
            <x15:cachedUniqueName index="66" name="[dim_Reseller].[Reseller].&amp;[Casual Bicycle Store]"/>
            <x15:cachedUniqueName index="67" name="[dim_Reseller].[Reseller].&amp;[Catalog Store]"/>
            <x15:cachedUniqueName index="68" name="[dim_Reseller].[Reseller].&amp;[Center Cycle Shop]"/>
            <x15:cachedUniqueName index="69" name="[dim_Reseller].[Reseller].&amp;[Central Bicycle Specialists]"/>
            <x15:cachedUniqueName index="70" name="[dim_Reseller].[Reseller].&amp;[Central Discount Store]"/>
            <x15:cachedUniqueName index="71" name="[dim_Reseller].[Reseller].&amp;[Certified Bicycle Supply]"/>
            <x15:cachedUniqueName index="72" name="[dim_Reseller].[Reseller].&amp;[Certified Sports Supply]"/>
            <x15:cachedUniqueName index="73" name="[dim_Reseller].[Reseller].&amp;[Chain and Chain Tool Distributions]"/>
            <x15:cachedUniqueName index="74" name="[dim_Reseller].[Reseller].&amp;[Channel Outlet]"/>
            <x15:cachedUniqueName index="75" name="[dim_Reseller].[Reseller].&amp;[Chic Department Stores]"/>
            <x15:cachedUniqueName index="76" name="[dim_Reseller].[Reseller].&amp;[City Manufacturing]"/>
            <x15:cachedUniqueName index="77" name="[dim_Reseller].[Reseller].&amp;[Citywide Service and Repair]"/>
            <x15:cachedUniqueName index="78" name="[dim_Reseller].[Reseller].&amp;[Clamps &amp; Brackets Co.]"/>
            <x15:cachedUniqueName index="79" name="[dim_Reseller].[Reseller].&amp;[Classic Cycle Store]"/>
            <x15:cachedUniqueName index="80" name="[dim_Reseller].[Reseller].&amp;[Client Discount Store]"/>
            <x15:cachedUniqueName index="81" name="[dim_Reseller].[Reseller].&amp;[Closeout Boutique]"/>
            <x15:cachedUniqueName index="82" name="[dim_Reseller].[Reseller].&amp;[Closest Bicycle Store]"/>
            <x15:cachedUniqueName index="83" name="[dim_Reseller].[Reseller].&amp;[Coalition Bike Company]"/>
            <x15:cachedUniqueName index="84" name="[dim_Reseller].[Reseller].&amp;[Coho Sports]"/>
            <x15:cachedUniqueName index="85" name="[dim_Reseller].[Reseller].&amp;[Commendable Bikes]"/>
            <x15:cachedUniqueName index="86" name="[dim_Reseller].[Reseller].&amp;[Commerce Bicycle Specialists]"/>
            <x15:cachedUniqueName index="87" name="[dim_Reseller].[Reseller].&amp;[Commercial Sporting Goods]"/>
            <x15:cachedUniqueName index="88" name="[dim_Reseller].[Reseller].&amp;[Community Department Stores]"/>
            <x15:cachedUniqueName index="89" name="[dim_Reseller].[Reseller].&amp;[Commuter Bicycle Store]"/>
            <x15:cachedUniqueName index="90" name="[dim_Reseller].[Reseller].&amp;[Consolidated Messenger]"/>
            <x15:cachedUniqueName index="91" name="[dim_Reseller].[Reseller].&amp;[Consolidated Sales]"/>
            <x15:cachedUniqueName index="92" name="[dim_Reseller].[Reseller].&amp;[Convenient Bike Shop]"/>
            <x15:cachedUniqueName index="93" name="[dim_Reseller].[Reseller].&amp;[Convenient Sales and Service]"/>
            <x15:cachedUniqueName index="94" name="[dim_Reseller].[Reseller].&amp;[Corner Bicycle Supply]"/>
            <x15:cachedUniqueName index="95" name="[dim_Reseller].[Reseller].&amp;[Countryside Company]"/>
            <x15:cachedUniqueName index="96" name="[dim_Reseller].[Reseller].&amp;[Courteous Bicycle Specialists]"/>
            <x15:cachedUniqueName index="97" name="[dim_Reseller].[Reseller].&amp;[Cross-Country Riding Supplies]"/>
            <x15:cachedUniqueName index="98" name="[dim_Reseller].[Reseller].&amp;[Curbside Universe]"/>
            <x15:cachedUniqueName index="99" name="[dim_Reseller].[Reseller].&amp;[Custom Accessories Company]"/>
            <x15:cachedUniqueName index="100" name="[dim_Reseller].[Reseller].&amp;[Cycle Clearance]"/>
            <x15:cachedUniqueName index="101" name="[dim_Reseller].[Reseller].&amp;[Cycle Merchants]"/>
            <x15:cachedUniqueName index="102" name="[dim_Reseller].[Reseller].&amp;[Cycle Parts and Accessories]"/>
            <x15:cachedUniqueName index="103" name="[dim_Reseller].[Reseller].&amp;[Cycles and Scooters]"/>
            <x15:cachedUniqueName index="104" name="[dim_Reseller].[Reseller].&amp;[Cycles Sales and Repair]"/>
            <x15:cachedUniqueName index="105" name="[dim_Reseller].[Reseller].&amp;[Cycles Wholesaler &amp; Mfg.]"/>
            <x15:cachedUniqueName index="106" name="[dim_Reseller].[Reseller].&amp;[Cycling Goods]"/>
            <x15:cachedUniqueName index="107" name="[dim_Reseller].[Reseller].&amp;[Daring Rides]"/>
            <x15:cachedUniqueName index="108" name="[dim_Reseller].[Reseller].&amp;[Demand Distributors]"/>
            <x15:cachedUniqueName index="109" name="[dim_Reseller].[Reseller].&amp;[Designated Distributors]"/>
            <x15:cachedUniqueName index="110" name="[dim_Reseller].[Reseller].&amp;[Discount Bicycle Specialists]"/>
            <x15:cachedUniqueName index="111" name="[dim_Reseller].[Reseller].&amp;[Discount Tours]"/>
            <x15:cachedUniqueName index="112" name="[dim_Reseller].[Reseller].&amp;[Distance Bikes]"/>
            <x15:cachedUniqueName index="113" name="[dim_Reseller].[Reseller].&amp;[Distant Inn]"/>
            <x15:cachedUniqueName index="114" name="[dim_Reseller].[Reseller].&amp;[Distinctive Cycles Sales &amp; Service]"/>
            <x15:cachedUniqueName index="115" name="[dim_Reseller].[Reseller].&amp;[Distinctive Store]"/>
            <x15:cachedUniqueName index="116" name="[dim_Reseller].[Reseller].&amp;[District Mall]"/>
            <x15:cachedUniqueName index="117" name="[dim_Reseller].[Reseller].&amp;[Downhill Bicycle Specialists]"/>
            <x15:cachedUniqueName index="118" name="[dim_Reseller].[Reseller].&amp;[Downtown Hotel]"/>
            <x15:cachedUniqueName index="119" name="[dim_Reseller].[Reseller].&amp;[Eastside Cycle Shop]"/>
            <x15:cachedUniqueName index="120" name="[dim_Reseller].[Reseller].&amp;[Eastside Department Store]"/>
            <x15:cachedUniqueName index="121" name="[dim_Reseller].[Reseller].&amp;[Eastside Parts Shop]"/>
            <x15:cachedUniqueName index="122" name="[dim_Reseller].[Reseller].&amp;[Eastside Sporting Goods]"/>
            <x15:cachedUniqueName index="123" name="[dim_Reseller].[Reseller].&amp;[Eastward Bike Accessories]"/>
            <x15:cachedUniqueName index="124" name="[dim_Reseller].[Reseller].&amp;[eCommerce Bikes]"/>
            <x15:cachedUniqueName index="125" name="[dim_Reseller].[Reseller].&amp;[Economy Bikes Company]"/>
            <x15:cachedUniqueName index="126" name="[dim_Reseller].[Reseller].&amp;[Economy Center]"/>
            <x15:cachedUniqueName index="127" name="[dim_Reseller].[Reseller].&amp;[Educational Services]"/>
            <x15:cachedUniqueName index="128" name="[dim_Reseller].[Reseller].&amp;[Efficient Cycling]"/>
            <x15:cachedUniqueName index="129" name="[dim_Reseller].[Reseller].&amp;[Eighth Bike Store]"/>
            <x15:cachedUniqueName index="130" name="[dim_Reseller].[Reseller].&amp;[Eighty Toy Stores]"/>
            <x15:cachedUniqueName index="131" name="[dim_Reseller].[Reseller].&amp;[Elemental Sporting Goods]"/>
            <x15:cachedUniqueName index="132" name="[dim_Reseller].[Reseller].&amp;[Eleventh Bike Store]"/>
            <x15:cachedUniqueName index="133" name="[dim_Reseller].[Reseller].&amp;[Elite Bikes]"/>
            <x15:cachedUniqueName index="134" name="[dim_Reseller].[Reseller].&amp;[Endurance Bikes]"/>
            <x15:cachedUniqueName index="135" name="[dim_Reseller].[Reseller].&amp;[Engineered Bike Systems]"/>
            <x15:cachedUniqueName index="136" name="[dim_Reseller].[Reseller].&amp;[Enterprise Center]"/>
            <x15:cachedUniqueName index="137" name="[dim_Reseller].[Reseller].&amp;[Essential Bike Works]"/>
            <x15:cachedUniqueName index="138" name="[dim_Reseller].[Reseller].&amp;[Every Bike Shop]"/>
            <x15:cachedUniqueName index="139" name="[dim_Reseller].[Reseller].&amp;[Excellent Bikes]"/>
            <x15:cachedUniqueName index="140" name="[dim_Reseller].[Reseller].&amp;[Excellent Riding Supplies]"/>
            <x15:cachedUniqueName index="141" name="[dim_Reseller].[Reseller].&amp;[Exceptional Cycle Services]"/>
            <x15:cachedUniqueName index="142" name="[dim_Reseller].[Reseller].&amp;[Exchange Parts Inc.]"/>
            <x15:cachedUniqueName index="143" name="[dim_Reseller].[Reseller].&amp;[Exclusive Bicycle Mart]"/>
            <x15:cachedUniqueName index="144" name="[dim_Reseller].[Reseller].&amp;[Executive Discount Store]"/>
            <x15:cachedUniqueName index="145" name="[dim_Reseller].[Reseller].&amp;[Executive Gift Store]"/>
            <x15:cachedUniqueName index="146" name="[dim_Reseller].[Reseller].&amp;[Exemplary Cycles]"/>
            <x15:cachedUniqueName index="147" name="[dim_Reseller].[Reseller].&amp;[Exercise Center]"/>
            <x15:cachedUniqueName index="148" name="[dim_Reseller].[Reseller].&amp;[Exhibition Showroom]"/>
            <x15:cachedUniqueName index="149" name="[dim_Reseller].[Reseller].&amp;[Exhilarating Cycles]"/>
            <x15:cachedUniqueName index="150" name="[dim_Reseller].[Reseller].&amp;[Exotic Bikes]"/>
            <x15:cachedUniqueName index="151" name="[dim_Reseller].[Reseller].&amp;[Expert Sports Store]"/>
            <x15:cachedUniqueName index="152" name="[dim_Reseller].[Reseller].&amp;[Express Bike Services]"/>
            <x15:cachedUniqueName index="153" name="[dim_Reseller].[Reseller].&amp;[Extended Bike Sales]"/>
            <x15:cachedUniqueName index="154" name="[dim_Reseller].[Reseller].&amp;[Extended Tours]"/>
            <x15:cachedUniqueName index="155" name="[dim_Reseller].[Reseller].&amp;[Extraordinary Bike Works]"/>
            <x15:cachedUniqueName index="156" name="[dim_Reseller].[Reseller].&amp;[Extras Sporting Goods]"/>
            <x15:cachedUniqueName index="157" name="[dim_Reseller].[Reseller].&amp;[Extreme Riding Supplies]"/>
            <x15:cachedUniqueName index="158" name="[dim_Reseller].[Reseller].&amp;[Extreme Toy Store]"/>
            <x15:cachedUniqueName index="159" name="[dim_Reseller].[Reseller].&amp;[Fabrikam Inc., East]"/>
            <x15:cachedUniqueName index="160" name="[dim_Reseller].[Reseller].&amp;[Fabrikam Inc., West]"/>
            <x15:cachedUniqueName index="161" name="[dim_Reseller].[Reseller].&amp;[Fad Outlet]"/>
            <x15:cachedUniqueName index="162" name="[dim_Reseller].[Reseller].&amp;[Family Cycle Store]"/>
            <x15:cachedUniqueName index="163" name="[dim_Reseller].[Reseller].&amp;[Family Entertainment Center]"/>
            <x15:cachedUniqueName index="164" name="[dim_Reseller].[Reseller].&amp;[Family's Favorite Bike Shop]"/>
            <x15:cachedUniqueName index="165" name="[dim_Reseller].[Reseller].&amp;[Famous Bike Sales and Service]"/>
            <x15:cachedUniqueName index="166" name="[dim_Reseller].[Reseller].&amp;[Famous Bike Shop]"/>
            <x15:cachedUniqueName index="167" name="[dim_Reseller].[Reseller].&amp;[Farthermost Bike Shop]"/>
            <x15:cachedUniqueName index="168" name="[dim_Reseller].[Reseller].&amp;[Farthest Bike Store]"/>
            <x15:cachedUniqueName index="169" name="[dim_Reseller].[Reseller].&amp;[Fashionable Bikes and Accessories]"/>
            <x15:cachedUniqueName index="170" name="[dim_Reseller].[Reseller].&amp;[Fashionable Department Stores]"/>
            <x15:cachedUniqueName index="171" name="[dim_Reseller].[Reseller].&amp;[Fast Bike Works]"/>
            <x15:cachedUniqueName index="172" name="[dim_Reseller].[Reseller].&amp;[Fast Services]"/>
            <x15:cachedUniqueName index="173" name="[dim_Reseller].[Reseller].&amp;[Fasteners &amp; Bolts Outlet]"/>
            <x15:cachedUniqueName index="174" name="[dim_Reseller].[Reseller].&amp;[Favorite Toy Distributor]"/>
            <x15:cachedUniqueName index="175" name="[dim_Reseller].[Reseller].&amp;[Field Trip Inc]"/>
            <x15:cachedUniqueName index="176" name="[dim_Reseller].[Reseller].&amp;[Field Trip Store]"/>
            <x15:cachedUniqueName index="177" name="[dim_Reseller].[Reseller].&amp;[Fifth Bike Store]"/>
            <x15:cachedUniqueName index="178" name="[dim_Reseller].[Reseller].&amp;[Finer Cycle Shop]"/>
            <x15:cachedUniqueName index="179" name="[dim_Reseller].[Reseller].&amp;[Finer Mart]"/>
            <x15:cachedUniqueName index="180" name="[dim_Reseller].[Reseller].&amp;[Finer Parts Shop]"/>
            <x15:cachedUniqueName index="181" name="[dim_Reseller].[Reseller].&amp;[Finer Riding Supplies]"/>
            <x15:cachedUniqueName index="182" name="[dim_Reseller].[Reseller].&amp;[Finer Sporting Goods]"/>
            <x15:cachedUniqueName index="183" name="[dim_Reseller].[Reseller].&amp;[Finish and Sealant Products]"/>
            <x15:cachedUniqueName index="184" name="[dim_Reseller].[Reseller].&amp;[Finished Parts Shop]"/>
            <x15:cachedUniqueName index="185" name="[dim_Reseller].[Reseller].&amp;[First Bike Store]"/>
            <x15:cachedUniqueName index="186" name="[dim_Reseller].[Reseller].&amp;[First Center]"/>
            <x15:cachedUniqueName index="187" name="[dim_Reseller].[Reseller].&amp;[First Cycle Store]"/>
            <x15:cachedUniqueName index="188" name="[dim_Reseller].[Reseller].&amp;[First Department Stores]"/>
            <x15:cachedUniqueName index="189" name="[dim_Reseller].[Reseller].&amp;[First Supplies]"/>
            <x15:cachedUniqueName index="190" name="[dim_Reseller].[Reseller].&amp;[First-Rate Outlet]"/>
            <x15:cachedUniqueName index="191" name="[dim_Reseller].[Reseller].&amp;[Fitness Bike Accessories]"/>
            <x15:cachedUniqueName index="192" name="[dim_Reseller].[Reseller].&amp;[Fitness Cycling]"/>
            <x15:cachedUniqueName index="193" name="[dim_Reseller].[Reseller].&amp;[Fitness Department Stores]"/>
            <x15:cachedUniqueName index="194" name="[dim_Reseller].[Reseller].&amp;[Fitness Discount Store]"/>
            <x15:cachedUniqueName index="195" name="[dim_Reseller].[Reseller].&amp;[Fitness Hotel]"/>
            <x15:cachedUniqueName index="196" name="[dim_Reseller].[Reseller].&amp;[Fitness Sport Boutique]"/>
            <x15:cachedUniqueName index="197" name="[dim_Reseller].[Reseller].&amp;[Fitness Supplies]"/>
            <x15:cachedUniqueName index="198" name="[dim_Reseller].[Reseller].&amp;[Fitness Toy Store]"/>
            <x15:cachedUniqueName index="199" name="[dim_Reseller].[Reseller].&amp;[Fitness Toys]"/>
            <x15:cachedUniqueName index="200" name="[dim_Reseller].[Reseller].&amp;[Fleet Bikes]"/>
            <x15:cachedUniqueName index="201" name="[dim_Reseller].[Reseller].&amp;[Fourth Bike Store]"/>
            <x15:cachedUniqueName index="202" name="[dim_Reseller].[Reseller].&amp;[Friendly Bike Shop]"/>
            <x15:cachedUniqueName index="203" name="[dim_Reseller].[Reseller].&amp;[Friendly Neighborhood Bikes]"/>
            <x15:cachedUniqueName index="204" name="[dim_Reseller].[Reseller].&amp;[Front Runner Bikes]"/>
            <x15:cachedUniqueName index="205" name="[dim_Reseller].[Reseller].&amp;[Front Sporting Goods]"/>
            <x15:cachedUniqueName index="206" name="[dim_Reseller].[Reseller].&amp;[Frugal Bike Shop]"/>
            <x15:cachedUniqueName index="207" name="[dim_Reseller].[Reseller].&amp;[Full Sports Supply]"/>
            <x15:cachedUniqueName index="208" name="[dim_Reseller].[Reseller].&amp;[Full-Service Bike Store]"/>
            <x15:cachedUniqueName index="209" name="[dim_Reseller].[Reseller].&amp;[Fun Times Club]"/>
            <x15:cachedUniqueName index="210" name="[dim_Reseller].[Reseller].&amp;[Fun Toys and Bikes]"/>
            <x15:cachedUniqueName index="211" name="[dim_Reseller].[Reseller].&amp;[Functional Store South]"/>
            <x15:cachedUniqueName index="212" name="[dim_Reseller].[Reseller].&amp;[Future Bikes]"/>
            <x15:cachedUniqueName index="213" name="[dim_Reseller].[Reseller].&amp;[Futuristic Bikes]"/>
            <x15:cachedUniqueName index="214" name="[dim_Reseller].[Reseller].&amp;[Futuristic Sport Distributors]"/>
            <x15:cachedUniqueName index="215" name="[dim_Reseller].[Reseller].&amp;[Games and Sport Supply Company]"/>
            <x15:cachedUniqueName index="216" name="[dim_Reseller].[Reseller].&amp;[Gasless Cycle Shop]"/>
            <x15:cachedUniqueName index="217" name="[dim_Reseller].[Reseller].&amp;[Gears and Parts Company]"/>
            <x15:cachedUniqueName index="218" name="[dim_Reseller].[Reseller].&amp;[Gear-Shift Bikes Limited]"/>
            <x15:cachedUniqueName index="219" name="[dim_Reseller].[Reseller].&amp;[General Associates]"/>
            <x15:cachedUniqueName index="220" name="[dim_Reseller].[Reseller].&amp;[General Bike Corporation]"/>
            <x15:cachedUniqueName index="221" name="[dim_Reseller].[Reseller].&amp;[General Cycle Storehouse]"/>
            <x15:cachedUniqueName index="222" name="[dim_Reseller].[Reseller].&amp;[General Department Stores]"/>
            <x15:cachedUniqueName index="223" name="[dim_Reseller].[Reseller].&amp;[General Industries]"/>
            <x15:cachedUniqueName index="224" name="[dim_Reseller].[Reseller].&amp;[General Riding Supplies]"/>
            <x15:cachedUniqueName index="225" name="[dim_Reseller].[Reseller].&amp;[General Supplies]"/>
            <x15:cachedUniqueName index="226" name="[dim_Reseller].[Reseller].&amp;[Genial Bike Associates]"/>
            <x15:cachedUniqueName index="227" name="[dim_Reseller].[Reseller].&amp;[Genuine Bike Shop]"/>
            <x15:cachedUniqueName index="228" name="[dim_Reseller].[Reseller].&amp;[Getaway Inn]"/>
            <x15:cachedUniqueName index="229" name="[dim_Reseller].[Reseller].&amp;[Gift and Toy Store]"/>
            <x15:cachedUniqueName index="230" name="[dim_Reseller].[Reseller].&amp;[Global Bike Retailers]"/>
            <x15:cachedUniqueName index="231" name="[dim_Reseller].[Reseller].&amp;[Global Plaza]"/>
            <x15:cachedUniqueName index="232" name="[dim_Reseller].[Reseller].&amp;[Global Sports Outlet]"/>
            <x15:cachedUniqueName index="233" name="[dim_Reseller].[Reseller].&amp;[Glossy Bikes]"/>
            <x15:cachedUniqueName index="234" name="[dim_Reseller].[Reseller].&amp;[Go-cart and Bike Specialists]"/>
            <x15:cachedUniqueName index="235" name="[dim_Reseller].[Reseller].&amp;[Golf and Cycle Store]"/>
            <x15:cachedUniqueName index="236" name="[dim_Reseller].[Reseller].&amp;[Good Bicycle Store]"/>
            <x15:cachedUniqueName index="237" name="[dim_Reseller].[Reseller].&amp;[Good Bike Shop]"/>
            <x15:cachedUniqueName index="238" name="[dim_Reseller].[Reseller].&amp;[Good Toys]"/>
            <x15:cachedUniqueName index="239" name="[dim_Reseller].[Reseller].&amp;[Grand Bicycle Stores]"/>
            <x15:cachedUniqueName index="240" name="[dim_Reseller].[Reseller].&amp;[Grand Discount Store]"/>
            <x15:cachedUniqueName index="241" name="[dim_Reseller].[Reseller].&amp;[Grand Industries]"/>
            <x15:cachedUniqueName index="242" name="[dim_Reseller].[Reseller].&amp;[Grand Sport Boutique]"/>
            <x15:cachedUniqueName index="243" name="[dim_Reseller].[Reseller].&amp;[Grease and Oil Products Company]"/>
            <x15:cachedUniqueName index="244" name="[dim_Reseller].[Reseller].&amp;[Great Bicycle Supply]"/>
            <x15:cachedUniqueName index="245" name="[dim_Reseller].[Reseller].&amp;[Great Bikes]"/>
            <x15:cachedUniqueName index="246" name="[dim_Reseller].[Reseller].&amp;[Greater Bike Store]"/>
            <x15:cachedUniqueName index="247" name="[dim_Reseller].[Reseller].&amp;[Grown-up Bike Store]"/>
            <x15:cachedUniqueName index="248" name="[dim_Reseller].[Reseller].&amp;[Guaranteed Sales and Service]"/>
            <x15:cachedUniqueName index="249" name="[dim_Reseller].[Reseller].&amp;[Handy Bike Services]"/>
            <x15:cachedUniqueName index="250" name="[dim_Reseller].[Reseller].&amp;[Hardware Components]"/>
            <x15:cachedUniqueName index="251" name="[dim_Reseller].[Reseller].&amp;[Health Spa, Limited]"/>
            <x15:cachedUniqueName index="252" name="[dim_Reseller].[Reseller].&amp;[Helmets and Cycles]"/>
            <x15:cachedUniqueName index="253" name="[dim_Reseller].[Reseller].&amp;[Helpful Sales and Repair Service]"/>
            <x15:cachedUniqueName index="254" name="[dim_Reseller].[Reseller].&amp;[Highway Bike Shop]"/>
            <x15:cachedUniqueName index="255" name="[dim_Reseller].[Reseller].&amp;[Historic Bicycle Sales]"/>
            <x15:cachedUniqueName index="256" name="[dim_Reseller].[Reseller].&amp;[Hobby Store]"/>
            <x15:cachedUniqueName index="257" name="[dim_Reseller].[Reseller].&amp;[Home Town Bike Store]"/>
            <x15:cachedUniqueName index="258" name="[dim_Reseller].[Reseller].&amp;[Hometown Riding Supplies]"/>
            <x15:cachedUniqueName index="259" name="[dim_Reseller].[Reseller].&amp;[Honest Repair Service]"/>
            <x15:cachedUniqueName index="260" name="[dim_Reseller].[Reseller].&amp;[Ideal Components]"/>
            <x15:cachedUniqueName index="261" name="[dim_Reseller].[Reseller].&amp;[Immediate Repair Shop]"/>
            <x15:cachedUniqueName index="262" name="[dim_Reseller].[Reseller].&amp;[Immense Manufacturing Company]"/>
            <x15:cachedUniqueName index="263" name="[dim_Reseller].[Reseller].&amp;[Impervious Paint Company]"/>
            <x15:cachedUniqueName index="264" name="[dim_Reseller].[Reseller].&amp;[Imported and Domestic Cycles]"/>
            <x15:cachedUniqueName index="265" name="[dim_Reseller].[Reseller].&amp;[Incomparable Bicycle Store]"/>
            <x15:cachedUniqueName index="266" name="[dim_Reseller].[Reseller].&amp;[Industrial Supplies]"/>
            <x15:cachedUniqueName index="267" name="[dim_Reseller].[Reseller].&amp;[Inexpensive Parts Shop]"/>
            <x15:cachedUniqueName index="268" name="[dim_Reseller].[Reseller].&amp;[Initial Bike Company]"/>
            <x15:cachedUniqueName index="269" name="[dim_Reseller].[Reseller].&amp;[Instant Cycle Store]"/>
            <x15:cachedUniqueName index="270" name="[dim_Reseller].[Reseller].&amp;[Instruments and Parts Company]"/>
            <x15:cachedUniqueName index="271" name="[dim_Reseller].[Reseller].&amp;[Journey Sporting Goods]"/>
            <x15:cachedUniqueName index="272" name="[dim_Reseller].[Reseller].&amp;[Juvenile Sports Equipment]"/>
            <x15:cachedUniqueName index="273" name="[dim_Reseller].[Reseller].&amp;[Kickstand Sellers]"/>
            <x15:cachedUniqueName index="274" name="[dim_Reseller].[Reseller].&amp;[Kickstands and Accessories Company]"/>
            <x15:cachedUniqueName index="275" name="[dim_Reseller].[Reseller].&amp;[Kids and Adults Cycle Shop]"/>
            <x15:cachedUniqueName index="276" name="[dim_Reseller].[Reseller].&amp;[Large Bike Shop]"/>
            <x15:cachedUniqueName index="277" name="[dim_Reseller].[Reseller].&amp;[Larger Cycle Shop]"/>
            <x15:cachedUniqueName index="278" name="[dim_Reseller].[Reseller].&amp;[Largest Bike Store]"/>
            <x15:cachedUniqueName index="279" name="[dim_Reseller].[Reseller].&amp;[Latest Accessories Sales]"/>
            <x15:cachedUniqueName index="280" name="[dim_Reseller].[Reseller].&amp;[Latest Sports Equipment]"/>
            <x15:cachedUniqueName index="281" name="[dim_Reseller].[Reseller].&amp;[Leading Bike Distributors]"/>
            <x15:cachedUniqueName index="282" name="[dim_Reseller].[Reseller].&amp;[Leading Sales &amp; Repair]"/>
            <x15:cachedUniqueName index="283" name="[dim_Reseller].[Reseller].&amp;[Lease-a-Bike Shop]"/>
            <x15:cachedUniqueName index="284" name="[dim_Reseller].[Reseller].&amp;[Leather and Vinyl Manufacturing]"/>
            <x15:cachedUniqueName index="285" name="[dim_Reseller].[Reseller].&amp;[Leather Seat Factory]"/>
            <x15:cachedUniqueName index="286" name="[dim_Reseller].[Reseller].&amp;[Leisure Activities]"/>
            <x15:cachedUniqueName index="287" name="[dim_Reseller].[Reseller].&amp;[Leisure Clearing House]"/>
            <x15:cachedUniqueName index="288" name="[dim_Reseller].[Reseller].&amp;[Liquidation Sales]"/>
            <x15:cachedUniqueName index="289" name="[dim_Reseller].[Reseller].&amp;[List Price Catalog Company]"/>
            <x15:cachedUniqueName index="290" name="[dim_Reseller].[Reseller].&amp;[Little Bicycle Supply Shop]"/>
            <x15:cachedUniqueName index="291" name="[dim_Reseller].[Reseller].&amp;[Local Hardware Factory]"/>
            <x15:cachedUniqueName index="292" name="[dim_Reseller].[Reseller].&amp;[Local Sales and Rental]"/>
            <x15:cachedUniqueName index="293" name="[dim_Reseller].[Reseller].&amp;[Locks Company]"/>
            <x15:cachedUniqueName index="294" name="[dim_Reseller].[Reseller].&amp;[Lots of Bikes Storehouse]"/>
            <x15:cachedUniqueName index="295" name="[dim_Reseller].[Reseller].&amp;[Low Price Cycles]"/>
            <x15:cachedUniqueName index="296" name="[dim_Reseller].[Reseller].&amp;[Lubricant and Grease Suppliers]"/>
            <x15:cachedUniqueName index="297" name="[dim_Reseller].[Reseller].&amp;[Lustrous Paints and Components]"/>
            <x15:cachedUniqueName index="298" name="[dim_Reseller].[Reseller].&amp;[Machines &amp; Cycles Store]"/>
            <x15:cachedUniqueName index="299" name="[dim_Reseller].[Reseller].&amp;[Mail Market]"/>
            <x15:cachedUniqueName index="300" name="[dim_Reseller].[Reseller].&amp;[Mail-Order Outlet]"/>
            <x15:cachedUniqueName index="301" name="[dim_Reseller].[Reseller].&amp;[Maintenance and Repair for Bicycles]"/>
            <x15:cachedUniqueName index="302" name="[dim_Reseller].[Reseller].&amp;[Major Amusement Company]"/>
            <x15:cachedUniqueName index="303" name="[dim_Reseller].[Reseller].&amp;[Major Bicycle Store]"/>
            <x15:cachedUniqueName index="304" name="[dim_Reseller].[Reseller].&amp;[Major Cycling]"/>
            <x15:cachedUniqueName index="305" name="[dim_Reseller].[Reseller].&amp;[Major Sport Suppliers]"/>
            <x15:cachedUniqueName index="306" name="[dim_Reseller].[Reseller].&amp;[Major Sporting Goods]"/>
            <x15:cachedUniqueName index="307" name="[dim_Reseller].[Reseller].&amp;[Manufacturers Inc]"/>
            <x15:cachedUniqueName index="308" name="[dim_Reseller].[Reseller].&amp;[Many Bikes Store]"/>
            <x15:cachedUniqueName index="309" name="[dim_Reseller].[Reseller].&amp;[Mechanical Products Ltd.]"/>
            <x15:cachedUniqueName index="310" name="[dim_Reseller].[Reseller].&amp;[Mechanical Sports Center]"/>
            <x15:cachedUniqueName index="311" name="[dim_Reseller].[Reseller].&amp;[Mercantile Outlet]"/>
            <x15:cachedUniqueName index="312" name="[dim_Reseller].[Reseller].&amp;[Metal Clearing House]"/>
            <x15:cachedUniqueName index="313" name="[dim_Reseller].[Reseller].&amp;[Metal Processing Company]"/>
            <x15:cachedUniqueName index="314" name="[dim_Reseller].[Reseller].&amp;[Metro Bike Mart]"/>
            <x15:cachedUniqueName index="315" name="[dim_Reseller].[Reseller].&amp;[Metro Bike Works]"/>
            <x15:cachedUniqueName index="316" name="[dim_Reseller].[Reseller].&amp;[Metro Cycle Shop]"/>
            <x15:cachedUniqueName index="317" name="[dim_Reseller].[Reseller].&amp;[Metro Manufacturing]"/>
            <x15:cachedUniqueName index="318" name="[dim_Reseller].[Reseller].&amp;[Metro Metals Co.]"/>
            <x15:cachedUniqueName index="319" name="[dim_Reseller].[Reseller].&amp;[Metro Sports Equipment]"/>
            <x15:cachedUniqueName index="320" name="[dim_Reseller].[Reseller].&amp;[Metropolitan Bicycle Supply]"/>
            <x15:cachedUniqueName index="321" name="[dim_Reseller].[Reseller].&amp;[Metropolitan Equipment]"/>
            <x15:cachedUniqueName index="322" name="[dim_Reseller].[Reseller].&amp;[Metropolitan Manufacturing]"/>
            <x15:cachedUniqueName index="323" name="[dim_Reseller].[Reseller].&amp;[Metropolitan Sales and Rental]"/>
            <x15:cachedUniqueName index="324" name="[dim_Reseller].[Reseller].&amp;[Metropolitan Sports Supply]"/>
            <x15:cachedUniqueName index="325" name="[dim_Reseller].[Reseller].&amp;[Mobile Outlet]"/>
            <x15:cachedUniqueName index="326" name="[dim_Reseller].[Reseller].&amp;[Moderately-Priced Bikes Store]"/>
            <x15:cachedUniqueName index="327" name="[dim_Reseller].[Reseller].&amp;[Modern Bike Store]"/>
            <x15:cachedUniqueName index="328" name="[dim_Reseller].[Reseller].&amp;[Modular Cycle Systems]"/>
            <x15:cachedUniqueName index="329" name="[dim_Reseller].[Reseller].&amp;[More Bikes!]"/>
            <x15:cachedUniqueName index="330" name="[dim_Reseller].[Reseller].&amp;[Mountain Bike Center]"/>
            <x15:cachedUniqueName index="331" name="[dim_Reseller].[Reseller].&amp;[Mountain Bike Store]"/>
            <x15:cachedUniqueName index="332" name="[dim_Reseller].[Reseller].&amp;[Mountain Emporium]"/>
            <x15:cachedUniqueName index="333" name="[dim_Reseller].[Reseller].&amp;[Mountain Toy Store]"/>
            <x15:cachedUniqueName index="334" name="[dim_Reseller].[Reseller].&amp;[National Manufacturing]"/>
            <x15:cachedUniqueName index="335" name="[dim_Reseller].[Reseller].&amp;[Nationwide Supply]"/>
            <x15:cachedUniqueName index="336" name="[dim_Reseller].[Reseller].&amp;[Nearby Bike Mall]"/>
            <x15:cachedUniqueName index="337" name="[dim_Reseller].[Reseller].&amp;[Nearby Cycle Shop]"/>
            <x15:cachedUniqueName index="338" name="[dim_Reseller].[Reseller].&amp;[Nearby Sporting Goods]"/>
            <x15:cachedUniqueName index="339" name="[dim_Reseller].[Reseller].&amp;[Nearest Bike Store]"/>
            <x15:cachedUniqueName index="340" name="[dim_Reseller].[Reseller].&amp;[Neighborhood Bicycle Storehouse]"/>
            <x15:cachedUniqueName index="341" name="[dim_Reseller].[Reseller].&amp;[Neighborhood Store]"/>
            <x15:cachedUniqueName index="342" name="[dim_Reseller].[Reseller].&amp;[New and Used Bicycles]"/>
            <x15:cachedUniqueName index="343" name="[dim_Reseller].[Reseller].&amp;[New Bikes Company]"/>
            <x15:cachedUniqueName index="344" name="[dim_Reseller].[Reseller].&amp;[Next Door Cycles]"/>
            <x15:cachedUniqueName index="345" name="[dim_Reseller].[Reseller].&amp;[Next-Door Bike Store]"/>
            <x15:cachedUniqueName index="346" name="[dim_Reseller].[Reseller].&amp;[Nice Bikes]"/>
            <x15:cachedUniqueName index="347" name="[dim_Reseller].[Reseller].&amp;[Noiseless Gear Company]"/>
            <x15:cachedUniqueName index="348" name="[dim_Reseller].[Reseller].&amp;[Nonskid Tire Company]"/>
            <x15:cachedUniqueName index="349" name="[dim_Reseller].[Reseller].&amp;[Non-Slip Pedal Company]"/>
            <x15:cachedUniqueName index="350" name="[dim_Reseller].[Reseller].&amp;[North Bike Company]"/>
            <x15:cachedUniqueName index="351" name="[dim_Reseller].[Reseller].&amp;[Novelty Bikes]"/>
            <x15:cachedUniqueName index="352" name="[dim_Reseller].[Reseller].&amp;[Number 1 Supply]"/>
            <x15:cachedUniqueName index="353" name="[dim_Reseller].[Reseller].&amp;[Number One Bike Co.]"/>
            <x15:cachedUniqueName index="354" name="[dim_Reseller].[Reseller].&amp;[Odometers and Accessories Company]"/>
            <x15:cachedUniqueName index="355" name="[dim_Reseller].[Reseller].&amp;[Official Parts Shop]"/>
            <x15:cachedUniqueName index="356" name="[dim_Reseller].[Reseller].&amp;[Off-Price Bike Center]"/>
            <x15:cachedUniqueName index="357" name="[dim_Reseller].[Reseller].&amp;[Oils and Fluids Warehouse]"/>
            <x15:cachedUniqueName index="358" name="[dim_Reseller].[Reseller].&amp;[One Bike Company]"/>
            <x15:cachedUniqueName index="359" name="[dim_Reseller].[Reseller].&amp;[One-Piece Handle Bars]"/>
            <x15:cachedUniqueName index="360" name="[dim_Reseller].[Reseller].&amp;[Online Bike Catalog]"/>
            <x15:cachedUniqueName index="361" name="[dim_Reseller].[Reseller].&amp;[Online Bike Sellers]"/>
            <x15:cachedUniqueName index="362" name="[dim_Reseller].[Reseller].&amp;[Online Bike Warehouse]"/>
            <x15:cachedUniqueName index="363" name="[dim_Reseller].[Reseller].&amp;[Only Bikes and Accessories]"/>
            <x15:cachedUniqueName index="364" name="[dim_Reseller].[Reseller].&amp;[Optimal Bikes]"/>
            <x15:cachedUniqueName index="365" name="[dim_Reseller].[Reseller].&amp;[Orange Bicycle Company]"/>
            <x15:cachedUniqueName index="366" name="[dim_Reseller].[Reseller].&amp;[Original Bicycle Supply Company]"/>
            <x15:cachedUniqueName index="367" name="[dim_Reseller].[Reseller].&amp;[Our Sporting Goods Store]"/>
            <x15:cachedUniqueName index="368" name="[dim_Reseller].[Reseller].&amp;[Outdoor Aerobic Systems Company]"/>
            <x15:cachedUniqueName index="369" name="[dim_Reseller].[Reseller].&amp;[Outdoor Equipment Store]"/>
            <x15:cachedUniqueName index="370" name="[dim_Reseller].[Reseller].&amp;[Outdoor Sporting Goods]"/>
            <x15:cachedUniqueName index="371" name="[dim_Reseller].[Reseller].&amp;[Outdoor Sports Supply]"/>
            <x15:cachedUniqueName index="372" name="[dim_Reseller].[Reseller].&amp;[Outstanding Cycles]"/>
            <x15:cachedUniqueName index="373" name="[dim_Reseller].[Reseller].&amp;[Paint Supply]"/>
            <x15:cachedUniqueName index="374" name="[dim_Reseller].[Reseller].&amp;[Painters Bicycle Specialists]"/>
            <x15:cachedUniqueName index="375" name="[dim_Reseller].[Reseller].&amp;[Paints and Solvents Company]"/>
            <x15:cachedUniqueName index="376" name="[dim_Reseller].[Reseller].&amp;[Parcel Express Delivery Service]"/>
            <x15:cachedUniqueName index="377" name="[dim_Reseller].[Reseller].&amp;[Parts Shop]"/>
            <x15:cachedUniqueName index="378" name="[dim_Reseller].[Reseller].&amp;[Pedal Systems Company]"/>
            <x15:cachedUniqueName index="379" name="[dim_Reseller].[Reseller].&amp;[Pedaling Components]"/>
            <x15:cachedUniqueName index="380" name="[dim_Reseller].[Reseller].&amp;[Pedals Warehouse]"/>
            <x15:cachedUniqueName index="381" name="[dim_Reseller].[Reseller].&amp;[Perfect Toys]"/>
            <x15:cachedUniqueName index="382" name="[dim_Reseller].[Reseller].&amp;[Permanent Finish Products]"/>
            <x15:cachedUniqueName index="383" name="[dim_Reseller].[Reseller].&amp;[Petroleum Products Distributors]"/>
            <x15:cachedUniqueName index="384" name="[dim_Reseller].[Reseller].&amp;[Plastic Parts Company]"/>
            <x15:cachedUniqueName index="385" name="[dim_Reseller].[Reseller].&amp;[Plastic Products Manufacturers]"/>
            <x15:cachedUniqueName index="386" name="[dim_Reseller].[Reseller].&amp;[Popular Bike Lines]"/>
            <x15:cachedUniqueName index="387" name="[dim_Reseller].[Reseller].&amp;[Practical Bike Supply Company]"/>
            <x15:cachedUniqueName index="388" name="[dim_Reseller].[Reseller].&amp;[Preferred Bikes]"/>
            <x15:cachedUniqueName index="389" name="[dim_Reseller].[Reseller].&amp;[Pretty Bikes and Toys]"/>
            <x15:cachedUniqueName index="390" name="[dim_Reseller].[Reseller].&amp;[Price-Cutter Discount Bikes]"/>
            <x15:cachedUniqueName index="391" name="[dim_Reseller].[Reseller].&amp;[Primary Bike Distributors]"/>
            <x15:cachedUniqueName index="392" name="[dim_Reseller].[Reseller].&amp;[Primary Cycle Shop]"/>
            <x15:cachedUniqueName index="393" name="[dim_Reseller].[Reseller].&amp;[Principal Bike Company]"/>
            <x15:cachedUniqueName index="394" name="[dim_Reseller].[Reseller].&amp;[Producer Goods Clearinghouse]"/>
            <x15:cachedUniqueName index="395" name="[dim_Reseller].[Reseller].&amp;[Professional Containers and Packaging Co.]"/>
            <x15:cachedUniqueName index="396" name="[dim_Reseller].[Reseller].&amp;[Professional Cycle Store]"/>
            <x15:cachedUniqueName index="397" name="[dim_Reseller].[Reseller].&amp;[Professional Cyclists]"/>
            <x15:cachedUniqueName index="398" name="[dim_Reseller].[Reseller].&amp;[Professional Sales and Service]"/>
            <x15:cachedUniqueName index="399" name="[dim_Reseller].[Reseller].&amp;[Professional Sporting Goods]"/>
            <x15:cachedUniqueName index="400" name="[dim_Reseller].[Reseller].&amp;[Progressive Sports]"/>
            <x15:cachedUniqueName index="401" name="[dim_Reseller].[Reseller].&amp;[Prosperous Tours]"/>
            <x15:cachedUniqueName index="402" name="[dim_Reseller].[Reseller].&amp;[Purchase Mart]"/>
            <x15:cachedUniqueName index="403" name="[dim_Reseller].[Reseller].&amp;[Qualified Sales and Repair Services]"/>
            <x15:cachedUniqueName index="404" name="[dim_Reseller].[Reseller].&amp;[Quality Bike Sales]"/>
            <x15:cachedUniqueName index="405" name="[dim_Reseller].[Reseller].&amp;[Quantity Discounts]"/>
            <x15:cachedUniqueName index="406" name="[dim_Reseller].[Reseller].&amp;[Quick Delivery Service]"/>
            <x15:cachedUniqueName index="407" name="[dim_Reseller].[Reseller].&amp;[Quick Parts and Service]"/>
            <x15:cachedUniqueName index="408" name="[dim_Reseller].[Reseller].&amp;[Quitting Business Distributors]"/>
            <x15:cachedUniqueName index="409" name="[dim_Reseller].[Reseller].&amp;[Racing Association]"/>
            <x15:cachedUniqueName index="410" name="[dim_Reseller].[Reseller].&amp;[Racing Bike Outlet]"/>
            <x15:cachedUniqueName index="411" name="[dim_Reseller].[Reseller].&amp;[Racing Partners]"/>
            <x15:cachedUniqueName index="412" name="[dim_Reseller].[Reseller].&amp;[Racing Sales and Service]"/>
            <x15:cachedUniqueName index="413" name="[dim_Reseller].[Reseller].&amp;[Racing Supply Distributors]"/>
            <x15:cachedUniqueName index="414" name="[dim_Reseller].[Reseller].&amp;[Racing Tours]"/>
            <x15:cachedUniqueName index="415" name="[dim_Reseller].[Reseller].&amp;[Racing Toys]"/>
            <x15:cachedUniqueName index="416" name="[dim_Reseller].[Reseller].&amp;[Racks and Security Systems]"/>
            <x15:cachedUniqueName index="417" name="[dim_Reseller].[Reseller].&amp;[Rally Day Mall]"/>
            <x15:cachedUniqueName index="418" name="[dim_Reseller].[Reseller].&amp;[Rally Master Company Inc]"/>
            <x15:cachedUniqueName index="419" name="[dim_Reseller].[Reseller].&amp;[Rambling Tours]"/>
            <x15:cachedUniqueName index="420" name="[dim_Reseller].[Reseller].&amp;[Rampart Amusement Company]"/>
            <x15:cachedUniqueName index="421" name="[dim_Reseller].[Reseller].&amp;[Rapid Bikes]"/>
            <x15:cachedUniqueName index="422" name="[dim_Reseller].[Reseller].&amp;[Raw Materials Inc]"/>
            <x15:cachedUniqueName index="423" name="[dim_Reseller].[Reseller].&amp;[Real Sporting Goods]"/>
            <x15:cachedUniqueName index="424" name="[dim_Reseller].[Reseller].&amp;[Reasonable Bicycle Sales]"/>
            <x15:cachedUniqueName index="425" name="[dim_Reseller].[Reseller].&amp;[Recommended Bicycles]"/>
            <x15:cachedUniqueName index="426" name="[dim_Reseller].[Reseller].&amp;[Recreation Supplies]"/>
            <x15:cachedUniqueName index="427" name="[dim_Reseller].[Reseller].&amp;[Recreation Systems]"/>
            <x15:cachedUniqueName index="428" name="[dim_Reseller].[Reseller].&amp;[Recreation Toy Store]"/>
            <x15:cachedUniqueName index="429" name="[dim_Reseller].[Reseller].&amp;[Red Bicycle Company]"/>
            <x15:cachedUniqueName index="430" name="[dim_Reseller].[Reseller].&amp;[Regional Cycle Shop]"/>
            <x15:cachedUniqueName index="431" name="[dim_Reseller].[Reseller].&amp;[Regional Manufacturing]"/>
            <x15:cachedUniqueName index="432" name="[dim_Reseller].[Reseller].&amp;[Registered Cycle Store]"/>
            <x15:cachedUniqueName index="433" name="[dim_Reseller].[Reseller].&amp;[Reliable Brake Systems]"/>
            <x15:cachedUniqueName index="434" name="[dim_Reseller].[Reseller].&amp;[Reliable Retail Center]"/>
            <x15:cachedUniqueName index="435" name="[dim_Reseller].[Reseller].&amp;[Remarkable Bike Store]"/>
            <x15:cachedUniqueName index="436" name="[dim_Reseller].[Reseller].&amp;[Remote Bicycle Specialists]"/>
            <x15:cachedUniqueName index="437" name="[dim_Reseller].[Reseller].&amp;[Rental Bikes]"/>
            <x15:cachedUniqueName index="438" name="[dim_Reseller].[Reseller].&amp;[Rental Gallery]"/>
            <x15:cachedUniqueName index="439" name="[dim_Reseller].[Reseller].&amp;[Requisite Part Supply]"/>
            <x15:cachedUniqueName index="440" name="[dim_Reseller].[Reseller].&amp;[Resale Services]"/>
            <x15:cachedUniqueName index="441" name="[dim_Reseller].[Reseller].&amp;[Responsible Bike Dealers]"/>
            <x15:cachedUniqueName index="442" name="[dim_Reseller].[Reseller].&amp;[Retail Cycle Shop]"/>
            <x15:cachedUniqueName index="443" name="[dim_Reseller].[Reseller].&amp;[Retail Mall]"/>
            <x15:cachedUniqueName index="444" name="[dim_Reseller].[Reseller].&amp;[Retail Sales and Service]"/>
            <x15:cachedUniqueName index="445" name="[dim_Reseller].[Reseller].&amp;[Retail Sporting Equipment]"/>
            <x15:cachedUniqueName index="446" name="[dim_Reseller].[Reseller].&amp;[Retail Sporting Goods]"/>
            <x15:cachedUniqueName index="447" name="[dim_Reseller].[Reseller].&amp;[Retail Toy Store]"/>
            <x15:cachedUniqueName index="448" name="[dim_Reseller].[Reseller].&amp;[Retirement Activities Association]"/>
            <x15:cachedUniqueName index="449" name="[dim_Reseller].[Reseller].&amp;[Retread Tire Company]"/>
            <x15:cachedUniqueName index="450" name="[dim_Reseller].[Reseller].&amp;[Retreat Inn]"/>
            <x15:cachedUniqueName index="451" name="[dim_Reseller].[Reseller].&amp;[Rewarding Activities Company]"/>
            <x15:cachedUniqueName index="452" name="[dim_Reseller].[Reseller].&amp;[Rich Department Store]"/>
            <x15:cachedUniqueName index="453" name="[dim_Reseller].[Reseller].&amp;[Riders Company]"/>
            <x15:cachedUniqueName index="454" name="[dim_Reseller].[Reseller].&amp;[Riding Associates]"/>
            <x15:cachedUniqueName index="455" name="[dim_Reseller].[Reseller].&amp;[Riding Cycles]"/>
            <x15:cachedUniqueName index="456" name="[dim_Reseller].[Reseller].&amp;[Riding Excursions]"/>
            <x15:cachedUniqueName index="457" name="[dim_Reseller].[Reseller].&amp;[Riverside Company]"/>
            <x15:cachedUniqueName index="458" name="[dim_Reseller].[Reseller].&amp;[Road Way Sales and Rental]"/>
            <x15:cachedUniqueName index="459" name="[dim_Reseller].[Reseller].&amp;[Roadway Bicycle Supply]"/>
            <x15:cachedUniqueName index="460" name="[dim_Reseller].[Reseller].&amp;[Roadway Bike Emporium]"/>
            <x15:cachedUniqueName index="461" name="[dim_Reseller].[Reseller].&amp;[Road-Way Mart]"/>
            <x15:cachedUniqueName index="462" name="[dim_Reseller].[Reseller].&amp;[Roadway Supplies]"/>
            <x15:cachedUniqueName index="463" name="[dim_Reseller].[Reseller].&amp;[Rodeway Bike Store]"/>
            <x15:cachedUniqueName index="464" name="[dim_Reseller].[Reseller].&amp;[Roving Sports]"/>
            <x15:cachedUniqueName index="465" name="[dim_Reseller].[Reseller].&amp;[Rugged Bikes]"/>
            <x15:cachedUniqueName index="466" name="[dim_Reseller].[Reseller].&amp;[Running and Cycling Gear]"/>
            <x15:cachedUniqueName index="467" name="[dim_Reseller].[Reseller].&amp;[Rural Cycle Emporium]"/>
            <x15:cachedUniqueName index="468" name="[dim_Reseller].[Reseller].&amp;[Rural Department Store]"/>
            <x15:cachedUniqueName index="469" name="[dim_Reseller].[Reseller].&amp;[Rural Mountain Bike Mart]"/>
            <x15:cachedUniqueName index="470" name="[dim_Reseller].[Reseller].&amp;[Rural Sales and Service]"/>
            <x15:cachedUniqueName index="471" name="[dim_Reseller].[Reseller].&amp;[Rustic Bike Store]"/>
            <x15:cachedUniqueName index="472" name="[dim_Reseller].[Reseller].&amp;[Safe Cycles Shop]"/>
            <x15:cachedUniqueName index="473" name="[dim_Reseller].[Reseller].&amp;[Safe Toys]"/>
            <x15:cachedUniqueName index="474" name="[dim_Reseller].[Reseller].&amp;[Sales and Supply Company]"/>
            <x15:cachedUniqueName index="475" name="[dim_Reseller].[Reseller].&amp;[Sample Bike Store]"/>
            <x15:cachedUniqueName index="476" name="[dim_Reseller].[Reseller].&amp;[Satin Finish Company]"/>
            <x15:cachedUniqueName index="477" name="[dim_Reseller].[Reseller].&amp;[Scooters and Bikes Store]"/>
            <x15:cachedUniqueName index="478" name="[dim_Reseller].[Reseller].&amp;[Scratch-Resistant Finishes Company]"/>
            <x15:cachedUniqueName index="479" name="[dim_Reseller].[Reseller].&amp;[Seaside Bike Works]"/>
            <x15:cachedUniqueName index="480" name="[dim_Reseller].[Reseller].&amp;[Seats and Saddles Company]"/>
            <x15:cachedUniqueName index="481" name="[dim_Reseller].[Reseller].&amp;[Second Bike Shop]"/>
            <x15:cachedUniqueName index="482" name="[dim_Reseller].[Reseller].&amp;[Security Racks and Locks Wholesalers]"/>
            <x15:cachedUniqueName index="483" name="[dim_Reseller].[Reseller].&amp;[Selected Distributors]"/>
            <x15:cachedUniqueName index="484" name="[dim_Reseller].[Reseller].&amp;[Self-Contained Cycle Parts Company]"/>
            <x15:cachedUniqueName index="485" name="[dim_Reseller].[Reseller].&amp;[Sellers of Cycles]"/>
            <x15:cachedUniqueName index="486" name="[dim_Reseller].[Reseller].&amp;[Sensational Discount Store]"/>
            <x15:cachedUniqueName index="487" name="[dim_Reseller].[Reseller].&amp;[Sensible Sports]"/>
            <x15:cachedUniqueName index="488" name="[dim_Reseller].[Reseller].&amp;[Separate Parts Corporation]"/>
            <x15:cachedUniqueName index="489" name="[dim_Reseller].[Reseller].&amp;[Serious Cycles]"/>
            <x15:cachedUniqueName index="490" name="[dim_Reseller].[Reseller].&amp;[Seventh Bike Store]"/>
            <x15:cachedUniqueName index="491" name="[dim_Reseller].[Reseller].&amp;[Sharp Bikes]"/>
            <x15:cachedUniqueName index="492" name="[dim_Reseller].[Reseller].&amp;[Sheet Metal Manufacturing]"/>
            <x15:cachedUniqueName index="493" name="[dim_Reseller].[Reseller].&amp;[Shipping Specialists]"/>
            <x15:cachedUniqueName index="494" name="[dim_Reseller].[Reseller].&amp;[Showcase for Cycles]"/>
            <x15:cachedUniqueName index="495" name="[dim_Reseller].[Reseller].&amp;[Simple Bike Parts]"/>
            <x15:cachedUniqueName index="496" name="[dim_Reseller].[Reseller].&amp;[Sixth Bike Store]"/>
            <x15:cachedUniqueName index="497" name="[dim_Reseller].[Reseller].&amp;[Sleek Bikes]"/>
            <x15:cachedUniqueName index="498" name="[dim_Reseller].[Reseller].&amp;[Small Bike Accessories Shop]"/>
            <x15:cachedUniqueName index="499" name="[dim_Reseller].[Reseller].&amp;[Small Bike Shop]"/>
            <x15:cachedUniqueName index="500" name="[dim_Reseller].[Reseller].&amp;[Small Cycle Store]"/>
            <x15:cachedUniqueName index="501" name="[dim_Reseller].[Reseller].&amp;[Social Activities Club]"/>
            <x15:cachedUniqueName index="502" name="[dim_Reseller].[Reseller].&amp;[Solid Bike Parts]"/>
            <x15:cachedUniqueName index="503" name="[dim_Reseller].[Reseller].&amp;[Some Discount Store]"/>
            <x15:cachedUniqueName index="504" name="[dim_Reseller].[Reseller].&amp;[South Bike Company]"/>
            <x15:cachedUniqueName index="505" name="[dim_Reseller].[Reseller].&amp;[Spa and Exercise Outfitters]"/>
            <x15:cachedUniqueName index="506" name="[dim_Reseller].[Reseller].&amp;[Spare Parts Co.]"/>
            <x15:cachedUniqueName index="507" name="[dim_Reseller].[Reseller].&amp;[Sparkling Paint and Finishes]"/>
            <x15:cachedUniqueName index="508" name="[dim_Reseller].[Reseller].&amp;[Specialty Sports Store]"/>
            <x15:cachedUniqueName index="509" name="[dim_Reseller].[Reseller].&amp;[Spoke Manufacturers]"/>
            <x15:cachedUniqueName index="510" name="[dim_Reseller].[Reseller].&amp;[Sports Commodities]"/>
            <x15:cachedUniqueName index="511" name="[dim_Reseller].[Reseller].&amp;[Sports Merchandise]"/>
            <x15:cachedUniqueName index="512" name="[dim_Reseller].[Reseller].&amp;[Sports Products Store]"/>
            <x15:cachedUniqueName index="513" name="[dim_Reseller].[Reseller].&amp;[Sports Sales and Rental]"/>
            <x15:cachedUniqueName index="514" name="[dim_Reseller].[Reseller].&amp;[Sports Store]"/>
            <x15:cachedUniqueName index="515" name="[dim_Reseller].[Reseller].&amp;[Standard Bikes]"/>
            <x15:cachedUniqueName index="516" name="[dim_Reseller].[Reseller].&amp;[Stationary Bikes and Stands]"/>
            <x15:cachedUniqueName index="517" name="[dim_Reseller].[Reseller].&amp;[Steel Inc.]"/>
            <x15:cachedUniqueName index="518" name="[dim_Reseller].[Reseller].&amp;[Stock Parts and Supplies]"/>
            <x15:cachedUniqueName index="519" name="[dim_Reseller].[Reseller].&amp;[Sturdy Toys]"/>
            <x15:cachedUniqueName index="520" name="[dim_Reseller].[Reseller].&amp;[Stylish Department Stores]"/>
            <x15:cachedUniqueName index="521" name="[dim_Reseller].[Reseller].&amp;[Suburban Cycle Shop]"/>
            <x15:cachedUniqueName index="522" name="[dim_Reseller].[Reseller].&amp;[Successful Sales Company]"/>
            <x15:cachedUniqueName index="523" name="[dim_Reseller].[Reseller].&amp;[Summer Sports Place]"/>
            <x15:cachedUniqueName index="524" name="[dim_Reseller].[Reseller].&amp;[Sundry Sporting Goods]"/>
            <x15:cachedUniqueName index="525" name="[dim_Reseller].[Reseller].&amp;[Sunny Place Bikes]"/>
            <x15:cachedUniqueName index="526" name="[dim_Reseller].[Reseller].&amp;[Super Sports Store]"/>
            <x15:cachedUniqueName index="527" name="[dim_Reseller].[Reseller].&amp;[Superb Sales and Repair]"/>
            <x15:cachedUniqueName index="528" name="[dim_Reseller].[Reseller].&amp;[Superior Hardware Distributors]"/>
            <x15:cachedUniqueName index="529" name="[dim_Reseller].[Reseller].&amp;[Superlative Bikes]"/>
            <x15:cachedUniqueName index="530" name="[dim_Reseller].[Reseller].&amp;[Sure &amp; Reliable Sporting Goods]"/>
            <x15:cachedUniqueName index="531" name="[dim_Reseller].[Reseller].&amp;[Swift Cycles]"/>
            <x15:cachedUniqueName index="532" name="[dim_Reseller].[Reseller].&amp;[Synthetic Materials Manufacturing]"/>
            <x15:cachedUniqueName index="533" name="[dim_Reseller].[Reseller].&amp;[Systematic Sales]"/>
            <x15:cachedUniqueName index="534" name="[dim_Reseller].[Reseller].&amp;[Tachometers and Accessories]"/>
            <x15:cachedUniqueName index="535" name="[dim_Reseller].[Reseller].&amp;[Tandem Bicycle Store]"/>
            <x15:cachedUniqueName index="536" name="[dim_Reseller].[Reseller].&amp;[Tandem Sales and Service]"/>
            <x15:cachedUniqueName index="537" name="[dim_Reseller].[Reseller].&amp;[Technical Parts Manufacturing]"/>
            <x15:cachedUniqueName index="538" name="[dim_Reseller].[Reseller].&amp;[Tenth Bike Store]"/>
            <x15:cachedUniqueName index="539" name="[dim_Reseller].[Reseller].&amp;[The Accessories Store]"/>
            <x15:cachedUniqueName index="540" name="[dim_Reseller].[Reseller].&amp;[The Bicycle Accessories Company]"/>
            <x15:cachedUniqueName index="541" name="[dim_Reseller].[Reseller].&amp;[The Bike Mechanics]"/>
            <x15:cachedUniqueName index="542" name="[dim_Reseller].[Reseller].&amp;[The Bike Outlet]"/>
            <x15:cachedUniqueName index="543" name="[dim_Reseller].[Reseller].&amp;[The Bike Shop]"/>
            <x15:cachedUniqueName index="544" name="[dim_Reseller].[Reseller].&amp;[The Commissary]"/>
            <x15:cachedUniqueName index="545" name="[dim_Reseller].[Reseller].&amp;[The Cycle Store]"/>
            <x15:cachedUniqueName index="546" name="[dim_Reseller].[Reseller].&amp;[The Gear Store]"/>
            <x15:cachedUniqueName index="547" name="[dim_Reseller].[Reseller].&amp;[The New Bike Store]"/>
            <x15:cachedUniqueName index="548" name="[dim_Reseller].[Reseller].&amp;[The Showroom]"/>
            <x15:cachedUniqueName index="549" name="[dim_Reseller].[Reseller].&amp;[Third Bike Store]"/>
            <x15:cachedUniqueName index="550" name="[dim_Reseller].[Reseller].&amp;[This Area Sporting Goods]"/>
            <x15:cachedUniqueName index="551" name="[dim_Reseller].[Reseller].&amp;[Thorough Parts and Repair Services]"/>
            <x15:cachedUniqueName index="552" name="[dim_Reseller].[Reseller].&amp;[Thrifty Parts and Sales]"/>
            <x15:cachedUniqueName index="553" name="[dim_Reseller].[Reseller].&amp;[Thrilling Bike Tours]"/>
            <x15:cachedUniqueName index="554" name="[dim_Reseller].[Reseller].&amp;[Tiny Bike Boutique]"/>
            <x15:cachedUniqueName index="555" name="[dim_Reseller].[Reseller].&amp;[Tire Company]"/>
            <x15:cachedUniqueName index="556" name="[dim_Reseller].[Reseller].&amp;[Tire Exchange]"/>
            <x15:cachedUniqueName index="557" name="[dim_Reseller].[Reseller].&amp;[Top Bike Market]"/>
            <x15:cachedUniqueName index="558" name="[dim_Reseller].[Reseller].&amp;[Top of the Line Bikes]"/>
            <x15:cachedUniqueName index="559" name="[dim_Reseller].[Reseller].&amp;[Top Sports Supply]"/>
            <x15:cachedUniqueName index="560" name="[dim_Reseller].[Reseller].&amp;[Totes &amp; Baskets Company]"/>
            <x15:cachedUniqueName index="561" name="[dim_Reseller].[Reseller].&amp;[Tough and Reliable Parts]"/>
            <x15:cachedUniqueName index="562" name="[dim_Reseller].[Reseller].&amp;[Touring Services]"/>
            <x15:cachedUniqueName index="563" name="[dim_Reseller].[Reseller].&amp;[Town Industries]"/>
            <x15:cachedUniqueName index="564" name="[dim_Reseller].[Reseller].&amp;[Traditional Department Stores]"/>
            <x15:cachedUniqueName index="565" name="[dim_Reseller].[Reseller].&amp;[Trailblazing Sports]"/>
            <x15:cachedUniqueName index="566" name="[dim_Reseller].[Reseller].&amp;[Transport Bikes]"/>
            <x15:cachedUniqueName index="567" name="[dim_Reseller].[Reseller].&amp;[Transportation Options]"/>
            <x15:cachedUniqueName index="568" name="[dim_Reseller].[Reseller].&amp;[Travel Sports]"/>
            <x15:cachedUniqueName index="569" name="[dim_Reseller].[Reseller].&amp;[Travel Systems]"/>
            <x15:cachedUniqueName index="570" name="[dim_Reseller].[Reseller].&amp;[Tread Industries]"/>
            <x15:cachedUniqueName index="571" name="[dim_Reseller].[Reseller].&amp;[Trendy Department Stores]"/>
            <x15:cachedUniqueName index="572" name="[dim_Reseller].[Reseller].&amp;[Trusted Catalog Store]"/>
            <x15:cachedUniqueName index="573" name="[dim_Reseller].[Reseller].&amp;[Tubeless Tire Company]"/>
            <x15:cachedUniqueName index="574" name="[dim_Reseller].[Reseller].&amp;[Twelfth Bike Store]"/>
            <x15:cachedUniqueName index="575" name="[dim_Reseller].[Reseller].&amp;[Twin Cycles]"/>
            <x15:cachedUniqueName index="576" name="[dim_Reseller].[Reseller].&amp;[Two Bike Shops]"/>
            <x15:cachedUniqueName index="577" name="[dim_Reseller].[Reseller].&amp;[Two Wheels Cycle Store]"/>
            <x15:cachedUniqueName index="578" name="[dim_Reseller].[Reseller].&amp;[Two-Seater Bikes]"/>
            <x15:cachedUniqueName index="579" name="[dim_Reseller].[Reseller].&amp;[Two-Wheeled Transit Company]"/>
            <x15:cachedUniqueName index="580" name="[dim_Reseller].[Reseller].&amp;[Ultimate Bicycle Company]"/>
            <x15:cachedUniqueName index="581" name="[dim_Reseller].[Reseller].&amp;[Ultimate Bike Shop]"/>
            <x15:cachedUniqueName index="582" name="[dim_Reseller].[Reseller].&amp;[Uncompromising Quality Co]"/>
            <x15:cachedUniqueName index="583" name="[dim_Reseller].[Reseller].&amp;[Underglaze and Finish Company]"/>
            <x15:cachedUniqueName index="584" name="[dim_Reseller].[Reseller].&amp;[Unified Sports Company]"/>
            <x15:cachedUniqueName index="585" name="[dim_Reseller].[Reseller].&amp;[Unique Bikes]"/>
            <x15:cachedUniqueName index="586" name="[dim_Reseller].[Reseller].&amp;[Unsurpassed Bikes]"/>
            <x15:cachedUniqueName index="587" name="[dim_Reseller].[Reseller].&amp;[Unusual Bicycle Company]"/>
            <x15:cachedUniqueName index="588" name="[dim_Reseller].[Reseller].&amp;[Up-To-Date Sports]"/>
            <x15:cachedUniqueName index="589" name="[dim_Reseller].[Reseller].&amp;[Urban Sports Emporium]"/>
            <x15:cachedUniqueName index="590" name="[dim_Reseller].[Reseller].&amp;[Utilitarian Sporting Goods]"/>
            <x15:cachedUniqueName index="591" name="[dim_Reseller].[Reseller].&amp;[Uttermost Bike Shop]"/>
            <x15:cachedUniqueName index="592" name="[dim_Reseller].[Reseller].&amp;[Vale Riding Supplies]"/>
            <x15:cachedUniqueName index="593" name="[dim_Reseller].[Reseller].&amp;[Valley Bicycle Distributors]"/>
            <x15:cachedUniqueName index="594" name="[dim_Reseller].[Reseller].&amp;[Valley Bicycle Specialists]"/>
            <x15:cachedUniqueName index="595" name="[dim_Reseller].[Reseller].&amp;[Valley Toy Store]"/>
            <x15:cachedUniqueName index="596" name="[dim_Reseller].[Reseller].&amp;[Valuable Bike Parts Company]"/>
            <x15:cachedUniqueName index="597" name="[dim_Reseller].[Reseller].&amp;[Variety Cycling]"/>
            <x15:cachedUniqueName index="598" name="[dim_Reseller].[Reseller].&amp;[Vast Bike Sales and Rental]"/>
            <x15:cachedUniqueName index="599" name="[dim_Reseller].[Reseller].&amp;[Vehicle Shop]"/>
            <x15:cachedUniqueName index="600" name="[dim_Reseller].[Reseller].&amp;[Versatile Sporting Goods Company]"/>
            <x15:cachedUniqueName index="601" name="[dim_Reseller].[Reseller].&amp;[Very Best Sports Supply]"/>
            <x15:cachedUniqueName index="602" name="[dim_Reseller].[Reseller].&amp;[Vigorous Exercise Company]"/>
            <x15:cachedUniqueName index="603" name="[dim_Reseller].[Reseller].&amp;[Vigorous Sports Store]"/>
            <x15:cachedUniqueName index="604" name="[dim_Reseller].[Reseller].&amp;[Village Tours]"/>
            <x15:cachedUniqueName index="605" name="[dim_Reseller].[Reseller].&amp;[Vintage Sport Boutique]"/>
            <x15:cachedUniqueName index="606" name="[dim_Reseller].[Reseller].&amp;[Vinyl and Plastic Goods Corporation]"/>
            <x15:cachedUniqueName index="607" name="[dim_Reseller].[Reseller].&amp;[Weekend Bike Tours]"/>
            <x15:cachedUniqueName index="608" name="[dim_Reseller].[Reseller].&amp;[Weekend Tours]"/>
            <x15:cachedUniqueName index="609" name="[dim_Reseller].[Reseller].&amp;[West Side Mart]"/>
            <x15:cachedUniqueName index="610" name="[dim_Reseller].[Reseller].&amp;[West Wind Distributors]"/>
            <x15:cachedUniqueName index="611" name="[dim_Reseller].[Reseller].&amp;[Western Bike Supplies]"/>
            <x15:cachedUniqueName index="612" name="[dim_Reseller].[Reseller].&amp;[Westside Cycle Store]"/>
            <x15:cachedUniqueName index="613" name="[dim_Reseller].[Reseller].&amp;[Westside Plaza]"/>
            <x15:cachedUniqueName index="614" name="[dim_Reseller].[Reseller].&amp;[Wheel Gallery]"/>
            <x15:cachedUniqueName index="615" name="[dim_Reseller].[Reseller].&amp;[Wheels Inc.]"/>
            <x15:cachedUniqueName index="616" name="[dim_Reseller].[Reseller].&amp;[Wheelsets Storehouse]"/>
            <x15:cachedUniqueName index="617" name="[dim_Reseller].[Reseller].&amp;[Wholesale Bikes]"/>
            <x15:cachedUniqueName index="618" name="[dim_Reseller].[Reseller].&amp;[Wholesale Parts]"/>
            <x15:cachedUniqueName index="619" name="[dim_Reseller].[Reseller].&amp;[Widget Bicycle Specialists]"/>
            <x15:cachedUniqueName index="620" name="[dim_Reseller].[Reseller].&amp;[Wingtip Toys]"/>
            <x15:cachedUniqueName index="621" name="[dim_Reseller].[Reseller].&amp;[Wire Baskets and Parts]"/>
            <x15:cachedUniqueName index="622" name="[dim_Reseller].[Reseller].&amp;[Wonderful Bikes Inc.]"/>
            <x15:cachedUniqueName index="623" name="[dim_Reseller].[Reseller].&amp;[Work and Play Association]"/>
            <x15:cachedUniqueName index="624" name="[dim_Reseller].[Reseller].&amp;[Workout Emporium]"/>
            <x15:cachedUniqueName index="625" name="[dim_Reseller].[Reseller].&amp;[World Bike Discount Store]"/>
            <x15:cachedUniqueName index="626" name="[dim_Reseller].[Reseller].&amp;[World of Bikes]"/>
            <x15:cachedUniqueName index="627" name="[dim_Reseller].[Reseller].&amp;[Worthwhile Activity Store]"/>
            <x15:cachedUniqueName index="628" name="[dim_Reseller].[Reseller].&amp;[Year-Round Sports]"/>
            <x15:cachedUniqueName index="629" name="[dim_Reseller].[Reseller].&amp;[Yellow Bicycle Company]"/>
          </x15:cachedUniqueNames>
        </ext>
      </extLst>
    </cacheField>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Total Quantity]" caption="Total Quantity" numFmtId="0" hierarchy="57" level="32767"/>
    <cacheField name="[Measures].[Profit Margin %]" caption="Profit Margin %" numFmtId="0" hierarchy="56"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2" memberValueDatatype="130" unbalanced="0">
      <fieldsUsage count="2">
        <fieldUsage x="-1"/>
        <fieldUsage x="0"/>
      </fieldsUsage>
    </cacheHierarchy>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oneField="1">
      <fieldsUsage count="1">
        <fieldUsage x="2"/>
      </fieldsUsage>
    </cacheHierarchy>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oneField="1">
      <fieldsUsage count="1">
        <fieldUsage x="5"/>
      </fieldsUsage>
    </cacheHierarchy>
    <cacheHierarchy uniqueName="[Measures].[Total Quantity]" caption="Total Quantity" measure="1" displayFolder="" measureGroup="fact_Sales" count="0" oneField="1">
      <fieldsUsage count="1">
        <fieldUsage x="4"/>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38310185" backgroundQuery="1" createdVersion="8" refreshedVersion="8" minRefreshableVersion="3" recordCount="0" supportSubquery="1" supportAdvancedDrill="1" xr:uid="{4769793D-3E0B-403A-BE10-6BD3C1AAC8F2}">
  <cacheSource type="external" connectionId="9"/>
  <cacheFields count="3">
    <cacheField name="[dim_Reseller].[Business _Type].[Business _Type]" caption="Business _Type" numFmtId="0" hierarchy="19" level="1">
      <sharedItems count="3">
        <s v="Specialty Bike Shop"/>
        <s v="Value Added Reseller"/>
        <s v="Warehouse"/>
      </sharedItems>
      <extLst>
        <ext xmlns:x15="http://schemas.microsoft.com/office/spreadsheetml/2010/11/main" uri="{4F2E5C28-24EA-4eb8-9CBF-B6C8F9C3D259}">
          <x15:cachedUniqueNames>
            <x15:cachedUniqueName index="0" name="[dim_Reseller].[Business _Type].&amp;[Specialty Bike Shop]"/>
            <x15:cachedUniqueName index="1" name="[dim_Reseller].[Business _Type].&amp;[Value Added Reseller]"/>
            <x15:cachedUniqueName index="2" name="[dim_Reseller].[Business _Type].&amp;[Warehouse]"/>
          </x15:cachedUniqueNames>
        </ext>
      </extLst>
    </cacheField>
    <cacheField name="[Measures].[Total Sales]" caption="Total Sales" numFmtId="0" hierarchy="53" level="32767"/>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2" memberValueDatatype="130" unbalanced="0">
      <fieldsUsage count="2">
        <fieldUsage x="-1"/>
        <fieldUsage x="0"/>
      </fieldsUsage>
    </cacheHierarchy>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2"/>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40393517" backgroundQuery="1" createdVersion="8" refreshedVersion="8" minRefreshableVersion="3" recordCount="0" supportSubquery="1" supportAdvancedDrill="1" xr:uid="{B81DDC9F-E556-4629-AA27-9C6B8CE9E861}">
  <cacheSource type="external" connectionId="9"/>
  <cacheFields count="3">
    <cacheField name="[dim_Salesperson].[Salesperson].[Salesperson]" caption="Salesperson" numFmtId="0" hierarchy="26" level="1">
      <sharedItems count="17">
        <s v="Amy Alberts"/>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David Campbell]"/>
            <x15:cachedUniqueName index="2" name="[dim_Salesperson].[Salesperson].&amp;[Garrett Vargas]"/>
            <x15:cachedUniqueName index="3" name="[dim_Salesperson].[Salesperson].&amp;[Jae Pak]"/>
            <x15:cachedUniqueName index="4" name="[dim_Salesperson].[Salesperson].&amp;[Jillian Carson]"/>
            <x15:cachedUniqueName index="5" name="[dim_Salesperson].[Salesperson].&amp;[José Saraiva]"/>
            <x15:cachedUniqueName index="6" name="[dim_Salesperson].[Salesperson].&amp;[Linda Mitchell]"/>
            <x15:cachedUniqueName index="7" name="[dim_Salesperson].[Salesperson].&amp;[Lynn Tsoflias]"/>
            <x15:cachedUniqueName index="8" name="[dim_Salesperson].[Salesperson].&amp;[Michael Blythe]"/>
            <x15:cachedUniqueName index="9" name="[dim_Salesperson].[Salesperson].&amp;[Pamela Ansman-Wolfe]"/>
            <x15:cachedUniqueName index="10" name="[dim_Salesperson].[Salesperson].&amp;[Rachel Valdez]"/>
            <x15:cachedUniqueName index="11" name="[dim_Salesperson].[Salesperson].&amp;[Ranjit Varkey Chudukatil]"/>
            <x15:cachedUniqueName index="12" name="[dim_Salesperson].[Salesperson].&amp;[Shu Ito]"/>
            <x15:cachedUniqueName index="13" name="[dim_Salesperson].[Salesperson].&amp;[Stephen Jiang]"/>
            <x15:cachedUniqueName index="14" name="[dim_Salesperson].[Salesperson].&amp;[Syed Abbas]"/>
            <x15:cachedUniqueName index="15" name="[dim_Salesperson].[Salesperson].&amp;[Tete Mensa-Annan]"/>
            <x15:cachedUniqueName index="16" name="[dim_Salesperson].[Salesperson].&amp;[Tsvi Reiter]"/>
          </x15:cachedUniqueNames>
        </ext>
      </extLst>
    </cacheField>
    <cacheField name="[Measures].[Total Profit]" caption="Total Profit" numFmtId="0" hierarchy="55" level="32767"/>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2"/>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42824072" backgroundQuery="1" createdVersion="8" refreshedVersion="8" minRefreshableVersion="3" recordCount="0" supportSubquery="1" supportAdvancedDrill="1" xr:uid="{13EF69CC-2332-4F98-A97D-963D526FDEDB}">
  <cacheSource type="external" connectionId="9"/>
  <cacheFields count="2">
    <cacheField name="[dim_Salesperson].[Salesperson].[Salesperson]" caption="Salesperson" numFmtId="0" hierarchy="26" level="1">
      <sharedItems count="17">
        <s v="Amy Alberts"/>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David Campbell]"/>
            <x15:cachedUniqueName index="2" name="[dim_Salesperson].[Salesperson].&amp;[Garrett Vargas]"/>
            <x15:cachedUniqueName index="3" name="[dim_Salesperson].[Salesperson].&amp;[Jae Pak]"/>
            <x15:cachedUniqueName index="4" name="[dim_Salesperson].[Salesperson].&amp;[Jillian Carson]"/>
            <x15:cachedUniqueName index="5" name="[dim_Salesperson].[Salesperson].&amp;[José Saraiva]"/>
            <x15:cachedUniqueName index="6" name="[dim_Salesperson].[Salesperson].&amp;[Linda Mitchell]"/>
            <x15:cachedUniqueName index="7" name="[dim_Salesperson].[Salesperson].&amp;[Lynn Tsoflias]"/>
            <x15:cachedUniqueName index="8" name="[dim_Salesperson].[Salesperson].&amp;[Michael Blythe]"/>
            <x15:cachedUniqueName index="9" name="[dim_Salesperson].[Salesperson].&amp;[Pamela Ansman-Wolfe]"/>
            <x15:cachedUniqueName index="10" name="[dim_Salesperson].[Salesperson].&amp;[Rachel Valdez]"/>
            <x15:cachedUniqueName index="11" name="[dim_Salesperson].[Salesperson].&amp;[Ranjit Varkey Chudukatil]"/>
            <x15:cachedUniqueName index="12" name="[dim_Salesperson].[Salesperson].&amp;[Shu Ito]"/>
            <x15:cachedUniqueName index="13" name="[dim_Salesperson].[Salesperson].&amp;[Stephen Jiang]"/>
            <x15:cachedUniqueName index="14" name="[dim_Salesperson].[Salesperson].&amp;[Syed Abbas]"/>
            <x15:cachedUniqueName index="15" name="[dim_Salesperson].[Salesperson].&amp;[Tete Mensa-Annan]"/>
            <x15:cachedUniqueName index="16" name="[dim_Salesperson].[Salesperson].&amp;[Tsvi Reiter]"/>
          </x15:cachedUniqueNames>
        </ext>
      </extLst>
    </cacheField>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45370374" backgroundQuery="1" createdVersion="8" refreshedVersion="8" minRefreshableVersion="3" recordCount="0" supportSubquery="1" supportAdvancedDrill="1" xr:uid="{302C5206-0372-4CF5-BA57-E84CD2BEB0BB}">
  <cacheSource type="external" connectionId="9"/>
  <cacheFields count="4">
    <cacheField name="[dim_Salesperson].[Salesperson].[Salesperson]" caption="Salesperson" numFmtId="0" hierarchy="26" level="1">
      <sharedItems count="17">
        <s v="Amy Alberts"/>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David Campbell]"/>
            <x15:cachedUniqueName index="2" name="[dim_Salesperson].[Salesperson].&amp;[Garrett Vargas]"/>
            <x15:cachedUniqueName index="3" name="[dim_Salesperson].[Salesperson].&amp;[Jae Pak]"/>
            <x15:cachedUniqueName index="4" name="[dim_Salesperson].[Salesperson].&amp;[Jillian Carson]"/>
            <x15:cachedUniqueName index="5" name="[dim_Salesperson].[Salesperson].&amp;[José Saraiva]"/>
            <x15:cachedUniqueName index="6" name="[dim_Salesperson].[Salesperson].&amp;[Linda Mitchell]"/>
            <x15:cachedUniqueName index="7" name="[dim_Salesperson].[Salesperson].&amp;[Lynn Tsoflias]"/>
            <x15:cachedUniqueName index="8" name="[dim_Salesperson].[Salesperson].&amp;[Michael Blythe]"/>
            <x15:cachedUniqueName index="9" name="[dim_Salesperson].[Salesperson].&amp;[Pamela Ansman-Wolfe]"/>
            <x15:cachedUniqueName index="10" name="[dim_Salesperson].[Salesperson].&amp;[Rachel Valdez]"/>
            <x15:cachedUniqueName index="11" name="[dim_Salesperson].[Salesperson].&amp;[Ranjit Varkey Chudukatil]"/>
            <x15:cachedUniqueName index="12" name="[dim_Salesperson].[Salesperson].&amp;[Shu Ito]"/>
            <x15:cachedUniqueName index="13" name="[dim_Salesperson].[Salesperson].&amp;[Stephen Jiang]"/>
            <x15:cachedUniqueName index="14" name="[dim_Salesperson].[Salesperson].&amp;[Syed Abbas]"/>
            <x15:cachedUniqueName index="15" name="[dim_Salesperson].[Salesperson].&amp;[Tete Mensa-Annan]"/>
            <x15:cachedUniqueName index="16" name="[dim_Salesperson].[Salesperson].&amp;[Tsvi Reiter]"/>
          </x15:cachedUniqueNames>
        </ext>
      </extLst>
    </cacheField>
    <cacheField name="[dim_Region].[Region].[Region]" caption="Region" numFmtId="0" hierarchy="15" level="1">
      <sharedItems count="10">
        <s v="France"/>
        <s v="Germany"/>
        <s v="United Kingdom"/>
        <s v="Northwest"/>
        <s v="Canada"/>
        <s v="Central"/>
        <s v="Northeast"/>
        <s v="Southeast"/>
        <s v="Southwest"/>
        <s v="Australia"/>
      </sharedItems>
      <extLst>
        <ext xmlns:x15="http://schemas.microsoft.com/office/spreadsheetml/2010/11/main" uri="{4F2E5C28-24EA-4eb8-9CBF-B6C8F9C3D259}">
          <x15:cachedUniqueNames>
            <x15:cachedUniqueName index="0" name="[dim_Region].[Region].&amp;[France]"/>
            <x15:cachedUniqueName index="1" name="[dim_Region].[Region].&amp;[Germany]"/>
            <x15:cachedUniqueName index="2" name="[dim_Region].[Region].&amp;[United Kingdom]"/>
            <x15:cachedUniqueName index="3" name="[dim_Region].[Region].&amp;[Northwest]"/>
            <x15:cachedUniqueName index="4" name="[dim_Region].[Region].&amp;[Canada]"/>
            <x15:cachedUniqueName index="5" name="[dim_Region].[Region].&amp;[Central]"/>
            <x15:cachedUniqueName index="6" name="[dim_Region].[Region].&amp;[Northeast]"/>
            <x15:cachedUniqueName index="7" name="[dim_Region].[Region].&amp;[Southeast]"/>
            <x15:cachedUniqueName index="8" name="[dim_Region].[Region].&amp;[Southwest]"/>
            <x15:cachedUniqueName index="9" name="[dim_Region].[Region].&amp;[Australia]"/>
          </x15:cachedUniqueNames>
        </ext>
      </extLst>
    </cacheField>
    <cacheField name="[Measures].[Total Sales]" caption="Total Sales" numFmtId="0" hierarchy="53" level="32767"/>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2" memberValueDatatype="130" unbalanced="0">
      <fieldsUsage count="2">
        <fieldUsage x="-1"/>
        <fieldUsage x="1"/>
      </fieldsUsage>
    </cacheHierarchy>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2"/>
      </fieldsUsage>
    </cacheHierarchy>
    <cacheHierarchy uniqueName="[Measures].[Total Cost]" caption="Total Cost" measure="1" displayFolder="" measureGroup="fact_Sales" count="0"/>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47569445" backgroundQuery="1" createdVersion="8" refreshedVersion="8" minRefreshableVersion="3" recordCount="0" supportSubquery="1" supportAdvancedDrill="1" xr:uid="{12BBC740-9AC7-48A7-ADE2-20FC8936E183}">
  <cacheSource type="external" connectionId="9"/>
  <cacheFields count="1">
    <cacheField name="[dim_Salesperson].[Salesperson].[Salesperson]" caption="Salesperson" numFmtId="0" hierarchy="26" level="1">
      <sharedItems count="17">
        <s v="Amy Alberts"/>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David Campbell]"/>
            <x15:cachedUniqueName index="2" name="[dim_Salesperson].[Salesperson].&amp;[Garrett Vargas]"/>
            <x15:cachedUniqueName index="3" name="[dim_Salesperson].[Salesperson].&amp;[Jae Pak]"/>
            <x15:cachedUniqueName index="4" name="[dim_Salesperson].[Salesperson].&amp;[Jillian Carson]"/>
            <x15:cachedUniqueName index="5" name="[dim_Salesperson].[Salesperson].&amp;[José Saraiva]"/>
            <x15:cachedUniqueName index="6" name="[dim_Salesperson].[Salesperson].&amp;[Linda Mitchell]"/>
            <x15:cachedUniqueName index="7" name="[dim_Salesperson].[Salesperson].&amp;[Lynn Tsoflias]"/>
            <x15:cachedUniqueName index="8" name="[dim_Salesperson].[Salesperson].&amp;[Michael Blythe]"/>
            <x15:cachedUniqueName index="9" name="[dim_Salesperson].[Salesperson].&amp;[Pamela Ansman-Wolfe]"/>
            <x15:cachedUniqueName index="10" name="[dim_Salesperson].[Salesperson].&amp;[Rachel Valdez]"/>
            <x15:cachedUniqueName index="11" name="[dim_Salesperson].[Salesperson].&amp;[Ranjit Varkey Chudukatil]"/>
            <x15:cachedUniqueName index="12" name="[dim_Salesperson].[Salesperson].&amp;[Shu Ito]"/>
            <x15:cachedUniqueName index="13" name="[dim_Salesperson].[Salesperson].&amp;[Stephen Jiang]"/>
            <x15:cachedUniqueName index="14" name="[dim_Salesperson].[Salesperson].&amp;[Syed Abbas]"/>
            <x15:cachedUniqueName index="15" name="[dim_Salesperson].[Salesperson].&amp;[Tete Mensa-Annan]"/>
            <x15:cachedUniqueName index="16" name="[dim_Salesperson].[Salesperson].&amp;[Tsvi Reiter]"/>
          </x15:cachedUniqueNames>
        </ext>
      </extLst>
    </cacheField>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5" backgroundQuery="1" createdVersion="8" refreshedVersion="8" minRefreshableVersion="3" recordCount="0" supportSubquery="1" supportAdvancedDrill="1" xr:uid="{69BD5F9E-2E0D-4444-8573-C9732E193F60}">
  <cacheSource type="external" connectionId="9"/>
  <cacheFields count="2">
    <cacheField name="[dim_Salesperson].[Salesperson].[Salesperson]" caption="Salesperson" numFmtId="0" hierarchy="26" level="1">
      <sharedItems count="17">
        <s v="Amy Alberts"/>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David Campbell]"/>
            <x15:cachedUniqueName index="2" name="[dim_Salesperson].[Salesperson].&amp;[Garrett Vargas]"/>
            <x15:cachedUniqueName index="3" name="[dim_Salesperson].[Salesperson].&amp;[Jae Pak]"/>
            <x15:cachedUniqueName index="4" name="[dim_Salesperson].[Salesperson].&amp;[Jillian Carson]"/>
            <x15:cachedUniqueName index="5" name="[dim_Salesperson].[Salesperson].&amp;[José Saraiva]"/>
            <x15:cachedUniqueName index="6" name="[dim_Salesperson].[Salesperson].&amp;[Linda Mitchell]"/>
            <x15:cachedUniqueName index="7" name="[dim_Salesperson].[Salesperson].&amp;[Lynn Tsoflias]"/>
            <x15:cachedUniqueName index="8" name="[dim_Salesperson].[Salesperson].&amp;[Michael Blythe]"/>
            <x15:cachedUniqueName index="9" name="[dim_Salesperson].[Salesperson].&amp;[Pamela Ansman-Wolfe]"/>
            <x15:cachedUniqueName index="10" name="[dim_Salesperson].[Salesperson].&amp;[Rachel Valdez]"/>
            <x15:cachedUniqueName index="11" name="[dim_Salesperson].[Salesperson].&amp;[Ranjit Varkey Chudukatil]"/>
            <x15:cachedUniqueName index="12" name="[dim_Salesperson].[Salesperson].&amp;[Shu Ito]"/>
            <x15:cachedUniqueName index="13" name="[dim_Salesperson].[Salesperson].&amp;[Stephen Jiang]"/>
            <x15:cachedUniqueName index="14" name="[dim_Salesperson].[Salesperson].&amp;[Syed Abbas]"/>
            <x15:cachedUniqueName index="15" name="[dim_Salesperson].[Salesperson].&amp;[Tete Mensa-Annan]"/>
            <x15:cachedUniqueName index="16" name="[dim_Salesperson].[Salesperson].&amp;[Tsvi Reiter]"/>
          </x15:cachedUniqueNames>
        </ext>
      </extLst>
    </cacheField>
    <cacheField name="[Measures].[Total Profit]" caption="Total Profit" numFmtId="0" hierarchy="55"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oneField="1">
      <fieldsUsage count="1">
        <fieldUsage x="1"/>
      </fieldsUsage>
    </cacheHierarchy>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52430556" backgroundQuery="1" createdVersion="8" refreshedVersion="8" minRefreshableVersion="3" recordCount="0" supportSubquery="1" supportAdvancedDrill="1" xr:uid="{CB9BC546-0DD5-4886-9A87-8BFB4CE3BA85}">
  <cacheSource type="external" connectionId="9"/>
  <cacheFields count="2">
    <cacheField name="[dim_Salesperson].[Salesperson].[Salesperson]" caption="Salesperson" numFmtId="0" hierarchy="26" level="1">
      <sharedItems count="17">
        <s v="Amy Alberts"/>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David Campbell]"/>
            <x15:cachedUniqueName index="2" name="[dim_Salesperson].[Salesperson].&amp;[Garrett Vargas]"/>
            <x15:cachedUniqueName index="3" name="[dim_Salesperson].[Salesperson].&amp;[Jae Pak]"/>
            <x15:cachedUniqueName index="4" name="[dim_Salesperson].[Salesperson].&amp;[Jillian Carson]"/>
            <x15:cachedUniqueName index="5" name="[dim_Salesperson].[Salesperson].&amp;[José Saraiva]"/>
            <x15:cachedUniqueName index="6" name="[dim_Salesperson].[Salesperson].&amp;[Linda Mitchell]"/>
            <x15:cachedUniqueName index="7" name="[dim_Salesperson].[Salesperson].&amp;[Lynn Tsoflias]"/>
            <x15:cachedUniqueName index="8" name="[dim_Salesperson].[Salesperson].&amp;[Michael Blythe]"/>
            <x15:cachedUniqueName index="9" name="[dim_Salesperson].[Salesperson].&amp;[Pamela Ansman-Wolfe]"/>
            <x15:cachedUniqueName index="10" name="[dim_Salesperson].[Salesperson].&amp;[Rachel Valdez]"/>
            <x15:cachedUniqueName index="11" name="[dim_Salesperson].[Salesperson].&amp;[Ranjit Varkey Chudukatil]"/>
            <x15:cachedUniqueName index="12" name="[dim_Salesperson].[Salesperson].&amp;[Shu Ito]"/>
            <x15:cachedUniqueName index="13" name="[dim_Salesperson].[Salesperson].&amp;[Stephen Jiang]"/>
            <x15:cachedUniqueName index="14" name="[dim_Salesperson].[Salesperson].&amp;[Syed Abbas]"/>
            <x15:cachedUniqueName index="15" name="[dim_Salesperson].[Salesperson].&amp;[Tete Mensa-Annan]"/>
            <x15:cachedUniqueName index="16" name="[dim_Salesperson].[Salesperson].&amp;[Tsvi Reiter]"/>
          </x15:cachedUniqueNames>
        </ext>
      </extLst>
    </cacheField>
    <cacheField name="[Measures].[Total Sales]" caption="Total Sales" numFmtId="0" hierarchy="53"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54629626" backgroundQuery="1" createdVersion="8" refreshedVersion="8" minRefreshableVersion="3" recordCount="0" supportSubquery="1" supportAdvancedDrill="1" xr:uid="{E98C5C16-9B36-4882-8EB6-A4CF2DE88EA2}">
  <cacheSource type="external" connectionId="9"/>
  <cacheFields count="6">
    <cacheField name="[dim_Salesperson].[Salesperson].[Salesperson]" caption="Salesperson" numFmtId="0" hierarchy="26" level="1">
      <sharedItems count="17">
        <s v="Amy Alberts"/>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David Campbell]"/>
            <x15:cachedUniqueName index="2" name="[dim_Salesperson].[Salesperson].&amp;[Garrett Vargas]"/>
            <x15:cachedUniqueName index="3" name="[dim_Salesperson].[Salesperson].&amp;[Jae Pak]"/>
            <x15:cachedUniqueName index="4" name="[dim_Salesperson].[Salesperson].&amp;[Jillian Carson]"/>
            <x15:cachedUniqueName index="5" name="[dim_Salesperson].[Salesperson].&amp;[José Saraiva]"/>
            <x15:cachedUniqueName index="6" name="[dim_Salesperson].[Salesperson].&amp;[Linda Mitchell]"/>
            <x15:cachedUniqueName index="7" name="[dim_Salesperson].[Salesperson].&amp;[Lynn Tsoflias]"/>
            <x15:cachedUniqueName index="8" name="[dim_Salesperson].[Salesperson].&amp;[Michael Blythe]"/>
            <x15:cachedUniqueName index="9" name="[dim_Salesperson].[Salesperson].&amp;[Pamela Ansman-Wolfe]"/>
            <x15:cachedUniqueName index="10" name="[dim_Salesperson].[Salesperson].&amp;[Rachel Valdez]"/>
            <x15:cachedUniqueName index="11" name="[dim_Salesperson].[Salesperson].&amp;[Ranjit Varkey Chudukatil]"/>
            <x15:cachedUniqueName index="12" name="[dim_Salesperson].[Salesperson].&amp;[Shu Ito]"/>
            <x15:cachedUniqueName index="13" name="[dim_Salesperson].[Salesperson].&amp;[Stephen Jiang]"/>
            <x15:cachedUniqueName index="14" name="[dim_Salesperson].[Salesperson].&amp;[Syed Abbas]"/>
            <x15:cachedUniqueName index="15" name="[dim_Salesperson].[Salesperson].&amp;[Tete Mensa-Annan]"/>
            <x15:cachedUniqueName index="16" name="[dim_Salesperson].[Salesperson].&amp;[Tsvi Reiter]"/>
          </x15:cachedUniqueNames>
        </ext>
      </extLst>
    </cacheField>
    <cacheField name="[Measures].[Total Sales]" caption="Total Sales" numFmtId="0" hierarchy="53" level="32767"/>
    <cacheField name="[Measures].[Total Cost]" caption="Total Cost" numFmtId="0" hierarchy="54" level="32767"/>
    <cacheField name="[Measures].[Total Profit]" caption="Total Profit" numFmtId="0" hierarchy="55" level="32767"/>
    <cacheField name="[Measures].[Profit Margin %]" caption="Profit Margin %" numFmtId="0" hierarchy="56" level="32767"/>
    <cacheField name="[Measures].[Total Quantity]" caption="Total Quantity" numFmtId="0" hierarchy="57"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oneField="1">
      <fieldsUsage count="1">
        <fieldUsage x="1"/>
      </fieldsUsage>
    </cacheHierarchy>
    <cacheHierarchy uniqueName="[Measures].[Total Cost]" caption="Total Cost" measure="1" displayFolder="" measureGroup="fact_Sales" count="0" oneField="1">
      <fieldsUsage count="1">
        <fieldUsage x="2"/>
      </fieldsUsage>
    </cacheHierarchy>
    <cacheHierarchy uniqueName="[Measures].[Total Profit]" caption="Total Profit" measure="1" displayFolder="" measureGroup="fact_Sales" count="0" oneField="1">
      <fieldsUsage count="1">
        <fieldUsage x="3"/>
      </fieldsUsage>
    </cacheHierarchy>
    <cacheHierarchy uniqueName="[Measures].[Profit Margin %]" caption="Profit Margin %" measure="1" displayFolder="" measureGroup="fact_Sales" count="0" oneField="1">
      <fieldsUsage count="1">
        <fieldUsage x="4"/>
      </fieldsUsage>
    </cacheHierarchy>
    <cacheHierarchy uniqueName="[Measures].[Total Quantity]" caption="Total Quantity" measure="1" displayFolder="" measureGroup="fact_Sales" count="0" oneField="1">
      <fieldsUsage count="1">
        <fieldUsage x="5"/>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56944443" backgroundQuery="1" createdVersion="8" refreshedVersion="8" minRefreshableVersion="3" recordCount="0" supportSubquery="1" supportAdvancedDrill="1" xr:uid="{8977CFD9-63E7-4517-8E8D-7C51BFD117A9}">
  <cacheSource type="external" connectionId="9"/>
  <cacheFields count="2">
    <cacheField name="[dim_Salesperson].[Salesperson].[Salesperson]" caption="Salesperson" numFmtId="0" hierarchy="26" level="1">
      <sharedItems count="17">
        <s v="Amy Alberts"/>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David Campbell]"/>
            <x15:cachedUniqueName index="2" name="[dim_Salesperson].[Salesperson].&amp;[Garrett Vargas]"/>
            <x15:cachedUniqueName index="3" name="[dim_Salesperson].[Salesperson].&amp;[Jae Pak]"/>
            <x15:cachedUniqueName index="4" name="[dim_Salesperson].[Salesperson].&amp;[Jillian Carson]"/>
            <x15:cachedUniqueName index="5" name="[dim_Salesperson].[Salesperson].&amp;[José Saraiva]"/>
            <x15:cachedUniqueName index="6" name="[dim_Salesperson].[Salesperson].&amp;[Linda Mitchell]"/>
            <x15:cachedUniqueName index="7" name="[dim_Salesperson].[Salesperson].&amp;[Lynn Tsoflias]"/>
            <x15:cachedUniqueName index="8" name="[dim_Salesperson].[Salesperson].&amp;[Michael Blythe]"/>
            <x15:cachedUniqueName index="9" name="[dim_Salesperson].[Salesperson].&amp;[Pamela Ansman-Wolfe]"/>
            <x15:cachedUniqueName index="10" name="[dim_Salesperson].[Salesperson].&amp;[Rachel Valdez]"/>
            <x15:cachedUniqueName index="11" name="[dim_Salesperson].[Salesperson].&amp;[Ranjit Varkey Chudukatil]"/>
            <x15:cachedUniqueName index="12" name="[dim_Salesperson].[Salesperson].&amp;[Shu Ito]"/>
            <x15:cachedUniqueName index="13" name="[dim_Salesperson].[Salesperson].&amp;[Stephen Jiang]"/>
            <x15:cachedUniqueName index="14" name="[dim_Salesperson].[Salesperson].&amp;[Syed Abbas]"/>
            <x15:cachedUniqueName index="15" name="[dim_Salesperson].[Salesperson].&amp;[Tete Mensa-Annan]"/>
            <x15:cachedUniqueName index="16" name="[dim_Salesperson].[Salesperson].&amp;[Tsvi Reiter]"/>
          </x15:cachedUniqueNames>
        </ext>
      </extLst>
    </cacheField>
    <cacheField name="[Measures].[Total Quantity]" caption="Total Quantity" numFmtId="0" hierarchy="57"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oneField="1">
      <fieldsUsage count="1">
        <fieldUsage x="1"/>
      </fieldsUsage>
    </cacheHierarchy>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62152777" backgroundQuery="1" createdVersion="8" refreshedVersion="8" minRefreshableVersion="3" recordCount="0" supportSubquery="1" supportAdvancedDrill="1" xr:uid="{D9B265BC-99FC-47AA-9127-7000D1E91817}">
  <cacheSource type="external" connectionId="9"/>
  <cacheFields count="1">
    <cacheField name="[dim_Salesperson].[Salesperson].[Salesperson]" caption="Salesperson" numFmtId="0" hierarchy="26" level="1">
      <sharedItems count="18">
        <s v="Amy Alberts"/>
        <s v="Brian Welcker"/>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Brian Welcker]"/>
            <x15:cachedUniqueName index="2" name="[dim_Salesperson].[Salesperson].&amp;[David Campbell]"/>
            <x15:cachedUniqueName index="3" name="[dim_Salesperson].[Salesperson].&amp;[Garrett Vargas]"/>
            <x15:cachedUniqueName index="4" name="[dim_Salesperson].[Salesperson].&amp;[Jae Pak]"/>
            <x15:cachedUniqueName index="5" name="[dim_Salesperson].[Salesperson].&amp;[Jillian Carson]"/>
            <x15:cachedUniqueName index="6" name="[dim_Salesperson].[Salesperson].&amp;[José Saraiva]"/>
            <x15:cachedUniqueName index="7" name="[dim_Salesperson].[Salesperson].&amp;[Linda Mitchell]"/>
            <x15:cachedUniqueName index="8" name="[dim_Salesperson].[Salesperson].&amp;[Lynn Tsoflias]"/>
            <x15:cachedUniqueName index="9" name="[dim_Salesperson].[Salesperson].&amp;[Michael Blythe]"/>
            <x15:cachedUniqueName index="10" name="[dim_Salesperson].[Salesperson].&amp;[Pamela Ansman-Wolfe]"/>
            <x15:cachedUniqueName index="11" name="[dim_Salesperson].[Salesperson].&amp;[Rachel Valdez]"/>
            <x15:cachedUniqueName index="12" name="[dim_Salesperson].[Salesperson].&amp;[Ranjit Varkey Chudukatil]"/>
            <x15:cachedUniqueName index="13" name="[dim_Salesperson].[Salesperson].&amp;[Shu Ito]"/>
            <x15:cachedUniqueName index="14" name="[dim_Salesperson].[Salesperson].&amp;[Stephen Jiang]"/>
            <x15:cachedUniqueName index="15" name="[dim_Salesperson].[Salesperson].&amp;[Syed Abbas]"/>
            <x15:cachedUniqueName index="16" name="[dim_Salesperson].[Salesperson].&amp;[Tete Mensa-Annan]"/>
            <x15:cachedUniqueName index="17" name="[dim_Salesperson].[Salesperson].&amp;[Tsvi Reiter]"/>
          </x15:cachedUniqueNames>
        </ext>
      </extLst>
    </cacheField>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65509257" backgroundQuery="1" createdVersion="8" refreshedVersion="8" minRefreshableVersion="3" recordCount="0" supportSubquery="1" supportAdvancedDrill="1" xr:uid="{1F456D3F-A4DD-48DE-A7A5-DCB2E87B85DD}">
  <cacheSource type="external" connectionId="9"/>
  <cacheFields count="3">
    <cacheField name="[dim_Salesperson].[Salesperson].[Salesperson]" caption="Salesperson" numFmtId="0" hierarchy="26" level="1">
      <sharedItems count="18">
        <s v="Amy Alberts"/>
        <s v="Brian Welcker"/>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Brian Welcker]"/>
            <x15:cachedUniqueName index="2" name="[dim_Salesperson].[Salesperson].&amp;[David Campbell]"/>
            <x15:cachedUniqueName index="3" name="[dim_Salesperson].[Salesperson].&amp;[Garrett Vargas]"/>
            <x15:cachedUniqueName index="4" name="[dim_Salesperson].[Salesperson].&amp;[Jae Pak]"/>
            <x15:cachedUniqueName index="5" name="[dim_Salesperson].[Salesperson].&amp;[Jillian Carson]"/>
            <x15:cachedUniqueName index="6" name="[dim_Salesperson].[Salesperson].&amp;[José Saraiva]"/>
            <x15:cachedUniqueName index="7" name="[dim_Salesperson].[Salesperson].&amp;[Linda Mitchell]"/>
            <x15:cachedUniqueName index="8" name="[dim_Salesperson].[Salesperson].&amp;[Lynn Tsoflias]"/>
            <x15:cachedUniqueName index="9" name="[dim_Salesperson].[Salesperson].&amp;[Michael Blythe]"/>
            <x15:cachedUniqueName index="10" name="[dim_Salesperson].[Salesperson].&amp;[Pamela Ansman-Wolfe]"/>
            <x15:cachedUniqueName index="11" name="[dim_Salesperson].[Salesperson].&amp;[Rachel Valdez]"/>
            <x15:cachedUniqueName index="12" name="[dim_Salesperson].[Salesperson].&amp;[Ranjit Varkey Chudukatil]"/>
            <x15:cachedUniqueName index="13" name="[dim_Salesperson].[Salesperson].&amp;[Shu Ito]"/>
            <x15:cachedUniqueName index="14" name="[dim_Salesperson].[Salesperson].&amp;[Stephen Jiang]"/>
            <x15:cachedUniqueName index="15" name="[dim_Salesperson].[Salesperson].&amp;[Syed Abbas]"/>
            <x15:cachedUniqueName index="16" name="[dim_Salesperson].[Salesperson].&amp;[Tete Mensa-Annan]"/>
            <x15:cachedUniqueName index="17" name="[dim_Salesperson].[Salesperson].&amp;[Tsvi Reiter]"/>
          </x15:cachedUniqueNames>
        </ext>
      </extLst>
    </cacheField>
    <cacheField name="[Measures].[Actual Sales]" caption="Actual Sales" numFmtId="0" hierarchy="78" level="32767"/>
    <cacheField name="[Measures].[Total Target]" caption="Total Target" numFmtId="0" hierarchy="60"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oneField="1">
      <fieldsUsage count="1">
        <fieldUsage x="2"/>
      </fieldsUsage>
    </cacheHierarchy>
    <cacheHierarchy uniqueName="[Measures].[Target Variance]" caption="Target Variance" measure="1" displayFolder="" measureGroup="fact_Targets" count="0"/>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oneField="1">
      <fieldsUsage count="1">
        <fieldUsage x="1"/>
      </fieldsUsage>
    </cacheHierarchy>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68287035" backgroundQuery="1" createdVersion="8" refreshedVersion="8" minRefreshableVersion="3" recordCount="0" supportSubquery="1" supportAdvancedDrill="1" xr:uid="{0C1CD210-7B6A-4F54-85DC-0A968C96BB86}">
  <cacheSource type="external" connectionId="9"/>
  <cacheFields count="5">
    <cacheField name="[dim_Salesperson].[Salesperson].[Salesperson]" caption="Salesperson" numFmtId="0" hierarchy="26" level="1">
      <sharedItems count="18">
        <s v="Amy Alberts"/>
        <s v="Brian Welcker"/>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Brian Welcker]"/>
            <x15:cachedUniqueName index="2" name="[dim_Salesperson].[Salesperson].&amp;[David Campbell]"/>
            <x15:cachedUniqueName index="3" name="[dim_Salesperson].[Salesperson].&amp;[Garrett Vargas]"/>
            <x15:cachedUniqueName index="4" name="[dim_Salesperson].[Salesperson].&amp;[Jae Pak]"/>
            <x15:cachedUniqueName index="5" name="[dim_Salesperson].[Salesperson].&amp;[Jillian Carson]"/>
            <x15:cachedUniqueName index="6" name="[dim_Salesperson].[Salesperson].&amp;[José Saraiva]"/>
            <x15:cachedUniqueName index="7" name="[dim_Salesperson].[Salesperson].&amp;[Linda Mitchell]"/>
            <x15:cachedUniqueName index="8" name="[dim_Salesperson].[Salesperson].&amp;[Lynn Tsoflias]"/>
            <x15:cachedUniqueName index="9" name="[dim_Salesperson].[Salesperson].&amp;[Michael Blythe]"/>
            <x15:cachedUniqueName index="10" name="[dim_Salesperson].[Salesperson].&amp;[Pamela Ansman-Wolfe]"/>
            <x15:cachedUniqueName index="11" name="[dim_Salesperson].[Salesperson].&amp;[Rachel Valdez]"/>
            <x15:cachedUniqueName index="12" name="[dim_Salesperson].[Salesperson].&amp;[Ranjit Varkey Chudukatil]"/>
            <x15:cachedUniqueName index="13" name="[dim_Salesperson].[Salesperson].&amp;[Shu Ito]"/>
            <x15:cachedUniqueName index="14" name="[dim_Salesperson].[Salesperson].&amp;[Stephen Jiang]"/>
            <x15:cachedUniqueName index="15" name="[dim_Salesperson].[Salesperson].&amp;[Syed Abbas]"/>
            <x15:cachedUniqueName index="16" name="[dim_Salesperson].[Salesperson].&amp;[Tete Mensa-Annan]"/>
            <x15:cachedUniqueName index="17" name="[dim_Salesperson].[Salesperson].&amp;[Tsvi Reiter]"/>
          </x15:cachedUniqueNames>
        </ext>
      </extLst>
    </cacheField>
    <cacheField name="[Measures].[Actual Sales]" caption="Actual Sales" numFmtId="0" hierarchy="78" level="32767"/>
    <cacheField name="[Measures].[Total Target]" caption="Total Target" numFmtId="0" hierarchy="60" level="32767"/>
    <cacheField name="[Measures].[Target Variance]" caption="Target Variance" numFmtId="0" hierarchy="61" level="32767"/>
    <cacheField name="[Measures].[Target Achievement %]" caption="Target Achievement %" numFmtId="0" hierarchy="62"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oneField="1">
      <fieldsUsage count="1">
        <fieldUsage x="2"/>
      </fieldsUsage>
    </cacheHierarchy>
    <cacheHierarchy uniqueName="[Measures].[Target Variance]" caption="Target Variance" measure="1" displayFolder="" measureGroup="fact_Targets" count="0" oneField="1">
      <fieldsUsage count="1">
        <fieldUsage x="3"/>
      </fieldsUsage>
    </cacheHierarchy>
    <cacheHierarchy uniqueName="[Measures].[Target Achievement %]" caption="Target Achievement %" measure="1" displayFolder="" measureGroup="fact_Targets" count="0" oneField="1">
      <fieldsUsage count="1">
        <fieldUsage x="4"/>
      </fieldsUsage>
    </cacheHierarchy>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oneField="1">
      <fieldsUsage count="1">
        <fieldUsage x="1"/>
      </fieldsUsage>
    </cacheHierarchy>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71296299" backgroundQuery="1" createdVersion="8" refreshedVersion="8" minRefreshableVersion="3" recordCount="0" supportSubquery="1" supportAdvancedDrill="1" xr:uid="{B0AAB738-544E-4F7B-99F8-7FA1EE98868F}">
  <cacheSource type="external" connectionId="9"/>
  <cacheFields count="5">
    <cacheField name="[dim_Salesperson].[Salesperson].[Salesperson]" caption="Salesperson" numFmtId="0" hierarchy="26" level="1">
      <sharedItems count="18">
        <s v="Amy Alberts"/>
        <s v="Brian Welcker"/>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Brian Welcker]"/>
            <x15:cachedUniqueName index="2" name="[dim_Salesperson].[Salesperson].&amp;[David Campbell]"/>
            <x15:cachedUniqueName index="3" name="[dim_Salesperson].[Salesperson].&amp;[Garrett Vargas]"/>
            <x15:cachedUniqueName index="4" name="[dim_Salesperson].[Salesperson].&amp;[Jae Pak]"/>
            <x15:cachedUniqueName index="5" name="[dim_Salesperson].[Salesperson].&amp;[Jillian Carson]"/>
            <x15:cachedUniqueName index="6" name="[dim_Salesperson].[Salesperson].&amp;[José Saraiva]"/>
            <x15:cachedUniqueName index="7" name="[dim_Salesperson].[Salesperson].&amp;[Linda Mitchell]"/>
            <x15:cachedUniqueName index="8" name="[dim_Salesperson].[Salesperson].&amp;[Lynn Tsoflias]"/>
            <x15:cachedUniqueName index="9" name="[dim_Salesperson].[Salesperson].&amp;[Michael Blythe]"/>
            <x15:cachedUniqueName index="10" name="[dim_Salesperson].[Salesperson].&amp;[Pamela Ansman-Wolfe]"/>
            <x15:cachedUniqueName index="11" name="[dim_Salesperson].[Salesperson].&amp;[Rachel Valdez]"/>
            <x15:cachedUniqueName index="12" name="[dim_Salesperson].[Salesperson].&amp;[Ranjit Varkey Chudukatil]"/>
            <x15:cachedUniqueName index="13" name="[dim_Salesperson].[Salesperson].&amp;[Shu Ito]"/>
            <x15:cachedUniqueName index="14" name="[dim_Salesperson].[Salesperson].&amp;[Stephen Jiang]"/>
            <x15:cachedUniqueName index="15" name="[dim_Salesperson].[Salesperson].&amp;[Syed Abbas]"/>
            <x15:cachedUniqueName index="16" name="[dim_Salesperson].[Salesperson].&amp;[Tete Mensa-Annan]"/>
            <x15:cachedUniqueName index="17" name="[dim_Salesperson].[Salesperson].&amp;[Tsvi Reiter]"/>
          </x15:cachedUniqueNames>
        </ext>
      </extLst>
    </cacheField>
    <cacheField name="[Measures].[Actual Sales]" caption="Actual Sales" numFmtId="0" hierarchy="78" level="32767"/>
    <cacheField name="[Measures].[Total Target]" caption="Total Target" numFmtId="0" hierarchy="60" level="32767"/>
    <cacheField name="[Measures].[Target Variance]" caption="Target Variance" numFmtId="0" hierarchy="61" level="32767"/>
    <cacheField name="[Measures].[Target Achievement %]" caption="Target Achievement %" numFmtId="0" hierarchy="62"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oneField="1">
      <fieldsUsage count="1">
        <fieldUsage x="2"/>
      </fieldsUsage>
    </cacheHierarchy>
    <cacheHierarchy uniqueName="[Measures].[Target Variance]" caption="Target Variance" measure="1" displayFolder="" measureGroup="fact_Targets" count="0" oneField="1">
      <fieldsUsage count="1">
        <fieldUsage x="3"/>
      </fieldsUsage>
    </cacheHierarchy>
    <cacheHierarchy uniqueName="[Measures].[Target Achievement %]" caption="Target Achievement %" measure="1" displayFolder="" measureGroup="fact_Targets" count="0" oneField="1">
      <fieldsUsage count="1">
        <fieldUsage x="4"/>
      </fieldsUsage>
    </cacheHierarchy>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oneField="1">
      <fieldsUsage count="1">
        <fieldUsage x="1"/>
      </fieldsUsage>
    </cacheHierarchy>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74421293" backgroundQuery="1" createdVersion="8" refreshedVersion="8" minRefreshableVersion="3" recordCount="0" supportSubquery="1" supportAdvancedDrill="1" xr:uid="{6CBD29D2-FD41-495A-B5A3-562FBA4AA2C3}">
  <cacheSource type="external" connectionId="9"/>
  <cacheFields count="5">
    <cacheField name="[dim_Salesperson].[Salesperson].[Salesperson]" caption="Salesperson" numFmtId="0" hierarchy="26" level="1">
      <sharedItems count="18">
        <s v="Amy Alberts"/>
        <s v="Brian Welcker"/>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Brian Welcker]"/>
            <x15:cachedUniqueName index="2" name="[dim_Salesperson].[Salesperson].&amp;[David Campbell]"/>
            <x15:cachedUniqueName index="3" name="[dim_Salesperson].[Salesperson].&amp;[Garrett Vargas]"/>
            <x15:cachedUniqueName index="4" name="[dim_Salesperson].[Salesperson].&amp;[Jae Pak]"/>
            <x15:cachedUniqueName index="5" name="[dim_Salesperson].[Salesperson].&amp;[Jillian Carson]"/>
            <x15:cachedUniqueName index="6" name="[dim_Salesperson].[Salesperson].&amp;[José Saraiva]"/>
            <x15:cachedUniqueName index="7" name="[dim_Salesperson].[Salesperson].&amp;[Linda Mitchell]"/>
            <x15:cachedUniqueName index="8" name="[dim_Salesperson].[Salesperson].&amp;[Lynn Tsoflias]"/>
            <x15:cachedUniqueName index="9" name="[dim_Salesperson].[Salesperson].&amp;[Michael Blythe]"/>
            <x15:cachedUniqueName index="10" name="[dim_Salesperson].[Salesperson].&amp;[Pamela Ansman-Wolfe]"/>
            <x15:cachedUniqueName index="11" name="[dim_Salesperson].[Salesperson].&amp;[Rachel Valdez]"/>
            <x15:cachedUniqueName index="12" name="[dim_Salesperson].[Salesperson].&amp;[Ranjit Varkey Chudukatil]"/>
            <x15:cachedUniqueName index="13" name="[dim_Salesperson].[Salesperson].&amp;[Shu Ito]"/>
            <x15:cachedUniqueName index="14" name="[dim_Salesperson].[Salesperson].&amp;[Stephen Jiang]"/>
            <x15:cachedUniqueName index="15" name="[dim_Salesperson].[Salesperson].&amp;[Syed Abbas]"/>
            <x15:cachedUniqueName index="16" name="[dim_Salesperson].[Salesperson].&amp;[Tete Mensa-Annan]"/>
            <x15:cachedUniqueName index="17" name="[dim_Salesperson].[Salesperson].&amp;[Tsvi Reiter]"/>
          </x15:cachedUniqueNames>
        </ext>
      </extLst>
    </cacheField>
    <cacheField name="[Measures].[Actual Sales]" caption="Actual Sales" numFmtId="0" hierarchy="78" level="32767"/>
    <cacheField name="[Measures].[Total Target]" caption="Total Target" numFmtId="0" hierarchy="60" level="32767"/>
    <cacheField name="[Measures].[Target Variance]" caption="Target Variance" numFmtId="0" hierarchy="61" level="32767"/>
    <cacheField name="[Measures].[Target Achievement %]" caption="Target Achievement %" numFmtId="0" hierarchy="62"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oneField="1">
      <fieldsUsage count="1">
        <fieldUsage x="2"/>
      </fieldsUsage>
    </cacheHierarchy>
    <cacheHierarchy uniqueName="[Measures].[Target Variance]" caption="Target Variance" measure="1" displayFolder="" measureGroup="fact_Targets" count="0" oneField="1">
      <fieldsUsage count="1">
        <fieldUsage x="3"/>
      </fieldsUsage>
    </cacheHierarchy>
    <cacheHierarchy uniqueName="[Measures].[Target Achievement %]" caption="Target Achievement %" measure="1" displayFolder="" measureGroup="fact_Targets" count="0" oneField="1">
      <fieldsUsage count="1">
        <fieldUsage x="4"/>
      </fieldsUsage>
    </cacheHierarchy>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oneField="1">
      <fieldsUsage count="1">
        <fieldUsage x="1"/>
      </fieldsUsage>
    </cacheHierarchy>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77893519" backgroundQuery="1" createdVersion="8" refreshedVersion="8" minRefreshableVersion="3" recordCount="0" supportSubquery="1" supportAdvancedDrill="1" xr:uid="{C7C7FF18-BCB2-40E4-A8E8-A69309721C2F}">
  <cacheSource type="external" connectionId="9"/>
  <cacheFields count="5">
    <cacheField name="[dim_Salesperson].[Salesperson].[Salesperson]" caption="Salesperson" numFmtId="0" hierarchy="26" level="1">
      <sharedItems count="18">
        <s v="Amy Alberts"/>
        <s v="Brian Welcker"/>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Brian Welcker]"/>
            <x15:cachedUniqueName index="2" name="[dim_Salesperson].[Salesperson].&amp;[David Campbell]"/>
            <x15:cachedUniqueName index="3" name="[dim_Salesperson].[Salesperson].&amp;[Garrett Vargas]"/>
            <x15:cachedUniqueName index="4" name="[dim_Salesperson].[Salesperson].&amp;[Jae Pak]"/>
            <x15:cachedUniqueName index="5" name="[dim_Salesperson].[Salesperson].&amp;[Jillian Carson]"/>
            <x15:cachedUniqueName index="6" name="[dim_Salesperson].[Salesperson].&amp;[José Saraiva]"/>
            <x15:cachedUniqueName index="7" name="[dim_Salesperson].[Salesperson].&amp;[Linda Mitchell]"/>
            <x15:cachedUniqueName index="8" name="[dim_Salesperson].[Salesperson].&amp;[Lynn Tsoflias]"/>
            <x15:cachedUniqueName index="9" name="[dim_Salesperson].[Salesperson].&amp;[Michael Blythe]"/>
            <x15:cachedUniqueName index="10" name="[dim_Salesperson].[Salesperson].&amp;[Pamela Ansman-Wolfe]"/>
            <x15:cachedUniqueName index="11" name="[dim_Salesperson].[Salesperson].&amp;[Rachel Valdez]"/>
            <x15:cachedUniqueName index="12" name="[dim_Salesperson].[Salesperson].&amp;[Ranjit Varkey Chudukatil]"/>
            <x15:cachedUniqueName index="13" name="[dim_Salesperson].[Salesperson].&amp;[Shu Ito]"/>
            <x15:cachedUniqueName index="14" name="[dim_Salesperson].[Salesperson].&amp;[Stephen Jiang]"/>
            <x15:cachedUniqueName index="15" name="[dim_Salesperson].[Salesperson].&amp;[Syed Abbas]"/>
            <x15:cachedUniqueName index="16" name="[dim_Salesperson].[Salesperson].&amp;[Tete Mensa-Annan]"/>
            <x15:cachedUniqueName index="17" name="[dim_Salesperson].[Salesperson].&amp;[Tsvi Reiter]"/>
          </x15:cachedUniqueNames>
        </ext>
      </extLst>
    </cacheField>
    <cacheField name="[Measures].[Actual Sales]" caption="Actual Sales" numFmtId="0" hierarchy="78" level="32767"/>
    <cacheField name="[Measures].[Total Target]" caption="Total Target" numFmtId="0" hierarchy="60" level="32767"/>
    <cacheField name="[Measures].[Target Variance]" caption="Target Variance" numFmtId="0" hierarchy="61" level="32767"/>
    <cacheField name="[Measures].[Target Achievement %]" caption="Target Achievement %" numFmtId="0" hierarchy="62"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oneField="1">
      <fieldsUsage count="1">
        <fieldUsage x="2"/>
      </fieldsUsage>
    </cacheHierarchy>
    <cacheHierarchy uniqueName="[Measures].[Target Variance]" caption="Target Variance" measure="1" displayFolder="" measureGroup="fact_Targets" count="0" oneField="1">
      <fieldsUsage count="1">
        <fieldUsage x="3"/>
      </fieldsUsage>
    </cacheHierarchy>
    <cacheHierarchy uniqueName="[Measures].[Target Achievement %]" caption="Target Achievement %" measure="1" displayFolder="" measureGroup="fact_Targets" count="0" oneField="1">
      <fieldsUsage count="1">
        <fieldUsage x="4"/>
      </fieldsUsage>
    </cacheHierarchy>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oneField="1">
      <fieldsUsage count="1">
        <fieldUsage x="1"/>
      </fieldsUsage>
    </cacheHierarchy>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80902775" backgroundQuery="1" createdVersion="8" refreshedVersion="8" minRefreshableVersion="3" recordCount="0" supportSubquery="1" supportAdvancedDrill="1" xr:uid="{5F11B942-EB2C-42C8-86BA-8D88FAAE3785}">
  <cacheSource type="external" connectionId="9"/>
  <cacheFields count="3">
    <cacheField name="[Measures].[Actual Sales]" caption="Actual Sales" numFmtId="0" hierarchy="78" level="32767"/>
    <cacheField name="[Measures].[Total Target]" caption="Total Target" numFmtId="0" hierarchy="60" level="32767"/>
    <cacheField name="[Measures].[Target Variance]" caption="Target Variance" numFmtId="0" hierarchy="61"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oneField="1">
      <fieldsUsage count="1">
        <fieldUsage x="1"/>
      </fieldsUsage>
    </cacheHierarchy>
    <cacheHierarchy uniqueName="[Measures].[Target Variance]" caption="Target Variance" measure="1" displayFolder="" measureGroup="fact_Targets" count="0" oneField="1">
      <fieldsUsage count="1">
        <fieldUsage x="2"/>
      </fieldsUsage>
    </cacheHierarchy>
    <cacheHierarchy uniqueName="[Measures].[Target Achievement %]" caption="Target Achievement %" measure="1" displayFolder="" measureGroup="fact_Targets" count="0"/>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oneField="1">
      <fieldsUsage count="1">
        <fieldUsage x="0"/>
      </fieldsUsage>
    </cacheHierarchy>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03284606485" backgroundQuery="1" createdVersion="8" refreshedVersion="8" minRefreshableVersion="3" recordCount="0" supportSubquery="1" supportAdvancedDrill="1" xr:uid="{8BB89AB9-B959-4EA7-AD48-4E842D12038B}">
  <cacheSource type="external" connectionId="9"/>
  <cacheFields count="5">
    <cacheField name="[dim_Salesperson].[Salesperson].[Salesperson]" caption="Salesperson" numFmtId="0" hierarchy="26" level="1">
      <sharedItems count="18">
        <s v="Amy Alberts"/>
        <s v="Brian Welcker"/>
        <s v="David Campbell"/>
        <s v="Garrett Vargas"/>
        <s v="Jae Pak"/>
        <s v="Jillian Carson"/>
        <s v="José Saraiva"/>
        <s v="Linda Mitchell"/>
        <s v="Lynn Tsoflias"/>
        <s v="Michael Blythe"/>
        <s v="Pamela Ansman-Wolfe"/>
        <s v="Rachel Valdez"/>
        <s v="Ranjit Varkey Chudukatil"/>
        <s v="Shu Ito"/>
        <s v="Stephen Jiang"/>
        <s v="Syed Abbas"/>
        <s v="Tete Mensa-Annan"/>
        <s v="Tsvi Reiter"/>
      </sharedItems>
      <extLst>
        <ext xmlns:x15="http://schemas.microsoft.com/office/spreadsheetml/2010/11/main" uri="{4F2E5C28-24EA-4eb8-9CBF-B6C8F9C3D259}">
          <x15:cachedUniqueNames>
            <x15:cachedUniqueName index="0" name="[dim_Salesperson].[Salesperson].&amp;[Amy Alberts]"/>
            <x15:cachedUniqueName index="1" name="[dim_Salesperson].[Salesperson].&amp;[Brian Welcker]"/>
            <x15:cachedUniqueName index="2" name="[dim_Salesperson].[Salesperson].&amp;[David Campbell]"/>
            <x15:cachedUniqueName index="3" name="[dim_Salesperson].[Salesperson].&amp;[Garrett Vargas]"/>
            <x15:cachedUniqueName index="4" name="[dim_Salesperson].[Salesperson].&amp;[Jae Pak]"/>
            <x15:cachedUniqueName index="5" name="[dim_Salesperson].[Salesperson].&amp;[Jillian Carson]"/>
            <x15:cachedUniqueName index="6" name="[dim_Salesperson].[Salesperson].&amp;[José Saraiva]"/>
            <x15:cachedUniqueName index="7" name="[dim_Salesperson].[Salesperson].&amp;[Linda Mitchell]"/>
            <x15:cachedUniqueName index="8" name="[dim_Salesperson].[Salesperson].&amp;[Lynn Tsoflias]"/>
            <x15:cachedUniqueName index="9" name="[dim_Salesperson].[Salesperson].&amp;[Michael Blythe]"/>
            <x15:cachedUniqueName index="10" name="[dim_Salesperson].[Salesperson].&amp;[Pamela Ansman-Wolfe]"/>
            <x15:cachedUniqueName index="11" name="[dim_Salesperson].[Salesperson].&amp;[Rachel Valdez]"/>
            <x15:cachedUniqueName index="12" name="[dim_Salesperson].[Salesperson].&amp;[Ranjit Varkey Chudukatil]"/>
            <x15:cachedUniqueName index="13" name="[dim_Salesperson].[Salesperson].&amp;[Shu Ito]"/>
            <x15:cachedUniqueName index="14" name="[dim_Salesperson].[Salesperson].&amp;[Stephen Jiang]"/>
            <x15:cachedUniqueName index="15" name="[dim_Salesperson].[Salesperson].&amp;[Syed Abbas]"/>
            <x15:cachedUniqueName index="16" name="[dim_Salesperson].[Salesperson].&amp;[Tete Mensa-Annan]"/>
            <x15:cachedUniqueName index="17" name="[dim_Salesperson].[Salesperson].&amp;[Tsvi Reiter]"/>
          </x15:cachedUniqueNames>
        </ext>
      </extLst>
    </cacheField>
    <cacheField name="[Measures].[Actual Sales]" caption="Actual Sales" numFmtId="0" hierarchy="78" level="32767"/>
    <cacheField name="[Measures].[Total Target]" caption="Total Target" numFmtId="0" hierarchy="60" level="32767"/>
    <cacheField name="[Measures].[Target Variance]" caption="Target Variance" numFmtId="0" hierarchy="61" level="32767"/>
    <cacheField name="[Measures].[Target Achievement %]" caption="Target Achievement %" numFmtId="0" hierarchy="62" level="32767"/>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2" memberValueDatatype="130" unbalanced="0">
      <fieldsUsage count="2">
        <fieldUsage x="-1"/>
        <fieldUsage x="0"/>
      </fieldsUsage>
    </cacheHierarchy>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0" memberValueDatatype="7" unbalanced="0"/>
    <cacheHierarchy uniqueName="[fact_Targets].[Target_Month (Year)]" caption="Target_Month (Year)" attribute="1" defaultMemberUniqueName="[fact_Targets].[Target_Month (Year)].[All]" allUniqueName="[fact_Targets].[Target_Month (Year)].[All]" dimensionUniqueName="[fact_Targets]" displayFolder="" count="0"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0"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oneField="1">
      <fieldsUsage count="1">
        <fieldUsage x="2"/>
      </fieldsUsage>
    </cacheHierarchy>
    <cacheHierarchy uniqueName="[Measures].[Target Variance]" caption="Target Variance" measure="1" displayFolder="" measureGroup="fact_Targets" count="0" oneField="1">
      <fieldsUsage count="1">
        <fieldUsage x="3"/>
      </fieldsUsage>
    </cacheHierarchy>
    <cacheHierarchy uniqueName="[Measures].[Target Achievement %]" caption="Target Achievement %" measure="1" displayFolder="" measureGroup="fact_Targets" count="0" oneField="1">
      <fieldsUsage count="1">
        <fieldUsage x="4"/>
      </fieldsUsage>
    </cacheHierarchy>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oneField="1">
      <fieldsUsage count="1">
        <fieldUsage x="1"/>
      </fieldsUsage>
    </cacheHierarchy>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611031250002" backgroundQuery="1" createdVersion="8" refreshedVersion="8" minRefreshableVersion="3" recordCount="0" supportSubquery="1" supportAdvancedDrill="1" xr:uid="{4198B66A-9A5B-47F7-BC74-31D0409C54FA}">
  <cacheSource type="external" connectionId="9"/>
  <cacheFields count="6">
    <cacheField name="[Measures].[Actual Sales]" caption="Actual Sales" numFmtId="0" hierarchy="78" level="32767"/>
    <cacheField name="[Measures].[Total Target]" caption="Total Target" numFmtId="0" hierarchy="60" level="32767"/>
    <cacheField name="[Measures].[Target Variance]" caption="Target Variance" numFmtId="0" hierarchy="61" level="32767"/>
    <cacheField name="[Measures].[Target Achievement %]" caption="Target Achievement %" numFmtId="0" hierarchy="62" level="32767"/>
    <cacheField name="[dim_Date].[Month].[Month]" caption="Month" numFmtId="0" hierarchy="3" level="1">
      <sharedItems containsBlank="1" count="13">
        <s v="April"/>
        <s v="August"/>
        <s v="December"/>
        <s v="February"/>
        <s v="January"/>
        <s v="July"/>
        <s v="June"/>
        <s v="March"/>
        <s v="May"/>
        <s v="November"/>
        <s v="October"/>
        <s v="September"/>
        <m/>
      </sharedItems>
      <extLst>
        <ext xmlns:x15="http://schemas.microsoft.com/office/spreadsheetml/2010/11/main" uri="{4F2E5C28-24EA-4eb8-9CBF-B6C8F9C3D259}">
          <x15:cachedUniqueNames>
            <x15:cachedUniqueName index="0" name="[dim_Date].[Month].&amp;[April]"/>
            <x15:cachedUniqueName index="1" name="[dim_Date].[Month].&amp;[August]"/>
            <x15:cachedUniqueName index="2" name="[dim_Date].[Month].&amp;[December]"/>
            <x15:cachedUniqueName index="3" name="[dim_Date].[Month].&amp;[February]"/>
            <x15:cachedUniqueName index="4" name="[dim_Date].[Month].&amp;[January]"/>
            <x15:cachedUniqueName index="5" name="[dim_Date].[Month].&amp;[July]"/>
            <x15:cachedUniqueName index="6" name="[dim_Date].[Month].&amp;[June]"/>
            <x15:cachedUniqueName index="7" name="[dim_Date].[Month].&amp;[March]"/>
            <x15:cachedUniqueName index="8" name="[dim_Date].[Month].&amp;[May]"/>
            <x15:cachedUniqueName index="9" name="[dim_Date].[Month].&amp;[November]"/>
            <x15:cachedUniqueName index="10" name="[dim_Date].[Month].&amp;[October]"/>
            <x15:cachedUniqueName index="11" name="[dim_Date].[Month].&amp;[September]"/>
            <x15:cachedUniqueName index="12" name="[dim_Date].[Month].&amp;"/>
          </x15:cachedUniqueNames>
        </ext>
      </extLst>
    </cacheField>
    <cacheField name="[dim_Date].[Year].[Year]" caption="Year" numFmtId="0" hierarchy="1" level="1">
      <sharedItems containsString="0" containsBlank="1" containsNumber="1" containsInteger="1" minValue="2017" maxValue="2020" count="5">
        <n v="2018"/>
        <n v="2019"/>
        <n v="2020"/>
        <n v="2017"/>
        <m/>
      </sharedItems>
      <extLst>
        <ext xmlns:x15="http://schemas.microsoft.com/office/spreadsheetml/2010/11/main" uri="{4F2E5C28-24EA-4eb8-9CBF-B6C8F9C3D259}">
          <x15:cachedUniqueNames>
            <x15:cachedUniqueName index="0" name="[dim_Date].[Year].&amp;[2018]"/>
            <x15:cachedUniqueName index="1" name="[dim_Date].[Year].&amp;[2019]"/>
            <x15:cachedUniqueName index="2" name="[dim_Date].[Year].&amp;[2020]"/>
            <x15:cachedUniqueName index="3" name="[dim_Date].[Year].&amp;[2017]"/>
            <x15:cachedUniqueName index="4" name="[dim_Date].[Year].&amp;"/>
          </x15:cachedUniqueNames>
        </ext>
      </extLst>
    </cacheField>
  </cacheFields>
  <cacheHierarchies count="8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13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Day_Number]" caption="Day_Number" attribute="1" defaultMemberUniqueName="[dim_Date].[Day_Number].[All]" allUniqueName="[dim_Date].[Day_Number].[All]" dimensionUniqueName="[dim_Date]" displayFolder="" count="0" memberValueDatatype="2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 caption="Product" attribute="1" defaultMemberUniqueName="[dim_Product].[Product].[All]" allUniqueName="[dim_Product].[Product].[All]" dimensionUniqueName="[dim_Product]" displayFolder="" count="0" memberValueDatatype="130" unbalanced="0"/>
    <cacheHierarchy uniqueName="[dim_Product].[Standard Cost]" caption="Standard Cost" attribute="1" defaultMemberUniqueName="[dim_Product].[Standard Cost].[All]" allUniqueName="[dim_Product].[Standard Cost].[All]" dimensionUniqueName="[dim_Product]" displayFolder="" count="0" memberValueDatatype="5"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Region].[Sales_Territory_Key]" caption="Sales_Territory_Key" attribute="1" defaultMemberUniqueName="[dim_Region].[Sales_Territory_Key].[All]" allUniqueName="[dim_Region].[Sales_Territory_Key].[All]" dimensionUniqueName="[dim_Region]" displayFolder="" count="0" memberValueDatatype="20" unbalanced="0"/>
    <cacheHierarchy uniqueName="[dim_Region].[Region]" caption="Region" attribute="1" defaultMemberUniqueName="[dim_Region].[Region].[All]" allUniqueName="[dim_Region].[Region].[All]" dimensionUniqueName="[dim_Region]" displayFolder="" count="0" memberValueDatatype="130" unbalanced="0"/>
    <cacheHierarchy uniqueName="[dim_Region].[Country]" caption="Country" attribute="1" defaultMemberUniqueName="[dim_Region].[Country].[All]" allUniqueName="[dim_Region].[Country].[All]" dimensionUniqueName="[dim_Region]" displayFolder="" count="0" memberValueDatatype="130" unbalanced="0"/>
    <cacheHierarchy uniqueName="[dim_Region].[Group]" caption="Group" attribute="1" defaultMemberUniqueName="[dim_Region].[Group].[All]" allUniqueName="[dim_Region].[Group].[All]" dimensionUniqueName="[dim_Region]" displayFolder="" count="0" memberValueDatatype="130" unbalanced="0"/>
    <cacheHierarchy uniqueName="[dim_Reseller].[Reseller_Key]" caption="Reseller_Key" attribute="1" defaultMemberUniqueName="[dim_Reseller].[Reseller_Key].[All]" allUniqueName="[dim_Reseller].[Reseller_Key].[All]" dimensionUniqueName="[dim_Reseller]" displayFolder="" count="0" memberValueDatatype="20" unbalanced="0"/>
    <cacheHierarchy uniqueName="[dim_Reseller].[Business _Type]" caption="Business _Type" attribute="1" defaultMemberUniqueName="[dim_Reseller].[Business _Type].[All]" allUniqueName="[dim_Reseller].[Business _Type].[All]" dimensionUniqueName="[dim_Reseller]" displayFolder="" count="0" memberValueDatatype="130" unbalanced="0"/>
    <cacheHierarchy uniqueName="[dim_Reseller].[Reseller]" caption="Reseller" attribute="1" defaultMemberUniqueName="[dim_Reseller].[Reseller].[All]" allUniqueName="[dim_Reseller].[Reseller].[All]" dimensionUniqueName="[dim_Reseller]" displayFolder="" count="0" memberValueDatatype="130" unbalanced="0"/>
    <cacheHierarchy uniqueName="[dim_Reseller].[City]" caption="City" attribute="1" defaultMemberUniqueName="[dim_Reseller].[City].[All]" allUniqueName="[dim_Reseller].[City].[All]" dimensionUniqueName="[dim_Reseller]" displayFolder="" count="0" memberValueDatatype="130" unbalanced="0"/>
    <cacheHierarchy uniqueName="[dim_Reseller].[State_Province]" caption="State_Province" attribute="1" defaultMemberUniqueName="[dim_Reseller].[State_Province].[All]" allUniqueName="[dim_Reseller].[State_Province].[All]" dimensionUniqueName="[dim_Reseller]" displayFolder="" count="0" memberValueDatatype="130" unbalanced="0"/>
    <cacheHierarchy uniqueName="[dim_Reseller].[Country_Region]" caption="Country_Region" attribute="1" defaultMemberUniqueName="[dim_Reseller].[Country_Region].[All]" allUniqueName="[dim_Reseller].[Country_Region].[All]" dimensionUniqueName="[dim_Reseller]" displayFolder="" count="0" memberValueDatatype="130" unbalanced="0"/>
    <cacheHierarchy uniqueName="[dim_Salesperson].[Employee_Key]" caption="Employee_Key" attribute="1" defaultMemberUniqueName="[dim_Salesperson].[Employee_Key].[All]" allUniqueName="[dim_Salesperson].[Employee_Key].[All]" dimensionUniqueName="[dim_Salesperson]" displayFolder="" count="0" memberValueDatatype="20" unbalanced="0"/>
    <cacheHierarchy uniqueName="[dim_Salesperson].[Employee_ID]" caption="Employee_ID" attribute="1" defaultMemberUniqueName="[dim_Salesperson].[Employee_ID].[All]" allUniqueName="[dim_Salesperson].[Employee_ID].[All]" dimensionUniqueName="[dim_Salesperson]" displayFolder="" count="0" memberValueDatatype="20" unbalanced="0"/>
    <cacheHierarchy uniqueName="[dim_Salesperson].[Salesperson]" caption="Salesperson" attribute="1" defaultMemberUniqueName="[dim_Salesperson].[Salesperson].[All]" allUniqueName="[dim_Salesperson].[Salesperson].[All]" dimensionUniqueName="[dim_Salesperson]" displayFolder="" count="0" memberValueDatatype="130" unbalanced="0"/>
    <cacheHierarchy uniqueName="[dim_Salesperson].[Title]" caption="Title" attribute="1" defaultMemberUniqueName="[dim_Salesperson].[Title].[All]" allUniqueName="[dim_Salesperson].[Title].[All]" dimensionUniqueName="[dim_Salesperson]" displayFolder="" count="0" memberValueDatatype="130" unbalanced="0"/>
    <cacheHierarchy uniqueName="[dim_Salesperson].[UPN]" caption="UPN" attribute="1" defaultMemberUniqueName="[dim_Salesperson].[UPN].[All]" allUniqueName="[dim_Salesperson].[UPN].[All]" dimensionUniqueName="[dim_Salesperson]" displayFolder="" count="0" memberValueDatatype="130" unbalanced="0"/>
    <cacheHierarchy uniqueName="[fact_Sales].[Sales_Order_Number]" caption="Sales_Order_Number" attribute="1" defaultMemberUniqueName="[fact_Sales].[Sales_Order_Number].[All]" allUniqueName="[fact_Sales].[Sales_Order_Number].[All]" dimensionUniqueName="[fact_Sales]" displayFolder="" count="0" memberValueDatatype="13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Reseller_Key]" caption="Reseller_Key" attribute="1" defaultMemberUniqueName="[fact_Sales].[Reseller_Key].[All]" allUniqueName="[fact_Sales].[Reseller_Key].[All]" dimensionUniqueName="[fact_Sales]" displayFolder="" count="0" memberValueDatatype="20" unbalanced="0"/>
    <cacheHierarchy uniqueName="[fact_Sales].[Employee_Key]" caption="Employee_Key" attribute="1" defaultMemberUniqueName="[fact_Sales].[Employee_Key].[All]" allUniqueName="[fact_Sales].[Employee_Key].[All]" dimensionUniqueName="[fact_Sales]" displayFolder="" count="0" memberValueDatatype="20" unbalanced="0"/>
    <cacheHierarchy uniqueName="[fact_Sales].[Sales_Territory_Key]" caption="Sales_Territory_Key" attribute="1" defaultMemberUniqueName="[fact_Sales].[Sales_Territory_Key].[All]" allUniqueName="[fact_Sales].[Sales_Territory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 caption="Sales" attribute="1" defaultMemberUniqueName="[fact_Sales].[Sales].[All]" allUniqueName="[fact_Sales].[Sales].[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Targets].[Employee_ID]" caption="Employee_ID" attribute="1" defaultMemberUniqueName="[fact_Targets].[Employee_ID].[All]" allUniqueName="[fact_Targets].[Employee_ID].[All]" dimensionUniqueName="[fact_Targets]" displayFolder="" count="0" memberValueDatatype="20" unbalanced="0"/>
    <cacheHierarchy uniqueName="[fact_Targets].[Target]" caption="Target" attribute="1" defaultMemberUniqueName="[fact_Targets].[Target].[All]" allUniqueName="[fact_Targets].[Target].[All]" dimensionUniqueName="[fact_Targets]" displayFolder="" count="0" memberValueDatatype="5" unbalanced="0"/>
    <cacheHierarchy uniqueName="[fact_Targets].[Target_Month]" caption="Target_Month" attribute="1" time="1" defaultMemberUniqueName="[fact_Targets].[Target_Month].[All]" allUniqueName="[fact_Targets].[Target_Month].[All]" dimensionUniqueName="[fact_Targets]" displayFolder="" count="2" memberValueDatatype="7" unbalanced="0"/>
    <cacheHierarchy uniqueName="[fact_Targets].[Target_Month (Year)]" caption="Target_Month (Year)" attribute="1" defaultMemberUniqueName="[fact_Targets].[Target_Month (Year)].[All]" allUniqueName="[fact_Targets].[Target_Month (Year)].[All]" dimensionUniqueName="[fact_Targets]" displayFolder="" count="2" memberValueDatatype="130" unbalanced="0"/>
    <cacheHierarchy uniqueName="[fact_Targets].[Target_Month (Quarter)]" caption="Target_Month (Quarter)" attribute="1" defaultMemberUniqueName="[fact_Targets].[Target_Month (Quarter)].[All]" allUniqueName="[fact_Targets].[Target_Month (Quarter)].[All]" dimensionUniqueName="[fact_Targets]" displayFolder="" count="2" memberValueDatatype="130" unbalanced="0"/>
    <cacheHierarchy uniqueName="[fact_Targets].[Target_Month (Month)]" caption="Target_Month (Month)" attribute="1" defaultMemberUniqueName="[fact_Targets].[Target_Month (Month)].[All]" allUniqueName="[fact_Targets].[Target_Month (Month)].[All]" dimensionUniqueName="[fact_Target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fact_Targets].[Target_Month (Month Index)]" caption="Target_Month (Month Index)" attribute="1" defaultMemberUniqueName="[fact_Targets].[Target_Month (Month Index)].[All]" allUniqueName="[fact_Targets].[Target_Month (Month Index)].[All]" dimensionUniqueName="[fact_Targets]" displayFolder="" count="0" memberValueDatatype="20" unbalanced="0" hidden="1"/>
    <cacheHierarchy uniqueName="[Measures].[Sum of Month_Number]" caption="Sum of Month_Number" measure="1" displayFolder="" measureGroup="dim_Date" count="0">
      <extLst>
        <ext xmlns:x15="http://schemas.microsoft.com/office/spreadsheetml/2010/11/main" uri="{B97F6D7D-B522-45F9-BDA1-12C45D357490}">
          <x15:cacheHierarchy aggregatedColumn="2"/>
        </ext>
      </extLst>
    </cacheHierarchy>
    <cacheHierarchy uniqueName="[Measures].[Var of Month_Number]" caption="Var of Month_Number" measure="1" displayFolder="" measureGroup="dim_Date" count="0">
      <extLst>
        <ext xmlns:x15="http://schemas.microsoft.com/office/spreadsheetml/2010/11/main" uri="{B97F6D7D-B522-45F9-BDA1-12C45D357490}">
          <x15:cacheHierarchy aggregatedColumn="2"/>
        </ext>
      </extLst>
    </cacheHierarchy>
    <cacheHierarchy uniqueName="[Measures].[Distinct Count of Month_Number]" caption="Distinct Count of Month_Number" measure="1" displayFolder="" measureGroup="dim_Date" count="0">
      <extLst>
        <ext xmlns:x15="http://schemas.microsoft.com/office/spreadsheetml/2010/11/main" uri="{B97F6D7D-B522-45F9-BDA1-12C45D357490}">
          <x15:cacheHierarchy aggregatedColumn="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Sales]" caption="Sum of Sales" measure="1" displayFolder="" measureGroup="fact_Sales" count="0">
      <extLst>
        <ext xmlns:x15="http://schemas.microsoft.com/office/spreadsheetml/2010/11/main" uri="{B97F6D7D-B522-45F9-BDA1-12C45D357490}">
          <x15:cacheHierarchy aggregatedColumn="37"/>
        </ext>
      </extLst>
    </cacheHierarchy>
    <cacheHierarchy uniqueName="[Measures].[Sum of Target]" caption="Sum of Target" measure="1" displayFolder="" measureGroup="fact_Targets" count="0">
      <extLst>
        <ext xmlns:x15="http://schemas.microsoft.com/office/spreadsheetml/2010/11/main" uri="{B97F6D7D-B522-45F9-BDA1-12C45D357490}">
          <x15:cacheHierarchy aggregatedColumn="40"/>
        </ext>
      </extLst>
    </cacheHierarchy>
    <cacheHierarchy uniqueName="[Measures].[Total Sales]" caption="Total Sales" measure="1" displayFolder="" measureGroup="fact_Sales" count="0"/>
    <cacheHierarchy uniqueName="[Measures].[Total Cost]" caption="Total Cost" measure="1" displayFolder="" measureGroup="fact_Sales" count="0"/>
    <cacheHierarchy uniqueName="[Measures].[Total Profit]" caption="Total Profit" measure="1" displayFolder="" measureGroup="fact_Sales" count="0"/>
    <cacheHierarchy uniqueName="[Measures].[Profit Margin %]" caption="Profit Margin %"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Average Order Value]" caption="Average Order Value" measure="1" displayFolder="" measureGroup="fact_Sales" count="0"/>
    <cacheHierarchy uniqueName="[Measures].[Total Target]" caption="Total Target" measure="1" displayFolder="" measureGroup="fact_Targets" count="0" oneField="1">
      <fieldsUsage count="1">
        <fieldUsage x="1"/>
      </fieldsUsage>
    </cacheHierarchy>
    <cacheHierarchy uniqueName="[Measures].[Target Variance]" caption="Target Variance" measure="1" displayFolder="" measureGroup="fact_Targets" count="0" oneField="1">
      <fieldsUsage count="1">
        <fieldUsage x="2"/>
      </fieldsUsage>
    </cacheHierarchy>
    <cacheHierarchy uniqueName="[Measures].[Target Achievement %]" caption="Target Achievement %" measure="1" displayFolder="" measureGroup="fact_Targets" count="0" oneField="1">
      <fieldsUsage count="1">
        <fieldUsage x="3"/>
      </fieldsUsage>
    </cacheHierarchy>
    <cacheHierarchy uniqueName="[Measures].[Top Product by Sales]" caption="Top Product by Sales" measure="1" displayFolder="" measureGroup="dim_Product" count="0"/>
    <cacheHierarchy uniqueName="[Measures].[Top Product by Profit]" caption="Top Product by Profit" measure="1" displayFolder="" measureGroup="dim_Product" count="0"/>
    <cacheHierarchy uniqueName="[Measures].[Top Category]" caption="Top Category" measure="1" displayFolder="" measureGroup="dim_Product" count="0"/>
    <cacheHierarchy uniqueName="[Measures].[Top Subcategory]" caption="Top Subcategory" measure="1" displayFolder="" measureGroup="dim_Product" count="0"/>
    <cacheHierarchy uniqueName="[Measures].[Top Reseller]" caption="Top Reseller" measure="1" displayFolder="" measureGroup="dim_Reseller" count="0"/>
    <cacheHierarchy uniqueName="[Measures].[Top Business Type]" caption="Top Business Type" measure="1" displayFolder="" measureGroup="dim_Reseller" count="0"/>
    <cacheHierarchy uniqueName="[Measures].[Total Resellers]" caption="Total Resellers" measure="1" displayFolder="" measureGroup="dim_Reseller" count="0"/>
    <cacheHierarchy uniqueName="[Measures].[Average Sales per Reseller]" caption="Average Sales per Reseller" measure="1" displayFolder="" measureGroup="dim_Reseller" count="0"/>
    <cacheHierarchy uniqueName="[Measures].[Top Region]" caption="Top Region" measure="1" displayFolder="" measureGroup="dim_Region" count="0"/>
    <cacheHierarchy uniqueName="[Measures].[Top Country]" caption="Top Country" measure="1" displayFolder="" measureGroup="dim_Region" count="0"/>
    <cacheHierarchy uniqueName="[Measures].[Salesperson[Employee]]]" caption="Salesperson[Employee]" measure="1" displayFolder="" measureGroup="dim_Salesperson" count="0"/>
    <cacheHierarchy uniqueName="[Measures].[Target Achievements%]" caption="Target Achievements%" measure="1" displayFolder="" measureGroup="fact_Targets" count="0"/>
    <cacheHierarchy uniqueName="[Measures].[Previous Year Sales]" caption="Previous Year Sales" measure="1" displayFolder="" measureGroup="fact_Sales" count="0"/>
    <cacheHierarchy uniqueName="[Measures].[YoY Growth %]" caption="YoY Growth %" measure="1" displayFolder="" measureGroup="fact_Sales" count="0"/>
    <cacheHierarchy uniqueName="[Measures].[YoY Growth Amount]" caption="YoY Growth Amount" measure="1" displayFolder="" measureGroup="fact_Sales" count="0"/>
    <cacheHierarchy uniqueName="[Measures].[Actual Sales]" caption="Actual Sales" measure="1" displayFolder="" measureGroup="fact_Targets" count="0" oneField="1">
      <fieldsUsage count="1">
        <fieldUsage x="0"/>
      </fieldsUsage>
    </cacheHierarchy>
    <cacheHierarchy uniqueName="[Measures].[__XL_Count fact_Sales]" caption="__XL_Count fact_Sales" measure="1" displayFolder="" measureGroup="fact_Sales" count="0" hidden="1"/>
    <cacheHierarchy uniqueName="[Measures].[__XL_Count dim_Product]" caption="__XL_Count dim_Product" measure="1" displayFolder="" measureGroup="dim_Product" count="0" hidden="1"/>
    <cacheHierarchy uniqueName="[Measures].[__XL_Count dim_Region]" caption="__XL_Count dim_Region" measure="1" displayFolder="" measureGroup="dim_Region" count="0" hidden="1"/>
    <cacheHierarchy uniqueName="[Measures].[__XL_Count dim_Reseller]" caption="__XL_Count dim_Reseller" measure="1" displayFolder="" measureGroup="dim_Reseller" count="0" hidden="1"/>
    <cacheHierarchy uniqueName="[Measures].[__XL_Count dim_Salesperson]" caption="__XL_Count dim_Salesperson" measure="1" displayFolder="" measureGroup="dim_Salesperson" count="0" hidden="1"/>
    <cacheHierarchy uniqueName="[Measures].[__XL_Count fact_Targets]" caption="__XL_Count fact_Targets" measure="1" displayFolder="" measureGroup="fact_Targets"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9">
    <dimension name="dim_Date" uniqueName="[dim_Date]" caption="dim_Date"/>
    <dimension name="dim_Product" uniqueName="[dim_Product]" caption="dim_Product"/>
    <dimension name="dim_Region" uniqueName="[dim_Region]" caption="dim_Region"/>
    <dimension name="dim_Reseller" uniqueName="[dim_Reseller]" caption="dim_Reseller"/>
    <dimension name="dim_Salesperson" uniqueName="[dim_Salesperson]" caption="dim_Salesperson"/>
    <dimension name="fact_Sales" uniqueName="[fact_Sales]" caption="fact_Sales"/>
    <dimension name="fact_Targets" uniqueName="[fact_Targets]" caption="fact_Targets"/>
    <dimension measure="1" name="Measures" uniqueName="[Measures]" caption="Measures"/>
    <dimension name="Table2" uniqueName="[Table2]" caption="Table2"/>
  </dimensions>
  <measureGroups count="8">
    <measureGroup name="dim_Date" caption="dim_Date"/>
    <measureGroup name="dim_Product" caption="dim_Product"/>
    <measureGroup name="dim_Region" caption="dim_Region"/>
    <measureGroup name="dim_Reseller" caption="dim_Reseller"/>
    <measureGroup name="dim_Salesperson" caption="dim_Salesperson"/>
    <measureGroup name="fact_Sales" caption="fact_Sales"/>
    <measureGroup name="fact_Targets" caption="fact_Targets"/>
    <measureGroup name="Table2" caption="Table2"/>
  </measureGroups>
  <maps count="15">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0"/>
    <map measureGroup="6" dimension="4"/>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55.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56.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65.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57.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58.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59.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60.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61.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62.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63.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6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353E3-38AF-407C-9E9A-A3B59A6243E0}" name="PivotTable20" cacheId="14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7:AA18"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formats count="3">
    <format dxfId="742">
      <pivotArea type="all" dataOnly="0" outline="0" fieldPosition="0"/>
    </format>
    <format dxfId="741">
      <pivotArea outline="0" collapsedLevelsAreSubtotals="1" fieldPosition="0"/>
    </format>
    <format dxfId="740">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Reseller]"/>
        <x15:activeTabTopLevelEntity name="[dim_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208FD9-C3DA-407C-9A9C-EC6153A67BF0}" name="PivotTable27" cacheId="14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location ref="L2:O253" firstHeaderRow="0" firstDataRow="1" firstDataCol="1"/>
  <pivotFields count="4">
    <pivotField axis="axisRow" allDrilled="1" subtotalTop="0" showAll="0" dataSourceSort="1" defaultSubtotal="0" defaultAttributeDrillState="1">
      <items count="2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s>
    </pivotField>
    <pivotField dataField="1" subtotalTop="0" showAll="0" defaultSubtotal="0"/>
    <pivotField dataField="1" subtotalTop="0" showAll="0" defaultSubtotal="0"/>
    <pivotField dataField="1" subtotalTop="0" showAll="0" defaultSubtotal="0"/>
  </pivotFields>
  <rowFields count="1">
    <field x="0"/>
  </rowFields>
  <rowItems count="2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0">
    <format dxfId="752">
      <pivotArea type="all" dataOnly="0" outline="0" fieldPosition="0"/>
    </format>
    <format dxfId="751">
      <pivotArea outline="0" collapsedLevelsAreSubtotals="1" fieldPosition="0"/>
    </format>
    <format dxfId="750">
      <pivotArea field="0" type="button" dataOnly="0" labelOnly="1" outline="0" axis="axisRow" fieldPosition="0"/>
    </format>
    <format dxfId="74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4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47">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46">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45">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44">
      <pivotArea dataOnly="0" labelOnly="1" grandRow="1" outline="0" fieldPosition="0"/>
    </format>
    <format dxfId="743">
      <pivotArea dataOnly="0" labelOnly="1" outline="0" fieldPosition="0">
        <references count="1">
          <reference field="4294967294" count="3">
            <x v="0"/>
            <x v="1"/>
            <x v="2"/>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1A3933-4F07-4BC8-8416-6A2792ECCF87}" name="PivotTable3" cacheId="14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5:AF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2">
    <format dxfId="754">
      <pivotArea type="all" dataOnly="0" outline="0" fieldPosition="0"/>
    </format>
    <format dxfId="753">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C09697-E8FB-4E23-A3CB-95DD63C7016F}" name="PivotTable29" cacheId="145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U3:W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6">
    <i>
      <x/>
    </i>
    <i>
      <x v="1"/>
    </i>
    <i>
      <x v="2"/>
    </i>
    <i>
      <x v="3"/>
    </i>
    <i>
      <x v="4"/>
    </i>
    <i>
      <x v="5"/>
    </i>
  </rowItems>
  <colFields count="1">
    <field x="-2"/>
  </colFields>
  <colItems count="2">
    <i>
      <x/>
    </i>
    <i i="1">
      <x v="1"/>
    </i>
  </colItems>
  <dataFields count="2">
    <dataField fld="0" subtotal="count" baseField="0" baseItem="0"/>
    <dataField fld="1" subtotal="count" baseField="0" baseItem="0"/>
  </dataFields>
  <formats count="5">
    <format dxfId="759">
      <pivotArea type="all" dataOnly="0" outline="0" fieldPosition="0"/>
    </format>
    <format dxfId="758">
      <pivotArea outline="0" collapsedLevelsAreSubtotals="1" fieldPosition="0"/>
    </format>
    <format dxfId="757">
      <pivotArea field="2" type="button" dataOnly="0" labelOnly="1" outline="0" axis="axisRow" fieldPosition="0"/>
    </format>
    <format dxfId="756">
      <pivotArea dataOnly="0" labelOnly="1" fieldPosition="0">
        <references count="1">
          <reference field="2" count="0"/>
        </references>
      </pivotArea>
    </format>
    <format dxfId="755">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0E7E88-E736-470E-A8CC-54B4689ECC38}" name="PivotTable1" cacheId="1458" applyNumberFormats="0" applyBorderFormats="0" applyFontFormats="0" applyPatternFormats="0" applyAlignmentFormats="0" applyWidthHeightFormats="1" dataCaption="Values" tag="93d974f8-2c23-472a-98a8-7e44d1b27698" updatedVersion="8" minRefreshableVersion="3" useAutoFormatting="1" rowGrandTotals="0" itemPrintTitles="1" createdVersion="8" indent="0" outline="1" outlineData="1" multipleFieldFilters="0" rowHeaderCaption="Year">
  <location ref="B3:F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3" subtotal="count" baseField="0" baseItem="0"/>
    <dataField fld="4" subtotal="count" baseField="0" baseItem="0"/>
    <dataField fld="0" subtotal="count" baseField="0" baseItem="0"/>
    <dataField fld="1" subtotal="count" baseField="0" baseItem="0"/>
    <dataField fld="2" subtotal="count" baseField="0" baseItem="0"/>
  </dataFields>
  <formats count="3">
    <format dxfId="762">
      <pivotArea type="all" dataOnly="0" outline="0" fieldPosition="0"/>
    </format>
    <format dxfId="761">
      <pivotArea outline="0" collapsedLevelsAreSubtotals="1" fieldPosition="0"/>
    </format>
    <format dxfId="760">
      <pivotArea dataOnly="0" labelOnly="1" outline="0" fieldPosition="0">
        <references count="1">
          <reference field="4294967294" count="5">
            <x v="0"/>
            <x v="1"/>
            <x v="2"/>
            <x v="3"/>
            <x v="4"/>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8F15FA-5900-4ACA-9F3F-271E6F9CA651}" name="PivotTable21" cacheId="14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9:AB20"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3">
    <format dxfId="765">
      <pivotArea type="all" dataOnly="0" outline="0" fieldPosition="0"/>
    </format>
    <format dxfId="764">
      <pivotArea outline="0" collapsedLevelsAreSubtotals="1" fieldPosition="0"/>
    </format>
    <format dxfId="763">
      <pivotArea dataOnly="0" labelOnly="1" outline="0" fieldPosition="0">
        <references count="1">
          <reference field="4294967294" count="3">
            <x v="0"/>
            <x v="1"/>
            <x v="2"/>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Reseller]"/>
        <x15:activeTabTopLevelEntity name="[dim_Region]"/>
        <x15:activeTabTopLevelEntity name="[dim_Salesperson]"/>
        <x15:activeTabTopLevelEntity name="[fact_Tar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AAD2ED-B41B-4471-B65C-10A210F33854}" name="PivotTable31" cacheId="146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Business Type">
  <location ref="U17:W20"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3">
    <i>
      <x/>
    </i>
    <i>
      <x v="1"/>
    </i>
    <i>
      <x v="2"/>
    </i>
  </rowItems>
  <colFields count="1">
    <field x="-2"/>
  </colFields>
  <colItems count="2">
    <i>
      <x/>
    </i>
    <i i="1">
      <x v="1"/>
    </i>
  </colItems>
  <dataFields count="2">
    <dataField fld="1" subtotal="count" baseField="0" baseItem="0"/>
    <dataField fld="2" subtotal="count" baseField="0" baseItem="0"/>
  </dataFields>
  <formats count="5">
    <format dxfId="770">
      <pivotArea type="all" dataOnly="0" outline="0" fieldPosition="0"/>
    </format>
    <format dxfId="769">
      <pivotArea outline="0" collapsedLevelsAreSubtotals="1" fieldPosition="0"/>
    </format>
    <format dxfId="768">
      <pivotArea field="0" type="button" dataOnly="0" labelOnly="1" outline="0" axis="axisRow" fieldPosition="0"/>
    </format>
    <format dxfId="767">
      <pivotArea dataOnly="0" labelOnly="1" fieldPosition="0">
        <references count="1">
          <reference field="0" count="0"/>
        </references>
      </pivotArea>
    </format>
    <format dxfId="766">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ell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E4EF14-EC35-4E91-A0A8-F7678AD275AE}" name="PivotTable28" cacheId="146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Region ">
  <location ref="Q3:S13"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0">
    <i>
      <x/>
    </i>
    <i>
      <x v="1"/>
    </i>
    <i>
      <x v="2"/>
    </i>
    <i>
      <x v="3"/>
    </i>
    <i>
      <x v="4"/>
    </i>
    <i>
      <x v="5"/>
    </i>
    <i>
      <x v="6"/>
    </i>
    <i>
      <x v="7"/>
    </i>
    <i>
      <x v="8"/>
    </i>
    <i>
      <x v="9"/>
    </i>
  </rowItems>
  <colFields count="1">
    <field x="-2"/>
  </colFields>
  <colItems count="2">
    <i>
      <x/>
    </i>
    <i i="1">
      <x v="1"/>
    </i>
  </colItems>
  <dataFields count="2">
    <dataField fld="1" subtotal="count" baseField="0" baseItem="0"/>
    <dataField fld="2" subtotal="count" baseField="0" baseItem="0"/>
  </dataFields>
  <formats count="5">
    <format dxfId="775">
      <pivotArea type="all" dataOnly="0" outline="0" fieldPosition="0"/>
    </format>
    <format dxfId="774">
      <pivotArea outline="0" collapsedLevelsAreSubtotals="1" fieldPosition="0"/>
    </format>
    <format dxfId="773">
      <pivotArea field="0" type="button" dataOnly="0" labelOnly="1" outline="0" axis="axisRow" fieldPosition="0"/>
    </format>
    <format dxfId="772">
      <pivotArea dataOnly="0" labelOnly="1" fieldPosition="0">
        <references count="1">
          <reference field="0" count="0"/>
        </references>
      </pivotArea>
    </format>
    <format dxfId="771">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20C545-4ED1-4FEC-BA85-F6FB0EF26CD5}" name="PivotTable33" cacheId="147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s">
  <location ref="AA23:AD36" firstHeaderRow="0" firstDataRow="1" firstDataCol="1"/>
  <pivotFields count="4">
    <pivotField axis="axisRow" allDrilled="1" subtotalTop="0" showAll="0" sortType="ascending" defaultSubtotal="0" defaultAttributeDrillState="1">
      <items count="13">
        <item x="4"/>
        <item x="3"/>
        <item x="7"/>
        <item x="0"/>
        <item x="8"/>
        <item x="6"/>
        <item x="5"/>
        <item x="1"/>
        <item x="11"/>
        <item x="10"/>
        <item x="9"/>
        <item x="2"/>
        <item x="12"/>
      </items>
    </pivotField>
    <pivotField dataField="1" subtotalTop="0" showAll="0" defaultSubtotal="0"/>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x v="12"/>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5">
    <format dxfId="780">
      <pivotArea type="all" dataOnly="0" outline="0" fieldPosition="0"/>
    </format>
    <format dxfId="779">
      <pivotArea outline="0" collapsedLevelsAreSubtotals="1" fieldPosition="0"/>
    </format>
    <format dxfId="778">
      <pivotArea field="0" type="button" dataOnly="0" labelOnly="1" outline="0" axis="axisRow" fieldPosition="0"/>
    </format>
    <format dxfId="777">
      <pivotArea dataOnly="0" labelOnly="1" fieldPosition="0">
        <references count="1">
          <reference field="0" count="0"/>
        </references>
      </pivotArea>
    </format>
    <format dxfId="776">
      <pivotArea dataOnly="0" labelOnly="1" outline="0" fieldPosition="0">
        <references count="1">
          <reference field="4294967294" count="3">
            <x v="0"/>
            <x v="1"/>
            <x v="2"/>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arge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C215EA-6CD8-4BEE-A480-79DA619D6E63}" name="PivotTable13" cacheId="14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3:AC1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3">
    <format dxfId="783">
      <pivotArea type="all" dataOnly="0" outline="0" fieldPosition="0"/>
    </format>
    <format dxfId="782">
      <pivotArea outline="0" collapsedLevelsAreSubtotals="1" fieldPosition="0"/>
    </format>
    <format dxfId="781">
      <pivotArea dataOnly="0" labelOnly="1" outline="0" fieldPosition="0">
        <references count="1">
          <reference field="4294967294" count="4">
            <x v="0"/>
            <x v="1"/>
            <x v="2"/>
            <x v="3"/>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739A2C-E303-4513-88E7-211560D7753A}" name="PivotTable19" cacheId="14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5:AC16"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3">
    <format dxfId="786">
      <pivotArea type="all" dataOnly="0" outline="0" fieldPosition="0"/>
    </format>
    <format dxfId="785">
      <pivotArea outline="0" collapsedLevelsAreSubtotals="1" fieldPosition="0"/>
    </format>
    <format dxfId="784">
      <pivotArea dataOnly="0" labelOnly="1" outline="0" fieldPosition="0">
        <references count="1">
          <reference field="4294967294" count="4">
            <x v="0"/>
            <x v="1"/>
            <x v="2"/>
            <x v="3"/>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Resell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437A28-0545-4D48-8200-96705DB32FD7}" name="PivotTable32" cacheId="147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alesperson ">
  <location ref="U23:X40" firstHeaderRow="0"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x v="16"/>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5">
    <format dxfId="791">
      <pivotArea type="all" dataOnly="0" outline="0" fieldPosition="0"/>
    </format>
    <format dxfId="790">
      <pivotArea outline="0" collapsedLevelsAreSubtotals="1" fieldPosition="0"/>
    </format>
    <format dxfId="789">
      <pivotArea field="0" type="button" dataOnly="0" labelOnly="1" outline="0" axis="axisRow" fieldPosition="0"/>
    </format>
    <format dxfId="788">
      <pivotArea dataOnly="0" labelOnly="1" fieldPosition="0">
        <references count="1">
          <reference field="0" count="0"/>
        </references>
      </pivotArea>
    </format>
    <format dxfId="787">
      <pivotArea dataOnly="0" labelOnly="1" outline="0" fieldPosition="0">
        <references count="1">
          <reference field="4294967294" count="3">
            <x v="0"/>
            <x v="1"/>
            <x v="2"/>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fact_Sales]"/>
        <x15:activeTabTopLevelEntity name="[fact_Tar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643A7E-1F07-4E54-9ED2-9B912DE0EDD9}" name="PivotTable2" cacheId="14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1:AF1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1" numFmtId="165"/>
    <dataField fld="1" subtotal="count" baseField="0" baseItem="1" numFmtId="165"/>
    <dataField fld="2" subtotal="count" baseField="0" baseItem="2" numFmtId="166"/>
    <dataField fld="3" subtotal="count" baseField="0" baseItem="0"/>
    <dataField fld="4" subtotal="count" baseField="0" baseItem="0"/>
    <dataField fld="5" subtotal="count" baseField="0" baseItem="0"/>
    <dataField fld="6" subtotal="count" baseField="0" baseItem="0"/>
  </dataFields>
  <formats count="7">
    <format dxfId="798">
      <pivotArea type="all" dataOnly="0" outline="0" fieldPosition="0"/>
    </format>
    <format dxfId="797">
      <pivotArea outline="0" fieldPosition="0">
        <references count="1">
          <reference field="4294967294" count="1">
            <x v="0"/>
          </reference>
        </references>
      </pivotArea>
    </format>
    <format dxfId="796">
      <pivotArea outline="0" fieldPosition="0">
        <references count="1">
          <reference field="4294967294" count="1">
            <x v="1"/>
          </reference>
        </references>
      </pivotArea>
    </format>
    <format dxfId="795">
      <pivotArea outline="0" fieldPosition="0">
        <references count="1">
          <reference field="4294967294" count="1">
            <x v="2"/>
          </reference>
        </references>
      </pivotArea>
    </format>
    <format dxfId="794">
      <pivotArea type="all" dataOnly="0" outline="0" fieldPosition="0"/>
    </format>
    <format dxfId="793">
      <pivotArea outline="0" collapsedLevelsAreSubtotals="1" fieldPosition="0"/>
    </format>
    <format dxfId="792">
      <pivotArea dataOnly="0" labelOnly="1" outline="0" fieldPosition="0">
        <references count="1">
          <reference field="4294967294" count="7">
            <x v="0"/>
            <x v="1"/>
            <x v="2"/>
            <x v="3"/>
            <x v="4"/>
            <x v="5"/>
            <x v="6"/>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418A64-6FBD-4FDC-9B04-DADFFB6FD8A4}" name="PivotTable30" cacheId="14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eller ">
  <location ref="Q17:S648" firstHeaderRow="0" firstDataRow="1" firstDataCol="1"/>
  <pivotFields count="3">
    <pivotField axis="axisRow" allDrilled="1" subtotalTop="0" showAll="0" dataSourceSort="1" defaultSubtotal="0" defaultAttributeDrillState="1">
      <items count="6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s>
    </pivotField>
    <pivotField dataField="1" subtotalTop="0" showAll="0" defaultSubtotal="0"/>
    <pivotField dataField="1" subtotalTop="0" showAll="0" defaultSubtotal="0"/>
  </pivotFields>
  <rowFields count="1">
    <field x="0"/>
  </rowFields>
  <rowItems count="6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t="grand">
      <x/>
    </i>
  </rowItems>
  <colFields count="1">
    <field x="-2"/>
  </colFields>
  <colItems count="2">
    <i>
      <x/>
    </i>
    <i i="1">
      <x v="1"/>
    </i>
  </colItems>
  <dataFields count="2">
    <dataField fld="1" subtotal="count" baseField="0" baseItem="0"/>
    <dataField fld="2" subtotal="count" baseField="0" baseItem="0"/>
  </dataFields>
  <formats count="18">
    <format dxfId="816">
      <pivotArea type="all" dataOnly="0" outline="0" fieldPosition="0"/>
    </format>
    <format dxfId="815">
      <pivotArea outline="0" collapsedLevelsAreSubtotals="1" fieldPosition="0"/>
    </format>
    <format dxfId="814">
      <pivotArea field="0" type="button" dataOnly="0" labelOnly="1" outline="0" axis="axisRow" fieldPosition="0"/>
    </format>
    <format dxfId="81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12">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11">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10">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09">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08">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07">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06">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805">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804">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803">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802">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801">
      <pivotArea dataOnly="0" labelOnly="1" fieldPosition="0">
        <references count="1">
          <reference field="0" count="30">
            <x v="600"/>
            <x v="601"/>
            <x v="602"/>
            <x v="603"/>
            <x v="604"/>
            <x v="605"/>
            <x v="606"/>
            <x v="607"/>
            <x v="608"/>
            <x v="609"/>
            <x v="610"/>
            <x v="611"/>
            <x v="612"/>
            <x v="613"/>
            <x v="614"/>
            <x v="615"/>
            <x v="616"/>
            <x v="617"/>
            <x v="618"/>
            <x v="619"/>
            <x v="620"/>
            <x v="621"/>
            <x v="622"/>
            <x v="623"/>
            <x v="624"/>
            <x v="625"/>
            <x v="626"/>
            <x v="627"/>
            <x v="628"/>
            <x v="629"/>
          </reference>
        </references>
      </pivotArea>
    </format>
    <format dxfId="800">
      <pivotArea dataOnly="0" labelOnly="1" grandRow="1" outline="0" fieldPosition="0"/>
    </format>
    <format dxfId="799">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ell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72D2D3C-B90F-45EA-9A44-F89410BFC6C7}" name="PivotTable24" cacheId="148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s">
  <location ref="H3:J15"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0" subtotal="count" baseField="0" baseItem="0"/>
  </dataFields>
  <formats count="5">
    <format dxfId="821">
      <pivotArea type="all" dataOnly="0" outline="0" fieldPosition="0"/>
    </format>
    <format dxfId="820">
      <pivotArea outline="0" collapsedLevelsAreSubtotals="1" fieldPosition="0"/>
    </format>
    <format dxfId="819">
      <pivotArea field="2" type="button" dataOnly="0" labelOnly="1" outline="0" axis="axisRow" fieldPosition="0"/>
    </format>
    <format dxfId="818">
      <pivotArea dataOnly="0" labelOnly="1" fieldPosition="0">
        <references count="1">
          <reference field="2" count="0"/>
        </references>
      </pivotArea>
    </format>
    <format dxfId="817">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26F1D0B-410C-4EBB-B4AD-9EDD0910BB5B}" name="PivotTable25" cacheId="149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
  <location ref="B14:E1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x v="3"/>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5">
    <format dxfId="826">
      <pivotArea type="all" dataOnly="0" outline="0" fieldPosition="0"/>
    </format>
    <format dxfId="825">
      <pivotArea outline="0" collapsedLevelsAreSubtotals="1" fieldPosition="0"/>
    </format>
    <format dxfId="824">
      <pivotArea field="0" type="button" dataOnly="0" labelOnly="1" outline="0" axis="axisRow" fieldPosition="0"/>
    </format>
    <format dxfId="823">
      <pivotArea dataOnly="0" labelOnly="1" fieldPosition="0">
        <references count="1">
          <reference field="0" count="0"/>
        </references>
      </pivotArea>
    </format>
    <format dxfId="822">
      <pivotArea dataOnly="0" labelOnly="1" outline="0" fieldPosition="0">
        <references count="1">
          <reference field="4294967294" count="3">
            <x v="0"/>
            <x v="1"/>
            <x v="2"/>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0AAA35-6D5F-483B-BDB2-81B3172C128A}" name="PivotTable23" cacheId="149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Years">
  <location ref="B7:D11"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fld="2" subtotal="count" baseField="0" baseItem="0"/>
    <dataField fld="1" subtotal="count" baseField="0" baseItem="0"/>
  </dataFields>
  <formats count="5">
    <format dxfId="831">
      <pivotArea type="all" dataOnly="0" outline="0" fieldPosition="0"/>
    </format>
    <format dxfId="830">
      <pivotArea outline="0" collapsedLevelsAreSubtotals="1" fieldPosition="0"/>
    </format>
    <format dxfId="829">
      <pivotArea field="0" type="button" dataOnly="0" labelOnly="1" outline="0" axis="axisRow" fieldPosition="0"/>
    </format>
    <format dxfId="828">
      <pivotArea dataOnly="0" labelOnly="1" fieldPosition="0">
        <references count="1">
          <reference field="0" count="0"/>
        </references>
      </pivotArea>
    </format>
    <format dxfId="827">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A73ACBC-C7A8-4136-A58C-B65D166AFD67}" name="PivotTable26" cacheId="149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ubcategory">
  <location ref="B21:D54"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rowItems>
  <colFields count="1">
    <field x="-2"/>
  </colFields>
  <colItems count="2">
    <i>
      <x/>
    </i>
    <i i="1">
      <x v="1"/>
    </i>
  </colItems>
  <dataFields count="2">
    <dataField fld="0" subtotal="count" baseField="0" baseItem="0"/>
    <dataField fld="1" subtotal="count" baseField="0" baseItem="0"/>
  </dataFields>
  <formats count="5">
    <format dxfId="836">
      <pivotArea type="all" dataOnly="0" outline="0" fieldPosition="0"/>
    </format>
    <format dxfId="835">
      <pivotArea outline="0" collapsedLevelsAreSubtotals="1" fieldPosition="0"/>
    </format>
    <format dxfId="834">
      <pivotArea field="2" type="button" dataOnly="0" labelOnly="1" outline="0" axis="axisRow" fieldPosition="0"/>
    </format>
    <format dxfId="833">
      <pivotArea dataOnly="0" labelOnly="1" fieldPosition="0">
        <references count="1">
          <reference field="2" count="0"/>
        </references>
      </pivotArea>
    </format>
    <format dxfId="832">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C0BD109-0851-4942-93F7-9D84BA88B361}" name="PivotTable7" cacheId="1500" applyNumberFormats="0" applyBorderFormats="0" applyFontFormats="0" applyPatternFormats="0" applyAlignmentFormats="0" applyWidthHeightFormats="1" dataCaption="Values" tag="5532fefa-5a47-461e-aaf6-8ce6a4b801cd" updatedVersion="8" minRefreshableVersion="3" useAutoFormatting="1" subtotalHiddenItems="1" rowGrandTotals="0" itemPrintTitles="1" createdVersion="8" indent="0" outline="1" outlineData="1" multipleFieldFilters="0" rowHeaderCaption="Month">
  <location ref="B30:D42" firstHeaderRow="0"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2">
    <i>
      <x v="6"/>
    </i>
    <i>
      <x v="5"/>
    </i>
    <i>
      <x v="11"/>
    </i>
    <i>
      <x v="1"/>
    </i>
    <i>
      <x v="4"/>
    </i>
    <i>
      <x v="10"/>
    </i>
    <i>
      <x/>
    </i>
    <i>
      <x v="7"/>
    </i>
    <i>
      <x v="3"/>
    </i>
    <i>
      <x v="8"/>
    </i>
    <i>
      <x v="2"/>
    </i>
    <i>
      <x v="9"/>
    </i>
  </rowItems>
  <colFields count="1">
    <field x="-2"/>
  </colFields>
  <colItems count="2">
    <i>
      <x/>
    </i>
    <i i="1">
      <x v="1"/>
    </i>
  </colItems>
  <dataFields count="2">
    <dataField fld="1" subtotal="count" baseField="0" baseItem="0"/>
    <dataField fld="2" subtotal="count" baseField="0" baseItem="0"/>
  </dataFields>
  <formats count="10">
    <format dxfId="719">
      <pivotArea type="all" dataOnly="0" outline="0" fieldPosition="0"/>
    </format>
    <format dxfId="718">
      <pivotArea outline="0" collapsedLevelsAreSubtotals="1" fieldPosition="0"/>
    </format>
    <format dxfId="717">
      <pivotArea field="0" type="button" dataOnly="0" labelOnly="1" outline="0" axis="axisRow" fieldPosition="0"/>
    </format>
    <format dxfId="716">
      <pivotArea dataOnly="0" labelOnly="1" fieldPosition="0">
        <references count="1">
          <reference field="0" count="0"/>
        </references>
      </pivotArea>
    </format>
    <format dxfId="715">
      <pivotArea dataOnly="0" labelOnly="1" outline="0" fieldPosition="0">
        <references count="1">
          <reference field="4294967294" count="1">
            <x v="0"/>
          </reference>
        </references>
      </pivotArea>
    </format>
    <format dxfId="714">
      <pivotArea type="all" dataOnly="0" outline="0" fieldPosition="0"/>
    </format>
    <format dxfId="713">
      <pivotArea outline="0" collapsedLevelsAreSubtotals="1" fieldPosition="0"/>
    </format>
    <format dxfId="712">
      <pivotArea field="0" type="button" dataOnly="0" labelOnly="1" outline="0" axis="axisRow" fieldPosition="0"/>
    </format>
    <format dxfId="711">
      <pivotArea dataOnly="0" labelOnly="1" fieldPosition="0">
        <references count="1">
          <reference field="0" count="0"/>
        </references>
      </pivotArea>
    </format>
    <format dxfId="710">
      <pivotArea dataOnly="0" labelOnly="1" outline="0" fieldPosition="0">
        <references count="1">
          <reference field="4294967294" count="1">
            <x v="0"/>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E7F4755-7CEA-4240-B5C3-F3769F1A5148}" name="PivotTable5" cacheId="1503" dataOnRows="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Years" colHeaderCaption="Months">
  <location ref="B4:N17"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2">
    <field x="0"/>
    <field x="-2"/>
  </rowFields>
  <rowItems count="12">
    <i>
      <x/>
    </i>
    <i r="1">
      <x/>
    </i>
    <i r="1" i="1">
      <x v="1"/>
    </i>
    <i>
      <x v="1"/>
    </i>
    <i r="1">
      <x/>
    </i>
    <i r="1" i="1">
      <x v="1"/>
    </i>
    <i>
      <x v="2"/>
    </i>
    <i r="1">
      <x/>
    </i>
    <i r="1" i="1">
      <x v="1"/>
    </i>
    <i>
      <x v="3"/>
    </i>
    <i r="1">
      <x/>
    </i>
    <i r="1" i="1">
      <x v="1"/>
    </i>
  </rowItems>
  <colFields count="1">
    <field x="1"/>
  </colFields>
  <colItems count="12">
    <i>
      <x/>
    </i>
    <i>
      <x v="1"/>
    </i>
    <i>
      <x v="2"/>
    </i>
    <i>
      <x v="3"/>
    </i>
    <i>
      <x v="4"/>
    </i>
    <i>
      <x v="5"/>
    </i>
    <i>
      <x v="6"/>
    </i>
    <i>
      <x v="7"/>
    </i>
    <i>
      <x v="8"/>
    </i>
    <i>
      <x v="9"/>
    </i>
    <i>
      <x v="10"/>
    </i>
    <i>
      <x v="11"/>
    </i>
  </colItems>
  <dataFields count="2">
    <dataField fld="2" subtotal="count" baseField="0" baseItem="0"/>
    <dataField fld="3" subtotal="count" baseField="0" baseItem="0"/>
  </dataFields>
  <formats count="20">
    <format dxfId="739">
      <pivotArea outline="0" collapsedLevelsAreSubtotals="1" fieldPosition="0"/>
    </format>
    <format dxfId="738">
      <pivotArea field="0" type="button" dataOnly="0" labelOnly="1" outline="0" axis="axisRow" fieldPosition="0"/>
    </format>
    <format dxfId="737">
      <pivotArea dataOnly="0" labelOnly="1" fieldPosition="0">
        <references count="1">
          <reference field="0" count="0"/>
        </references>
      </pivotArea>
    </format>
    <format dxfId="736">
      <pivotArea dataOnly="0" labelOnly="1" outline="0" fieldPosition="0">
        <references count="2">
          <reference field="4294967294" count="2">
            <x v="0"/>
            <x v="1"/>
          </reference>
          <reference field="0" count="1" selected="0">
            <x v="0"/>
          </reference>
        </references>
      </pivotArea>
    </format>
    <format dxfId="735">
      <pivotArea dataOnly="0" labelOnly="1" outline="0" fieldPosition="0">
        <references count="2">
          <reference field="4294967294" count="2">
            <x v="0"/>
            <x v="1"/>
          </reference>
          <reference field="0" count="1" selected="0">
            <x v="1"/>
          </reference>
        </references>
      </pivotArea>
    </format>
    <format dxfId="734">
      <pivotArea dataOnly="0" labelOnly="1" outline="0" fieldPosition="0">
        <references count="2">
          <reference field="4294967294" count="2">
            <x v="0"/>
            <x v="1"/>
          </reference>
          <reference field="0" count="1" selected="0">
            <x v="2"/>
          </reference>
        </references>
      </pivotArea>
    </format>
    <format dxfId="733">
      <pivotArea dataOnly="0" labelOnly="1" outline="0" fieldPosition="0">
        <references count="2">
          <reference field="4294967294" count="2">
            <x v="0"/>
            <x v="1"/>
          </reference>
          <reference field="0" count="1" selected="0">
            <x v="3"/>
          </reference>
        </references>
      </pivotArea>
    </format>
    <format dxfId="732">
      <pivotArea dataOnly="0" labelOnly="1" fieldPosition="0">
        <references count="1">
          <reference field="1" count="0"/>
        </references>
      </pivotArea>
    </format>
    <format dxfId="731">
      <pivotArea dataOnly="0" labelOnly="1" grandCol="1" outline="0" fieldPosition="0"/>
    </format>
    <format dxfId="730">
      <pivotArea outline="0" collapsedLevelsAreSubtotals="1" fieldPosition="0"/>
    </format>
    <format dxfId="729">
      <pivotArea field="0" type="button" dataOnly="0" labelOnly="1" outline="0" axis="axisRow" fieldPosition="0"/>
    </format>
    <format dxfId="728">
      <pivotArea dataOnly="0" labelOnly="1" fieldPosition="0">
        <references count="1">
          <reference field="0" count="0"/>
        </references>
      </pivotArea>
    </format>
    <format dxfId="727">
      <pivotArea dataOnly="0" labelOnly="1" outline="0" fieldPosition="0">
        <references count="2">
          <reference field="4294967294" count="2">
            <x v="0"/>
            <x v="1"/>
          </reference>
          <reference field="0" count="1" selected="0">
            <x v="0"/>
          </reference>
        </references>
      </pivotArea>
    </format>
    <format dxfId="726">
      <pivotArea dataOnly="0" labelOnly="1" outline="0" fieldPosition="0">
        <references count="2">
          <reference field="4294967294" count="2">
            <x v="0"/>
            <x v="1"/>
          </reference>
          <reference field="0" count="1" selected="0">
            <x v="1"/>
          </reference>
        </references>
      </pivotArea>
    </format>
    <format dxfId="725">
      <pivotArea dataOnly="0" labelOnly="1" outline="0" fieldPosition="0">
        <references count="2">
          <reference field="4294967294" count="2">
            <x v="0"/>
            <x v="1"/>
          </reference>
          <reference field="0" count="1" selected="0">
            <x v="2"/>
          </reference>
        </references>
      </pivotArea>
    </format>
    <format dxfId="724">
      <pivotArea dataOnly="0" labelOnly="1" outline="0" fieldPosition="0">
        <references count="2">
          <reference field="4294967294" count="2">
            <x v="0"/>
            <x v="1"/>
          </reference>
          <reference field="0" count="1" selected="0">
            <x v="3"/>
          </reference>
        </references>
      </pivotArea>
    </format>
    <format dxfId="723">
      <pivotArea dataOnly="0" labelOnly="1" fieldPosition="0">
        <references count="1">
          <reference field="1" count="0"/>
        </references>
      </pivotArea>
    </format>
    <format dxfId="722">
      <pivotArea dataOnly="0" labelOnly="1" grandCol="1" outline="0" fieldPosition="0"/>
    </format>
    <format dxfId="721">
      <pivotArea outline="0" collapsedLevelsAreSubtotals="1" fieldPosition="0">
        <references count="1">
          <reference field="1" count="1" selected="0">
            <x v="11"/>
          </reference>
        </references>
      </pivotArea>
    </format>
    <format dxfId="720">
      <pivotArea dataOnly="0" labelOnly="1" fieldPosition="0">
        <references count="1">
          <reference field="1" count="1">
            <x v="1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1136D85-F0A5-46E1-A83B-6C72F8A063A2}" name="PivotTable6" cacheId="1506" applyNumberFormats="0" applyBorderFormats="0" applyFontFormats="0" applyPatternFormats="0" applyAlignmentFormats="0" applyWidthHeightFormats="1" dataCaption="Values" tag="3a0a78b4-6e46-4ab9-b052-c0d0d4b18dfb" updatedVersion="8" minRefreshableVersion="3" useAutoFormatting="1" rowGrandTotals="0" itemPrintTitles="1" createdVersion="8" indent="0" outline="1" outlineData="1" multipleFieldFilters="0" rowHeaderCaption="Year">
  <location ref="B22:G26" firstHeaderRow="0" firstDataRow="1" firstDataCol="1"/>
  <pivotFields count="6">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3"/>
    </i>
    <i>
      <x v="1"/>
    </i>
    <i>
      <x v="2"/>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453F4FA-04F5-4ECC-9BD4-15AD9A4F975E}" name="PivotTable1" cacheId="1509" applyNumberFormats="0" applyBorderFormats="0" applyFontFormats="0" applyPatternFormats="0" applyAlignmentFormats="0" applyWidthHeightFormats="1" dataCaption="Values" tag="672b07f5-157b-4d17-9e6a-235c66aeef0b" updatedVersion="8" minRefreshableVersion="3" useAutoFormatting="1" rowGrandTotals="0" itemPrintTitles="1" createdVersion="8" indent="0" outline="1" outlineData="1" multipleFieldFilters="0" rowHeaderCaption="Products">
  <location ref="L5:M1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4"/>
    </i>
    <i>
      <x v="5"/>
    </i>
    <i>
      <x v="7"/>
    </i>
    <i>
      <x v="8"/>
    </i>
    <i>
      <x v="9"/>
    </i>
    <i>
      <x v="6"/>
    </i>
    <i>
      <x v="3"/>
    </i>
    <i>
      <x v="2"/>
    </i>
    <i>
      <x/>
    </i>
    <i>
      <x v="1"/>
    </i>
  </rowItems>
  <colItems count="1">
    <i/>
  </colItems>
  <dataFields count="1">
    <dataField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55">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E3E44DB-A0A7-45AD-939A-2995C0090030}" name="PivotTable4" cacheId="1512" applyNumberFormats="0" applyBorderFormats="0" applyFontFormats="0" applyPatternFormats="0" applyAlignmentFormats="0" applyWidthHeightFormats="1" dataCaption="Values" tag="672b07f5-157b-4d17-9e6a-235c66aeef0b" updatedVersion="8" minRefreshableVersion="3" useAutoFormatting="1" subtotalHiddenItems="1" rowGrandTotals="0" itemPrintTitles="1" createdVersion="8" indent="0" outline="1" outlineData="1" multipleFieldFilters="0" chartFormat="3" rowHeaderCaption="Products">
  <location ref="I5:J1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i>
    <i>
      <x v="1"/>
    </i>
    <i>
      <x v="3"/>
    </i>
    <i>
      <x v="4"/>
    </i>
    <i>
      <x v="5"/>
    </i>
    <i>
      <x v="2"/>
    </i>
    <i>
      <x v="6"/>
    </i>
    <i>
      <x v="7"/>
    </i>
    <i>
      <x v="8"/>
    </i>
    <i>
      <x v="9"/>
    </i>
  </rowItems>
  <colItems count="1">
    <i/>
  </colItems>
  <dataFields count="1">
    <dataField fld="1" subtotal="count"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7342132-4FED-417A-A88F-D76A3D6855B1}" name="PivotTable3" cacheId="1515" applyNumberFormats="0" applyBorderFormats="0" applyFontFormats="0" applyPatternFormats="0" applyAlignmentFormats="0" applyWidthHeightFormats="1" dataCaption="Values" tag="aee79a1a-b658-4306-b33f-b2a2a26a0793" updatedVersion="8" minRefreshableVersion="3" useAutoFormatting="1" rowGrandTotals="0" itemPrintTitles="1" createdVersion="8" indent="0" outline="1" outlineData="1" multipleFieldFilters="0" rowHeaderCaption="Product">
  <location ref="B5:G255" firstHeaderRow="0" firstDataRow="1" firstDataCol="1"/>
  <pivotFields count="6">
    <pivotField axis="axisRow" allDrilled="1" subtotalTop="0" showAll="0" sortType="descending" defaultSubtotal="0" defaultAttributeDrillState="1">
      <items count="2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50">
    <i>
      <x v="142"/>
    </i>
    <i>
      <x v="143"/>
    </i>
    <i>
      <x v="145"/>
    </i>
    <i>
      <x v="146"/>
    </i>
    <i>
      <x v="147"/>
    </i>
    <i>
      <x v="144"/>
    </i>
    <i>
      <x v="176"/>
    </i>
    <i>
      <x v="177"/>
    </i>
    <i>
      <x v="187"/>
    </i>
    <i>
      <x v="224"/>
    </i>
    <i>
      <x v="178"/>
    </i>
    <i>
      <x v="134"/>
    </i>
    <i>
      <x v="136"/>
    </i>
    <i>
      <x v="184"/>
    </i>
    <i>
      <x v="135"/>
    </i>
    <i>
      <x v="138"/>
    </i>
    <i>
      <x v="180"/>
    </i>
    <i>
      <x v="228"/>
    </i>
    <i>
      <x v="140"/>
    </i>
    <i>
      <x v="139"/>
    </i>
    <i>
      <x v="137"/>
    </i>
    <i>
      <x v="221"/>
    </i>
    <i>
      <x v="200"/>
    </i>
    <i>
      <x v="208"/>
    </i>
    <i>
      <x v="225"/>
    </i>
    <i>
      <x v="181"/>
    </i>
    <i>
      <x v="197"/>
    </i>
    <i>
      <x v="141"/>
    </i>
    <i>
      <x v="204"/>
    </i>
    <i>
      <x v="193"/>
    </i>
    <i>
      <x v="24"/>
    </i>
    <i>
      <x v="21"/>
    </i>
    <i>
      <x v="183"/>
    </i>
    <i>
      <x v="179"/>
    </i>
    <i>
      <x v="209"/>
    </i>
    <i>
      <x v="205"/>
    </i>
    <i>
      <x v="201"/>
    </i>
    <i>
      <x v="174"/>
    </i>
    <i>
      <x v="194"/>
    </i>
    <i>
      <x v="182"/>
    </i>
    <i>
      <x v="185"/>
    </i>
    <i>
      <x v="222"/>
    </i>
    <i>
      <x v="190"/>
    </i>
    <i>
      <x v="231"/>
    </i>
    <i>
      <x v="195"/>
    </i>
    <i>
      <x v="175"/>
    </i>
    <i>
      <x v="226"/>
    </i>
    <i>
      <x v="191"/>
    </i>
    <i>
      <x v="149"/>
    </i>
    <i>
      <x v="232"/>
    </i>
    <i>
      <x v="150"/>
    </i>
    <i>
      <x v="151"/>
    </i>
    <i>
      <x v="206"/>
    </i>
    <i>
      <x v="20"/>
    </i>
    <i>
      <x v="26"/>
    </i>
    <i>
      <x v="126"/>
    </i>
    <i>
      <x v="202"/>
    </i>
    <i>
      <x v="198"/>
    </i>
    <i>
      <x v="148"/>
    </i>
    <i>
      <x v="196"/>
    </i>
    <i>
      <x v="35"/>
    </i>
    <i>
      <x v="37"/>
    </i>
    <i>
      <x v="33"/>
    </i>
    <i>
      <x v="211"/>
    </i>
    <i>
      <x v="171"/>
    </i>
    <i>
      <x v="173"/>
    </i>
    <i>
      <x v="172"/>
    </i>
    <i>
      <x v="223"/>
    </i>
    <i>
      <x v="192"/>
    </i>
    <i>
      <x v="186"/>
    </i>
    <i>
      <x v="188"/>
    </i>
    <i>
      <x v="124"/>
    </i>
    <i>
      <x v="242"/>
    </i>
    <i>
      <x v="238"/>
    </i>
    <i>
      <x v="74"/>
    </i>
    <i>
      <x v="234"/>
    </i>
    <i>
      <x v="127"/>
    </i>
    <i>
      <x v="49"/>
    </i>
    <i>
      <x v="229"/>
    </i>
    <i>
      <x v="45"/>
    </i>
    <i>
      <x v="212"/>
    </i>
    <i>
      <x v="199"/>
    </i>
    <i>
      <x v="203"/>
    </i>
    <i>
      <x v="25"/>
    </i>
    <i>
      <x v="227"/>
    </i>
    <i>
      <x v="207"/>
    </i>
    <i>
      <x v="235"/>
    </i>
    <i>
      <x v="239"/>
    </i>
    <i>
      <x v="153"/>
    </i>
    <i>
      <x v="50"/>
    </i>
    <i>
      <x v="112"/>
    </i>
    <i>
      <x v="80"/>
    </i>
    <i>
      <x v="77"/>
    </i>
    <i>
      <x v="46"/>
    </i>
    <i>
      <x v="15"/>
    </i>
    <i>
      <x v="114"/>
    </i>
    <i>
      <x v="75"/>
    </i>
    <i>
      <x v="97"/>
    </i>
    <i>
      <x v="31"/>
    </i>
    <i>
      <x v="213"/>
    </i>
    <i>
      <x v="236"/>
    </i>
    <i>
      <x v="240"/>
    </i>
    <i>
      <x v="27"/>
    </i>
    <i>
      <x v="230"/>
    </i>
    <i>
      <x v="81"/>
    </i>
    <i>
      <x v="189"/>
    </i>
    <i>
      <x v="6"/>
    </i>
    <i>
      <x v="17"/>
    </i>
    <i>
      <x v="165"/>
    </i>
    <i>
      <x v="78"/>
    </i>
    <i>
      <x v="111"/>
    </i>
    <i>
      <x v="115"/>
    </i>
    <i>
      <x v="120"/>
    </i>
    <i>
      <x v="161"/>
    </i>
    <i>
      <x v="152"/>
    </i>
    <i>
      <x v="159"/>
    </i>
    <i>
      <x v="162"/>
    </i>
    <i>
      <x v="164"/>
    </i>
    <i>
      <x v="38"/>
    </i>
    <i>
      <x v="246"/>
    </i>
    <i>
      <x v="109"/>
    </i>
    <i>
      <x v="23"/>
    </i>
    <i>
      <x v="155"/>
    </i>
    <i>
      <x v="154"/>
    </i>
    <i>
      <x v="244"/>
    </i>
    <i>
      <x v="157"/>
    </i>
    <i>
      <x v="163"/>
    </i>
    <i>
      <x v="216"/>
    </i>
    <i>
      <x v="247"/>
    </i>
    <i>
      <x v="64"/>
    </i>
    <i>
      <x v="249"/>
    </i>
    <i>
      <x v="98"/>
    </i>
    <i>
      <x v="34"/>
    </i>
    <i>
      <x v="36"/>
    </i>
    <i>
      <x v="122"/>
    </i>
    <i>
      <x v="233"/>
    </i>
    <i>
      <x v="218"/>
    </i>
    <i>
      <x v="210"/>
    </i>
    <i>
      <x v="158"/>
    </i>
    <i>
      <x v="60"/>
    </i>
    <i>
      <x v="101"/>
    </i>
    <i>
      <x v="241"/>
    </i>
    <i>
      <x v="217"/>
    </i>
    <i>
      <x v="128"/>
    </i>
    <i>
      <x v="219"/>
    </i>
    <i>
      <x v="237"/>
    </i>
    <i>
      <x v="99"/>
    </i>
    <i>
      <x v="9"/>
    </i>
    <i>
      <x v="5"/>
    </i>
    <i>
      <x v="214"/>
    </i>
    <i>
      <x v="156"/>
    </i>
    <i>
      <x v="125"/>
    </i>
    <i>
      <x v="160"/>
    </i>
    <i>
      <x v="44"/>
    </i>
    <i>
      <x v="63"/>
    </i>
    <i>
      <x v="67"/>
    </i>
    <i>
      <x v="94"/>
    </i>
    <i>
      <x v="43"/>
    </i>
    <i>
      <x v="18"/>
    </i>
    <i>
      <x v="53"/>
    </i>
    <i>
      <x v="84"/>
    </i>
    <i>
      <x v="59"/>
    </i>
    <i>
      <x v="87"/>
    </i>
    <i>
      <x v="91"/>
    </i>
    <i>
      <x v="65"/>
    </i>
    <i>
      <x v="61"/>
    </i>
    <i>
      <x v="47"/>
    </i>
    <i>
      <x v="118"/>
    </i>
    <i>
      <x v="48"/>
    </i>
    <i>
      <x v="10"/>
    </i>
    <i>
      <x v="102"/>
    </i>
    <i>
      <x v="7"/>
    </i>
    <i>
      <x v="215"/>
    </i>
    <i>
      <x v="104"/>
    </i>
    <i>
      <x v="73"/>
    </i>
    <i>
      <x v="92"/>
    </i>
    <i>
      <x v="39"/>
    </i>
    <i>
      <x v="13"/>
    </i>
    <i>
      <x v="108"/>
    </i>
    <i>
      <x v="28"/>
    </i>
    <i>
      <x v="116"/>
    </i>
    <i>
      <x v="8"/>
    </i>
    <i>
      <x v="88"/>
    </i>
    <i>
      <x v="55"/>
    </i>
    <i>
      <x v="100"/>
    </i>
    <i>
      <x v="16"/>
    </i>
    <i>
      <x v="30"/>
    </i>
    <i>
      <x v="117"/>
    </i>
    <i>
      <x v="29"/>
    </i>
    <i>
      <x v="123"/>
    </i>
    <i>
      <x/>
    </i>
    <i>
      <x v="40"/>
    </i>
    <i>
      <x v="245"/>
    </i>
    <i>
      <x v="76"/>
    </i>
    <i>
      <x v="14"/>
    </i>
    <i>
      <x v="129"/>
    </i>
    <i>
      <x v="68"/>
    </i>
    <i>
      <x v="170"/>
    </i>
    <i>
      <x v="69"/>
    </i>
    <i>
      <x v="105"/>
    </i>
    <i>
      <x v="79"/>
    </i>
    <i>
      <x v="41"/>
    </i>
    <i>
      <x v="83"/>
    </i>
    <i>
      <x v="19"/>
    </i>
    <i>
      <x v="71"/>
    </i>
    <i>
      <x v="248"/>
    </i>
    <i>
      <x v="56"/>
    </i>
    <i>
      <x v="2"/>
    </i>
    <i>
      <x v="103"/>
    </i>
    <i>
      <x v="32"/>
    </i>
    <i>
      <x v="169"/>
    </i>
    <i>
      <x v="110"/>
    </i>
    <i>
      <x v="22"/>
    </i>
    <i>
      <x v="106"/>
    </i>
    <i>
      <x v="52"/>
    </i>
    <i>
      <x v="12"/>
    </i>
    <i>
      <x v="119"/>
    </i>
    <i>
      <x v="11"/>
    </i>
    <i>
      <x v="121"/>
    </i>
    <i>
      <x v="130"/>
    </i>
    <i>
      <x v="107"/>
    </i>
    <i>
      <x v="167"/>
    </i>
    <i>
      <x v="54"/>
    </i>
    <i>
      <x v="51"/>
    </i>
    <i>
      <x v="1"/>
    </i>
    <i>
      <x v="70"/>
    </i>
    <i>
      <x v="3"/>
    </i>
    <i>
      <x v="93"/>
    </i>
    <i>
      <x v="66"/>
    </i>
    <i>
      <x v="243"/>
    </i>
    <i>
      <x v="220"/>
    </i>
    <i>
      <x v="168"/>
    </i>
    <i>
      <x v="133"/>
    </i>
    <i>
      <x v="82"/>
    </i>
    <i>
      <x v="86"/>
    </i>
    <i>
      <x v="72"/>
    </i>
    <i>
      <x v="42"/>
    </i>
    <i>
      <x v="90"/>
    </i>
    <i>
      <x v="62"/>
    </i>
    <i>
      <x v="57"/>
    </i>
    <i>
      <x v="131"/>
    </i>
    <i>
      <x v="95"/>
    </i>
    <i>
      <x v="113"/>
    </i>
    <i>
      <x v="96"/>
    </i>
    <i>
      <x v="58"/>
    </i>
    <i>
      <x v="166"/>
    </i>
    <i>
      <x v="89"/>
    </i>
    <i>
      <x v="132"/>
    </i>
    <i>
      <x v="4"/>
    </i>
    <i>
      <x v="85"/>
    </i>
  </rowItems>
  <colFields count="1">
    <field x="-2"/>
  </colFields>
  <colItems count="5">
    <i>
      <x/>
    </i>
    <i i="1">
      <x v="1"/>
    </i>
    <i i="2">
      <x v="2"/>
    </i>
    <i i="3">
      <x v="3"/>
    </i>
    <i i="4">
      <x v="4"/>
    </i>
  </colItems>
  <dataFields count="5">
    <dataField fld="1" subtotal="count" baseField="0" baseItem="0"/>
    <dataField fld="2" subtotal="count" baseField="0" baseItem="0"/>
    <dataField fld="4" subtotal="count" baseField="0" baseItem="0"/>
    <dataField fld="5" subtotal="count" baseField="0" baseItem="0"/>
    <dataField fld="3"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A24FAA2-80A7-4116-9622-DEE767CCB149}" name="PivotTable3" cacheId="151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F12:G16"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3"/>
    </i>
    <i>
      <x v="2"/>
    </i>
    <i>
      <x/>
    </i>
    <i>
      <x v="1"/>
    </i>
  </rowItems>
  <colItems count="1">
    <i/>
  </colItems>
  <dataFields count="1">
    <dataField fld="1" subtotal="count" baseField="0" baseItem="0"/>
  </dataFields>
  <formats count="5">
    <format dxfId="673">
      <pivotArea type="all" dataOnly="0" outline="0" fieldPosition="0"/>
    </format>
    <format dxfId="672">
      <pivotArea outline="0" collapsedLevelsAreSubtotals="1" fieldPosition="0"/>
    </format>
    <format dxfId="671">
      <pivotArea field="0" type="button" dataOnly="0" labelOnly="1" outline="0" axis="axisRow" fieldPosition="0"/>
    </format>
    <format dxfId="670">
      <pivotArea dataOnly="0" labelOnly="1" fieldPosition="0">
        <references count="1">
          <reference field="0" count="0"/>
        </references>
      </pivotArea>
    </format>
    <format dxfId="669">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51D6000-A7AF-494E-9211-F3AE3410291E}" name="PivotTable6" cacheId="15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ubcategory">
  <location ref="W4:X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fld="1" subtotal="count" baseField="0" baseItem="0"/>
  </dataFields>
  <formats count="10">
    <format dxfId="683">
      <pivotArea type="all" dataOnly="0" outline="0" fieldPosition="0"/>
    </format>
    <format dxfId="682">
      <pivotArea outline="0" collapsedLevelsAreSubtotals="1" fieldPosition="0"/>
    </format>
    <format dxfId="681">
      <pivotArea field="0" type="button" dataOnly="0" labelOnly="1" outline="0" axis="axisRow" fieldPosition="0"/>
    </format>
    <format dxfId="680">
      <pivotArea dataOnly="0" labelOnly="1" fieldPosition="0">
        <references count="1">
          <reference field="0" count="0"/>
        </references>
      </pivotArea>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0" type="button" dataOnly="0" labelOnly="1" outline="0" axis="axisRow" fieldPosition="0"/>
    </format>
    <format dxfId="675">
      <pivotArea dataOnly="0" labelOnly="1" fieldPosition="0">
        <references count="1">
          <reference field="0" count="0"/>
        </references>
      </pivotArea>
    </format>
    <format dxfId="674">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2DE55D6-85EB-43B1-82DB-28356AC70A6A}" name="PivotTable2" cacheId="15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C12:D16"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3"/>
    </i>
    <i>
      <x v="2"/>
    </i>
    <i>
      <x/>
    </i>
  </rowItems>
  <colItems count="1">
    <i/>
  </colItems>
  <dataFields count="1">
    <dataField fld="1" subtotal="count" baseField="0" baseItem="0"/>
  </dataFields>
  <formats count="5">
    <format dxfId="688">
      <pivotArea type="all" dataOnly="0" outline="0" fieldPosition="0"/>
    </format>
    <format dxfId="687">
      <pivotArea outline="0" collapsedLevelsAreSubtotals="1" fieldPosition="0"/>
    </format>
    <format dxfId="686">
      <pivotArea field="0" type="button" dataOnly="0" labelOnly="1" outline="0" axis="axisRow" fieldPosition="0"/>
    </format>
    <format dxfId="685">
      <pivotArea dataOnly="0" labelOnly="1" fieldPosition="0">
        <references count="1">
          <reference field="0" count="0"/>
        </references>
      </pivotArea>
    </format>
    <format dxfId="684">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C7D7443-55F9-4A8D-9719-85F9C6A9CA03}" name="PivotTable9" cacheId="152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Subcategory">
  <location ref="AD4:AF37" firstHeaderRow="0"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dataField="1" subtotalTop="0" showAll="0" defaultSubtota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rowItems>
  <colFields count="1">
    <field x="-2"/>
  </colFields>
  <colItems count="2">
    <i>
      <x/>
    </i>
    <i i="1">
      <x v="1"/>
    </i>
  </colItems>
  <dataFields count="2">
    <dataField fld="1" subtotal="count" baseField="0" baseItem="0"/>
    <dataField fld="2" subtotal="count" baseField="0" baseItem="0"/>
  </dataFields>
  <formats count="8">
    <format dxfId="696">
      <pivotArea type="all" dataOnly="0" outline="0" fieldPosition="0"/>
    </format>
    <format dxfId="695">
      <pivotArea outline="0" collapsedLevelsAreSubtotals="1" fieldPosition="0"/>
    </format>
    <format dxfId="694">
      <pivotArea field="0" type="button" dataOnly="0" labelOnly="1" outline="0" axis="axisRow" fieldPosition="0"/>
    </format>
    <format dxfId="693">
      <pivotArea dataOnly="0" labelOnly="1" outline="0" axis="axisValues" fieldPosition="0"/>
    </format>
    <format dxfId="692">
      <pivotArea type="all" dataOnly="0" outline="0" fieldPosition="0"/>
    </format>
    <format dxfId="691">
      <pivotArea outline="0" collapsedLevelsAreSubtotals="1" fieldPosition="0"/>
    </format>
    <format dxfId="690">
      <pivotArea field="0" type="button" dataOnly="0" labelOnly="1" outline="0" axis="axisRow" fieldPosition="0"/>
    </format>
    <format dxfId="689">
      <pivotArea dataOnly="0" labelOnly="1" outline="0" axis="axisValues"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9D7711C-B1AD-48E9-8BAF-7827024F8150}" name="PivotTable7" cacheId="15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Subcategory">
  <location ref="Z4:AB8" firstHeaderRow="0"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4">
    <i>
      <x/>
    </i>
    <i>
      <x v="1"/>
    </i>
    <i>
      <x v="2"/>
    </i>
    <i>
      <x v="3"/>
    </i>
  </rowItems>
  <colFields count="1">
    <field x="-2"/>
  </colFields>
  <colItems count="2">
    <i>
      <x/>
    </i>
    <i i="1">
      <x v="1"/>
    </i>
  </colItems>
  <dataFields count="2">
    <dataField fld="1" subtotal="count" baseField="0" baseItem="0"/>
    <dataField fld="3" subtotal="count" baseField="0" baseItem="0"/>
  </dataFields>
  <formats count="8">
    <format dxfId="704">
      <pivotArea type="all" dataOnly="0" outline="0" fieldPosition="0"/>
    </format>
    <format dxfId="703">
      <pivotArea outline="0" collapsedLevelsAreSubtotals="1" fieldPosition="0"/>
    </format>
    <format dxfId="702">
      <pivotArea field="0" type="button" dataOnly="0" labelOnly="1" outline="0"/>
    </format>
    <format dxfId="701">
      <pivotArea dataOnly="0" labelOnly="1" outline="0" axis="axisValues" fieldPosition="0"/>
    </format>
    <format dxfId="700">
      <pivotArea type="all" dataOnly="0" outline="0" fieldPosition="0"/>
    </format>
    <format dxfId="699">
      <pivotArea outline="0" collapsedLevelsAreSubtotals="1" fieldPosition="0"/>
    </format>
    <format dxfId="698">
      <pivotArea field="0" type="button" dataOnly="0" labelOnly="1" outline="0"/>
    </format>
    <format dxfId="697">
      <pivotArea dataOnly="0" labelOnly="1" outline="0" axis="axisValues"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6A0D134-5326-444A-86DD-061A5D64BCA4}" name="PivotTable1" cacheId="153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y">
  <location ref="C5:H9"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x v="3"/>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5">
    <format dxfId="709">
      <pivotArea type="all" dataOnly="0" outline="0" fieldPosition="0"/>
    </format>
    <format dxfId="708">
      <pivotArea outline="0" collapsedLevelsAreSubtotals="1" fieldPosition="0"/>
    </format>
    <format dxfId="707">
      <pivotArea field="0" type="button" dataOnly="0" labelOnly="1" outline="0" axis="axisRow" fieldPosition="0"/>
    </format>
    <format dxfId="706">
      <pivotArea dataOnly="0" labelOnly="1" fieldPosition="0">
        <references count="1">
          <reference field="0" count="0"/>
        </references>
      </pivotArea>
    </format>
    <format dxfId="705">
      <pivotArea dataOnly="0" labelOnly="1" outline="0" fieldPosition="0">
        <references count="1">
          <reference field="4294967294" count="5">
            <x v="0"/>
            <x v="1"/>
            <x v="2"/>
            <x v="3"/>
            <x v="4"/>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0635E7C-9EA9-4A42-903C-AF17D7F765AD}" name="PivotTable5" cacheId="15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U42" firstHeaderRow="0" firstDataRow="1" firstDataCol="1"/>
  <pivotFields count="7">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38">
    <i>
      <x/>
    </i>
    <i r="1">
      <x/>
    </i>
    <i r="1">
      <x v="1"/>
    </i>
    <i r="1">
      <x v="2"/>
    </i>
    <i r="1">
      <x v="3"/>
    </i>
    <i r="1">
      <x v="4"/>
    </i>
    <i r="1">
      <x v="5"/>
    </i>
    <i r="1">
      <x v="6"/>
    </i>
    <i r="1">
      <x v="7"/>
    </i>
    <i>
      <x v="1"/>
    </i>
    <i r="1">
      <x v="8"/>
    </i>
    <i r="1">
      <x v="9"/>
    </i>
    <i r="1">
      <x v="10"/>
    </i>
    <i>
      <x v="2"/>
    </i>
    <i r="1">
      <x v="11"/>
    </i>
    <i r="1">
      <x v="12"/>
    </i>
    <i r="1">
      <x v="13"/>
    </i>
    <i r="1">
      <x v="14"/>
    </i>
    <i r="1">
      <x v="15"/>
    </i>
    <i r="1">
      <x v="16"/>
    </i>
    <i r="1">
      <x v="17"/>
    </i>
    <i r="1">
      <x v="18"/>
    </i>
    <i>
      <x v="3"/>
    </i>
    <i r="1">
      <x v="19"/>
    </i>
    <i r="1">
      <x v="20"/>
    </i>
    <i r="1">
      <x v="21"/>
    </i>
    <i r="1">
      <x v="22"/>
    </i>
    <i r="1">
      <x v="23"/>
    </i>
    <i r="1">
      <x v="24"/>
    </i>
    <i r="1">
      <x v="25"/>
    </i>
    <i r="1">
      <x v="26"/>
    </i>
    <i r="1">
      <x v="27"/>
    </i>
    <i r="1">
      <x v="28"/>
    </i>
    <i r="1">
      <x v="29"/>
    </i>
    <i r="1">
      <x v="30"/>
    </i>
    <i r="1">
      <x v="31"/>
    </i>
    <i r="1">
      <x v="32"/>
    </i>
    <i t="grand">
      <x/>
    </i>
  </rowItems>
  <colFields count="1">
    <field x="-2"/>
  </colFields>
  <colItems count="5">
    <i>
      <x/>
    </i>
    <i i="1">
      <x v="1"/>
    </i>
    <i i="2">
      <x v="2"/>
    </i>
    <i i="3">
      <x v="3"/>
    </i>
    <i i="4">
      <x v="4"/>
    </i>
  </colItems>
  <dataFields count="5">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8C52BEAB-81C5-41A1-8A2D-6ADF31E874D6}" name="PivotTable12" cacheId="15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19:G25" firstHeaderRow="0" firstDataRow="1" firstDataCol="1"/>
  <pivotFields count="6">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6">
    <i>
      <x v="5"/>
    </i>
    <i>
      <x v="1"/>
    </i>
    <i>
      <x v="2"/>
    </i>
    <i>
      <x v="4"/>
    </i>
    <i>
      <x v="3"/>
    </i>
    <i>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757E653-2A74-4349-B9AE-260D752C280A}" name="PivotTable14" cacheId="154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28:C38"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1A4EEAB-6DA4-48E0-ABBB-2B76B75EC462}" name="PivotTable17" cacheId="15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28:M38"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7155EC9B-D4A1-4BC3-9B66-575D547510FD}" name="PivotTable13" cacheId="154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19:N25" firstHeaderRow="0" firstDataRow="1" firstDataCol="1"/>
  <pivotFields count="6">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6">
    <i>
      <x v="5"/>
    </i>
    <i>
      <x v="1"/>
    </i>
    <i>
      <x v="2"/>
    </i>
    <i>
      <x v="4"/>
    </i>
    <i>
      <x v="3"/>
    </i>
    <i>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CCC79B06-A736-4393-8C23-1927E10CBDED}" name="PivotTable19" cacheId="155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S28:T34"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6">
    <i>
      <x v="5"/>
    </i>
    <i>
      <x v="1"/>
    </i>
    <i>
      <x v="2"/>
    </i>
    <i>
      <x v="4"/>
    </i>
    <i>
      <x v="3"/>
    </i>
    <i>
      <x/>
    </i>
  </rowItems>
  <colItems count="1">
    <i/>
  </colItems>
  <dataFields count="1">
    <dataField fld="0" subtotal="count" baseField="1" baseItem="5" numFmtId="165"/>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E2903B1F-DBE4-493A-BB23-1726730F0AF3}" name="PivotTable11" cacheId="155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5:N15" firstHeaderRow="0" firstDataRow="1" firstDataCol="1"/>
  <pivotFields count="6">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0">
    <i>
      <x v="8"/>
    </i>
    <i>
      <x v="1"/>
    </i>
    <i>
      <x v="6"/>
    </i>
    <i>
      <x v="7"/>
    </i>
    <i>
      <x v="2"/>
    </i>
    <i>
      <x v="5"/>
    </i>
    <i>
      <x v="3"/>
    </i>
    <i>
      <x v="9"/>
    </i>
    <i>
      <x v="4"/>
    </i>
    <i>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5">
    <format dxfId="663">
      <pivotArea type="all" dataOnly="0" outline="0" fieldPosition="0"/>
    </format>
    <format dxfId="662">
      <pivotArea outline="0" collapsedLevelsAreSubtotals="1" fieldPosition="0"/>
    </format>
    <format dxfId="661">
      <pivotArea field="0" type="button" dataOnly="0" labelOnly="1" outline="0" axis="axisRow" fieldPosition="0"/>
    </format>
    <format dxfId="660">
      <pivotArea dataOnly="0" labelOnly="1" fieldPosition="0">
        <references count="1">
          <reference field="0" count="0"/>
        </references>
      </pivotArea>
    </format>
    <format dxfId="659">
      <pivotArea dataOnly="0" labelOnly="1" outline="0" fieldPosition="0">
        <references count="1">
          <reference field="4294967294" count="5">
            <x v="0"/>
            <x v="1"/>
            <x v="2"/>
            <x v="3"/>
            <x v="4"/>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6658B43-610F-4E52-B42C-39107B836CFB}" name="PivotTable10" cacheId="155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5:G15" firstHeaderRow="0" firstDataRow="1" firstDataCol="1"/>
  <pivotFields count="6">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0">
    <i>
      <x/>
    </i>
    <i>
      <x v="4"/>
    </i>
    <i>
      <x v="9"/>
    </i>
    <i>
      <x v="3"/>
    </i>
    <i>
      <x v="5"/>
    </i>
    <i>
      <x v="2"/>
    </i>
    <i>
      <x v="7"/>
    </i>
    <i>
      <x v="6"/>
    </i>
    <i>
      <x v="1"/>
    </i>
    <i>
      <x v="8"/>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5">
    <format dxfId="668">
      <pivotArea type="all" dataOnly="0" outline="0" fieldPosition="0"/>
    </format>
    <format dxfId="667">
      <pivotArea outline="0" collapsedLevelsAreSubtotals="1" fieldPosition="0"/>
    </format>
    <format dxfId="666">
      <pivotArea field="0" type="button" dataOnly="0" labelOnly="1" outline="0" axis="axisRow" fieldPosition="0"/>
    </format>
    <format dxfId="665">
      <pivotArea dataOnly="0" labelOnly="1" fieldPosition="0">
        <references count="1">
          <reference field="0" count="0"/>
        </references>
      </pivotArea>
    </format>
    <format dxfId="664">
      <pivotArea dataOnly="0" labelOnly="1" outline="0" fieldPosition="0">
        <references count="1">
          <reference field="4294967294" count="5">
            <x v="0"/>
            <x v="1"/>
            <x v="2"/>
            <x v="3"/>
            <x v="4"/>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B5C29652-8AC7-481F-AE7A-8714DD24BEA3}" name="PivotTable16" cacheId="156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28:J38"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191BACF1-8755-4B23-BBEA-37CA4AD13262}" name="PivotTable18" cacheId="156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O28:Q38"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0">
    <i>
      <x/>
    </i>
    <i>
      <x v="1"/>
    </i>
    <i>
      <x v="2"/>
    </i>
    <i>
      <x v="3"/>
    </i>
    <i>
      <x v="4"/>
    </i>
    <i>
      <x v="5"/>
    </i>
    <i>
      <x v="6"/>
    </i>
    <i>
      <x v="7"/>
    </i>
    <i>
      <x v="8"/>
    </i>
    <i>
      <x v="9"/>
    </i>
  </rowItems>
  <colFields count="1">
    <field x="-2"/>
  </colFields>
  <colItems count="2">
    <i>
      <x/>
    </i>
    <i i="1">
      <x v="1"/>
    </i>
  </colItems>
  <dataFields count="2">
    <dataField fld="2" subtotal="count" baseField="0" baseItem="0"/>
    <dataField fld="1"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6681022B-16BF-4CA6-92F2-08D92B647AD5}" name="PivotTable25" cacheId="15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4:P1154" firstHeaderRow="0" firstDataRow="1" firstDataCol="1"/>
  <pivotFields count="7">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s>
    </pivotField>
    <pivotField axis="axisRow" allDrilled="1" subtotalTop="0" showAll="0" dataSourceSort="1" defaultSubtotal="0" defaultAttributeDrillState="1">
      <items count="4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s>
    </pivotField>
  </pivotFields>
  <rowFields count="4">
    <field x="0"/>
    <field x="1"/>
    <field x="2"/>
    <field x="6"/>
  </rowFields>
  <rowItems count="1130">
    <i>
      <x/>
    </i>
    <i r="1">
      <x/>
    </i>
    <i r="2">
      <x/>
    </i>
    <i r="3">
      <x/>
    </i>
    <i r="2">
      <x v="1"/>
    </i>
    <i r="3">
      <x v="1"/>
    </i>
    <i r="2">
      <x v="2"/>
    </i>
    <i r="3">
      <x v="2"/>
    </i>
    <i r="3">
      <x v="3"/>
    </i>
    <i r="3">
      <x v="4"/>
    </i>
    <i r="3">
      <x v="5"/>
    </i>
    <i r="3">
      <x v="6"/>
    </i>
    <i r="2">
      <x v="3"/>
    </i>
    <i r="3">
      <x v="7"/>
    </i>
    <i r="3">
      <x v="8"/>
    </i>
    <i r="3">
      <x v="9"/>
    </i>
    <i r="2">
      <x v="4"/>
    </i>
    <i r="3">
      <x v="10"/>
    </i>
    <i r="2">
      <x v="5"/>
    </i>
    <i r="3">
      <x v="11"/>
    </i>
    <i r="2">
      <x v="6"/>
    </i>
    <i r="3">
      <x v="12"/>
    </i>
    <i r="3">
      <x v="13"/>
    </i>
    <i r="3">
      <x v="14"/>
    </i>
    <i r="2">
      <x v="7"/>
    </i>
    <i r="3">
      <x v="15"/>
    </i>
    <i r="3">
      <x v="16"/>
    </i>
    <i r="3">
      <x v="17"/>
    </i>
    <i r="2">
      <x v="8"/>
    </i>
    <i r="3">
      <x v="18"/>
    </i>
    <i r="3">
      <x v="19"/>
    </i>
    <i r="3">
      <x v="20"/>
    </i>
    <i r="2">
      <x v="9"/>
    </i>
    <i r="3">
      <x v="21"/>
    </i>
    <i r="2">
      <x v="10"/>
    </i>
    <i r="3">
      <x v="22"/>
    </i>
    <i r="1">
      <x v="1"/>
    </i>
    <i r="2">
      <x v="11"/>
    </i>
    <i r="3">
      <x v="23"/>
    </i>
    <i r="1">
      <x v="2"/>
    </i>
    <i r="2">
      <x v="12"/>
    </i>
    <i r="3">
      <x v="24"/>
    </i>
    <i r="2">
      <x v="13"/>
    </i>
    <i r="3">
      <x v="25"/>
    </i>
    <i r="2">
      <x v="14"/>
    </i>
    <i r="3">
      <x v="26"/>
    </i>
    <i r="1">
      <x v="3"/>
    </i>
    <i r="2">
      <x v="15"/>
    </i>
    <i r="3">
      <x v="27"/>
    </i>
    <i r="3">
      <x v="28"/>
    </i>
    <i r="3">
      <x v="29"/>
    </i>
    <i r="3">
      <x v="30"/>
    </i>
    <i r="2">
      <x v="16"/>
    </i>
    <i r="3">
      <x v="31"/>
    </i>
    <i r="2">
      <x v="17"/>
    </i>
    <i r="3">
      <x v="32"/>
    </i>
    <i>
      <x v="1"/>
    </i>
    <i r="1">
      <x v="4"/>
    </i>
    <i r="2">
      <x v="18"/>
    </i>
    <i r="3">
      <x v="33"/>
    </i>
    <i r="3">
      <x v="34"/>
    </i>
    <i r="3">
      <x v="35"/>
    </i>
    <i r="3">
      <x v="36"/>
    </i>
    <i r="3">
      <x v="37"/>
    </i>
    <i r="3">
      <x v="38"/>
    </i>
    <i r="3">
      <x v="39"/>
    </i>
    <i r="3">
      <x v="40"/>
    </i>
    <i r="3">
      <x v="41"/>
    </i>
    <i r="3">
      <x v="42"/>
    </i>
    <i r="3">
      <x v="43"/>
    </i>
    <i r="2">
      <x v="19"/>
    </i>
    <i r="3">
      <x v="44"/>
    </i>
    <i r="3">
      <x v="45"/>
    </i>
    <i r="1">
      <x v="5"/>
    </i>
    <i r="2">
      <x v="20"/>
    </i>
    <i r="3">
      <x v="46"/>
    </i>
    <i r="3">
      <x v="47"/>
    </i>
    <i r="3">
      <x v="48"/>
    </i>
    <i r="3">
      <x v="49"/>
    </i>
    <i r="3">
      <x v="50"/>
    </i>
    <i r="2">
      <x v="21"/>
    </i>
    <i r="3">
      <x v="51"/>
    </i>
    <i r="3">
      <x v="52"/>
    </i>
    <i r="3">
      <x v="53"/>
    </i>
    <i r="3">
      <x v="54"/>
    </i>
    <i r="3">
      <x v="55"/>
    </i>
    <i r="3">
      <x v="56"/>
    </i>
    <i r="2">
      <x v="22"/>
    </i>
    <i r="3">
      <x v="57"/>
    </i>
    <i r="2">
      <x v="23"/>
    </i>
    <i r="3">
      <x v="58"/>
    </i>
    <i r="3">
      <x v="59"/>
    </i>
    <i r="3">
      <x v="60"/>
    </i>
    <i r="3">
      <x v="61"/>
    </i>
    <i r="2">
      <x v="24"/>
    </i>
    <i r="3">
      <x v="62"/>
    </i>
    <i r="1">
      <x v="6"/>
    </i>
    <i r="2">
      <x v="25"/>
    </i>
    <i r="3">
      <x v="63"/>
    </i>
    <i r="1">
      <x v="7"/>
    </i>
    <i r="2">
      <x v="26"/>
    </i>
    <i r="3">
      <x v="64"/>
    </i>
    <i r="1">
      <x v="8"/>
    </i>
    <i r="2">
      <x v="27"/>
    </i>
    <i r="3">
      <x v="65"/>
    </i>
    <i r="2">
      <x v="28"/>
    </i>
    <i r="3">
      <x v="66"/>
    </i>
    <i r="2">
      <x v="29"/>
    </i>
    <i r="3">
      <x v="67"/>
    </i>
    <i r="2">
      <x v="30"/>
    </i>
    <i r="3">
      <x v="68"/>
    </i>
    <i r="2">
      <x v="31"/>
    </i>
    <i r="3">
      <x v="69"/>
    </i>
    <i r="3">
      <x v="70"/>
    </i>
    <i r="2">
      <x v="32"/>
    </i>
    <i r="3">
      <x v="71"/>
    </i>
    <i r="2">
      <x v="33"/>
    </i>
    <i r="3">
      <x v="72"/>
    </i>
    <i r="3">
      <x v="73"/>
    </i>
    <i r="2">
      <x v="34"/>
    </i>
    <i r="3">
      <x v="74"/>
    </i>
    <i r="2">
      <x v="35"/>
    </i>
    <i r="3">
      <x v="75"/>
    </i>
    <i r="3">
      <x v="76"/>
    </i>
    <i r="3">
      <x v="77"/>
    </i>
    <i r="3">
      <x v="78"/>
    </i>
    <i r="3">
      <x v="79"/>
    </i>
    <i r="3">
      <x v="80"/>
    </i>
    <i r="2">
      <x v="36"/>
    </i>
    <i r="3">
      <x v="81"/>
    </i>
    <i r="2">
      <x v="37"/>
    </i>
    <i r="3">
      <x v="82"/>
    </i>
    <i r="3">
      <x v="83"/>
    </i>
    <i r="3">
      <x v="84"/>
    </i>
    <i r="3">
      <x v="85"/>
    </i>
    <i r="3">
      <x v="86"/>
    </i>
    <i r="2">
      <x v="38"/>
    </i>
    <i r="3">
      <x v="87"/>
    </i>
    <i r="3">
      <x v="88"/>
    </i>
    <i r="2">
      <x v="39"/>
    </i>
    <i r="3">
      <x v="89"/>
    </i>
    <i r="3">
      <x v="90"/>
    </i>
    <i r="3">
      <x v="91"/>
    </i>
    <i r="3">
      <x v="92"/>
    </i>
    <i r="3">
      <x v="93"/>
    </i>
    <i r="3">
      <x v="94"/>
    </i>
    <i r="3">
      <x v="95"/>
    </i>
    <i r="3">
      <x v="96"/>
    </i>
    <i r="3">
      <x v="97"/>
    </i>
    <i r="3">
      <x v="98"/>
    </i>
    <i r="3">
      <x v="99"/>
    </i>
    <i r="3">
      <x v="100"/>
    </i>
    <i r="3">
      <x v="101"/>
    </i>
    <i r="3">
      <x v="102"/>
    </i>
    <i r="3">
      <x v="103"/>
    </i>
    <i r="3">
      <x v="104"/>
    </i>
    <i r="3">
      <x v="105"/>
    </i>
    <i r="3">
      <x v="106"/>
    </i>
    <i r="3">
      <x v="107"/>
    </i>
    <i r="3">
      <x v="108"/>
    </i>
    <i r="3">
      <x v="109"/>
    </i>
    <i r="3">
      <x v="110"/>
    </i>
    <i r="3">
      <x v="111"/>
    </i>
    <i r="2">
      <x v="23"/>
    </i>
    <i r="3">
      <x v="112"/>
    </i>
    <i r="2">
      <x v="40"/>
    </i>
    <i r="3">
      <x v="113"/>
    </i>
    <i r="3">
      <x v="114"/>
    </i>
    <i r="2">
      <x v="41"/>
    </i>
    <i r="3">
      <x v="115"/>
    </i>
    <i r="1">
      <x v="9"/>
    </i>
    <i r="2">
      <x v="42"/>
    </i>
    <i r="3">
      <x v="116"/>
    </i>
    <i r="3">
      <x v="117"/>
    </i>
    <i r="2">
      <x v="43"/>
    </i>
    <i r="3">
      <x v="118"/>
    </i>
    <i r="2">
      <x v="44"/>
    </i>
    <i r="3">
      <x v="119"/>
    </i>
    <i r="3">
      <x v="120"/>
    </i>
    <i r="3">
      <x v="121"/>
    </i>
    <i r="3">
      <x v="122"/>
    </i>
    <i r="3">
      <x v="123"/>
    </i>
    <i r="3">
      <x v="124"/>
    </i>
    <i r="3">
      <x v="125"/>
    </i>
    <i r="3">
      <x v="126"/>
    </i>
    <i r="3">
      <x v="127"/>
    </i>
    <i r="3">
      <x v="128"/>
    </i>
    <i r="3">
      <x v="129"/>
    </i>
    <i r="2">
      <x v="45"/>
    </i>
    <i r="3">
      <x v="130"/>
    </i>
    <i r="2">
      <x v="46"/>
    </i>
    <i r="3">
      <x v="131"/>
    </i>
    <i r="2">
      <x v="47"/>
    </i>
    <i r="3">
      <x v="132"/>
    </i>
    <i r="3">
      <x v="133"/>
    </i>
    <i r="2">
      <x v="48"/>
    </i>
    <i r="3">
      <x v="134"/>
    </i>
    <i r="2">
      <x v="49"/>
    </i>
    <i r="3">
      <x v="135"/>
    </i>
    <i r="2">
      <x v="50"/>
    </i>
    <i r="3">
      <x v="136"/>
    </i>
    <i>
      <x v="2"/>
    </i>
    <i r="1">
      <x v="10"/>
    </i>
    <i r="2">
      <x v="51"/>
    </i>
    <i r="3">
      <x v="137"/>
    </i>
    <i r="2">
      <x v="52"/>
    </i>
    <i r="3">
      <x v="138"/>
    </i>
    <i r="1">
      <x v="11"/>
    </i>
    <i r="2">
      <x v="53"/>
    </i>
    <i r="3">
      <x v="139"/>
    </i>
    <i r="1">
      <x v="12"/>
    </i>
    <i r="2">
      <x v="54"/>
    </i>
    <i r="3">
      <x v="140"/>
    </i>
    <i r="3">
      <x v="141"/>
    </i>
    <i r="2">
      <x v="55"/>
    </i>
    <i r="3">
      <x v="142"/>
    </i>
    <i r="2">
      <x v="56"/>
    </i>
    <i r="3">
      <x v="143"/>
    </i>
    <i r="2">
      <x v="57"/>
    </i>
    <i r="3">
      <x v="144"/>
    </i>
    <i r="2">
      <x v="58"/>
    </i>
    <i r="3">
      <x v="145"/>
    </i>
    <i r="1">
      <x v="13"/>
    </i>
    <i r="2">
      <x v="59"/>
    </i>
    <i r="3">
      <x v="146"/>
    </i>
    <i r="3">
      <x v="147"/>
    </i>
    <i r="1">
      <x v="14"/>
    </i>
    <i r="2">
      <x v="60"/>
    </i>
    <i r="3">
      <x v="148"/>
    </i>
    <i r="3">
      <x v="149"/>
    </i>
    <i r="1">
      <x v="15"/>
    </i>
    <i r="2">
      <x v="61"/>
    </i>
    <i r="3">
      <x v="150"/>
    </i>
    <i r="2">
      <x v="62"/>
    </i>
    <i r="3">
      <x v="151"/>
    </i>
    <i r="1">
      <x v="16"/>
    </i>
    <i r="2">
      <x v="63"/>
    </i>
    <i r="3">
      <x v="152"/>
    </i>
    <i r="1">
      <x v="17"/>
    </i>
    <i r="2">
      <x v="64"/>
    </i>
    <i r="3">
      <x v="153"/>
    </i>
    <i r="3">
      <x v="154"/>
    </i>
    <i r="3">
      <x v="155"/>
    </i>
    <i r="3">
      <x v="156"/>
    </i>
    <i r="3">
      <x v="157"/>
    </i>
    <i r="3">
      <x v="158"/>
    </i>
    <i r="3">
      <x v="159"/>
    </i>
    <i r="3">
      <x v="160"/>
    </i>
    <i r="3">
      <x v="161"/>
    </i>
    <i r="3">
      <x v="162"/>
    </i>
    <i r="3">
      <x v="163"/>
    </i>
    <i r="1">
      <x v="18"/>
    </i>
    <i r="2">
      <x v="65"/>
    </i>
    <i r="3">
      <x v="164"/>
    </i>
    <i r="2">
      <x v="66"/>
    </i>
    <i r="3">
      <x v="165"/>
    </i>
    <i r="1">
      <x v="19"/>
    </i>
    <i r="2">
      <x v="67"/>
    </i>
    <i r="3">
      <x v="166"/>
    </i>
    <i r="2">
      <x v="68"/>
    </i>
    <i r="3">
      <x v="167"/>
    </i>
    <i r="3">
      <x v="168"/>
    </i>
    <i r="1">
      <x v="20"/>
    </i>
    <i r="2">
      <x v="69"/>
    </i>
    <i r="3">
      <x v="169"/>
    </i>
    <i r="1">
      <x v="21"/>
    </i>
    <i r="2">
      <x v="70"/>
    </i>
    <i r="3">
      <x v="170"/>
    </i>
    <i>
      <x v="3"/>
    </i>
    <i r="1">
      <x v="22"/>
    </i>
    <i r="2">
      <x v="71"/>
    </i>
    <i r="3">
      <x v="171"/>
    </i>
    <i r="2">
      <x v="72"/>
    </i>
    <i r="3">
      <x v="172"/>
    </i>
    <i r="2">
      <x v="73"/>
    </i>
    <i r="3">
      <x v="173"/>
    </i>
    <i r="1">
      <x v="23"/>
    </i>
    <i r="2">
      <x v="74"/>
    </i>
    <i r="3">
      <x v="174"/>
    </i>
    <i r="2">
      <x v="75"/>
    </i>
    <i r="3">
      <x v="175"/>
    </i>
    <i r="1">
      <x v="24"/>
    </i>
    <i r="2">
      <x v="71"/>
    </i>
    <i r="3">
      <x v="176"/>
    </i>
    <i r="2">
      <x v="74"/>
    </i>
    <i r="3">
      <x v="177"/>
    </i>
    <i r="2">
      <x v="76"/>
    </i>
    <i r="3">
      <x v="178"/>
    </i>
    <i r="2">
      <x v="77"/>
    </i>
    <i r="3">
      <x v="179"/>
    </i>
    <i r="2">
      <x v="78"/>
    </i>
    <i r="3">
      <x v="180"/>
    </i>
    <i r="2">
      <x v="79"/>
    </i>
    <i r="3">
      <x v="181"/>
    </i>
    <i r="2">
      <x v="80"/>
    </i>
    <i r="3">
      <x v="182"/>
    </i>
    <i r="1">
      <x v="25"/>
    </i>
    <i r="2">
      <x v="81"/>
    </i>
    <i r="3">
      <x v="183"/>
    </i>
    <i r="2">
      <x v="74"/>
    </i>
    <i r="3">
      <x v="184"/>
    </i>
    <i r="3">
      <x v="185"/>
    </i>
    <i r="2">
      <x v="82"/>
    </i>
    <i r="3">
      <x v="186"/>
    </i>
    <i r="2">
      <x v="83"/>
    </i>
    <i r="3">
      <x v="187"/>
    </i>
    <i r="1">
      <x v="26"/>
    </i>
    <i r="2">
      <x v="74"/>
    </i>
    <i r="3">
      <x v="188"/>
    </i>
    <i r="2">
      <x v="84"/>
    </i>
    <i r="3">
      <x v="189"/>
    </i>
    <i r="2">
      <x v="85"/>
    </i>
    <i r="3">
      <x v="190"/>
    </i>
    <i r="2">
      <x v="86"/>
    </i>
    <i r="3">
      <x v="191"/>
    </i>
    <i r="2">
      <x v="83"/>
    </i>
    <i r="3">
      <x v="192"/>
    </i>
    <i r="1">
      <x v="27"/>
    </i>
    <i r="2">
      <x v="74"/>
    </i>
    <i r="3">
      <x v="193"/>
    </i>
    <i r="2">
      <x v="77"/>
    </i>
    <i r="3">
      <x v="194"/>
    </i>
    <i r="2">
      <x v="87"/>
    </i>
    <i r="3">
      <x v="195"/>
    </i>
    <i r="2">
      <x v="88"/>
    </i>
    <i r="3">
      <x v="196"/>
    </i>
    <i r="2">
      <x v="89"/>
    </i>
    <i r="3">
      <x v="197"/>
    </i>
    <i r="2">
      <x v="90"/>
    </i>
    <i r="3">
      <x v="198"/>
    </i>
    <i r="2">
      <x v="91"/>
    </i>
    <i r="3">
      <x v="199"/>
    </i>
    <i r="2">
      <x v="92"/>
    </i>
    <i r="3">
      <x v="200"/>
    </i>
    <i r="2">
      <x v="93"/>
    </i>
    <i r="3">
      <x v="201"/>
    </i>
    <i r="3">
      <x v="202"/>
    </i>
    <i>
      <x v="4"/>
    </i>
    <i r="1">
      <x v="28"/>
    </i>
    <i r="2">
      <x v="94"/>
    </i>
    <i r="3">
      <x v="203"/>
    </i>
    <i r="2">
      <x v="95"/>
    </i>
    <i r="3">
      <x v="204"/>
    </i>
    <i r="2">
      <x v="96"/>
    </i>
    <i r="3">
      <x v="205"/>
    </i>
    <i r="2">
      <x v="97"/>
    </i>
    <i r="3">
      <x v="206"/>
    </i>
    <i r="2">
      <x v="98"/>
    </i>
    <i r="3">
      <x v="207"/>
    </i>
    <i r="2">
      <x v="99"/>
    </i>
    <i r="3">
      <x v="208"/>
    </i>
    <i r="2">
      <x v="100"/>
    </i>
    <i r="3">
      <x v="209"/>
    </i>
    <i r="2">
      <x v="101"/>
    </i>
    <i r="3">
      <x v="210"/>
    </i>
    <i r="2">
      <x v="102"/>
    </i>
    <i r="3">
      <x v="211"/>
    </i>
    <i r="2">
      <x v="103"/>
    </i>
    <i r="3">
      <x v="212"/>
    </i>
    <i r="2">
      <x v="104"/>
    </i>
    <i r="3">
      <x v="213"/>
    </i>
    <i r="2">
      <x v="105"/>
    </i>
    <i r="3">
      <x v="214"/>
    </i>
    <i r="3">
      <x v="215"/>
    </i>
    <i r="3">
      <x v="216"/>
    </i>
    <i r="3">
      <x v="217"/>
    </i>
    <i r="3">
      <x v="218"/>
    </i>
    <i r="3">
      <x v="219"/>
    </i>
    <i r="3">
      <x v="220"/>
    </i>
    <i r="3">
      <x v="221"/>
    </i>
    <i r="3">
      <x v="222"/>
    </i>
    <i r="3">
      <x v="223"/>
    </i>
    <i r="3">
      <x v="224"/>
    </i>
    <i r="3">
      <x v="225"/>
    </i>
    <i r="3">
      <x v="226"/>
    </i>
    <i r="2">
      <x v="106"/>
    </i>
    <i r="3">
      <x v="227"/>
    </i>
    <i r="2">
      <x v="107"/>
    </i>
    <i r="3">
      <x v="228"/>
    </i>
    <i r="3">
      <x v="229"/>
    </i>
    <i r="3">
      <x v="230"/>
    </i>
    <i r="2">
      <x v="108"/>
    </i>
    <i r="3">
      <x v="231"/>
    </i>
    <i r="2">
      <x v="109"/>
    </i>
    <i r="3">
      <x v="232"/>
    </i>
    <i r="2">
      <x v="110"/>
    </i>
    <i r="3">
      <x v="233"/>
    </i>
    <i r="2">
      <x v="111"/>
    </i>
    <i r="3">
      <x v="234"/>
    </i>
    <i r="3">
      <x v="235"/>
    </i>
    <i r="2">
      <x v="112"/>
    </i>
    <i r="3">
      <x v="236"/>
    </i>
    <i r="2">
      <x v="113"/>
    </i>
    <i r="3">
      <x v="237"/>
    </i>
    <i r="2">
      <x v="114"/>
    </i>
    <i r="3">
      <x v="238"/>
    </i>
    <i r="2">
      <x v="115"/>
    </i>
    <i r="3">
      <x v="239"/>
    </i>
    <i r="2">
      <x v="116"/>
    </i>
    <i r="3">
      <x v="240"/>
    </i>
    <i>
      <x v="5"/>
    </i>
    <i r="1">
      <x v="29"/>
    </i>
    <i r="2">
      <x v="98"/>
    </i>
    <i r="3">
      <x v="241"/>
    </i>
    <i r="2">
      <x v="117"/>
    </i>
    <i r="3">
      <x v="242"/>
    </i>
    <i r="2">
      <x v="118"/>
    </i>
    <i r="3">
      <x v="243"/>
    </i>
    <i r="3">
      <x v="244"/>
    </i>
    <i r="1">
      <x v="30"/>
    </i>
    <i r="2">
      <x v="119"/>
    </i>
    <i r="3">
      <x v="245"/>
    </i>
    <i r="3">
      <x v="246"/>
    </i>
    <i r="2">
      <x v="120"/>
    </i>
    <i r="3">
      <x v="247"/>
    </i>
    <i r="2">
      <x v="121"/>
    </i>
    <i r="3">
      <x v="248"/>
    </i>
    <i r="2">
      <x v="122"/>
    </i>
    <i r="3">
      <x v="249"/>
    </i>
    <i r="3">
      <x v="250"/>
    </i>
    <i r="3">
      <x v="251"/>
    </i>
    <i r="2">
      <x v="123"/>
    </i>
    <i r="3">
      <x v="252"/>
    </i>
    <i r="3">
      <x v="253"/>
    </i>
    <i r="2">
      <x v="124"/>
    </i>
    <i r="3">
      <x v="254"/>
    </i>
    <i r="2">
      <x v="125"/>
    </i>
    <i r="3">
      <x v="255"/>
    </i>
    <i r="3">
      <x v="256"/>
    </i>
    <i r="1">
      <x v="31"/>
    </i>
    <i r="2">
      <x v="126"/>
    </i>
    <i r="3">
      <x v="257"/>
    </i>
    <i r="2">
      <x v="127"/>
    </i>
    <i r="3">
      <x v="258"/>
    </i>
    <i r="2">
      <x v="128"/>
    </i>
    <i r="3">
      <x v="259"/>
    </i>
    <i r="2">
      <x v="129"/>
    </i>
    <i r="3">
      <x v="260"/>
    </i>
    <i r="2">
      <x v="130"/>
    </i>
    <i r="3">
      <x v="261"/>
    </i>
    <i r="2">
      <x v="131"/>
    </i>
    <i r="3">
      <x v="262"/>
    </i>
    <i r="3">
      <x v="263"/>
    </i>
    <i r="2">
      <x v="132"/>
    </i>
    <i r="3">
      <x v="264"/>
    </i>
    <i r="2">
      <x v="133"/>
    </i>
    <i r="3">
      <x v="265"/>
    </i>
    <i r="2">
      <x v="134"/>
    </i>
    <i r="3">
      <x v="266"/>
    </i>
    <i r="2">
      <x v="135"/>
    </i>
    <i r="3">
      <x v="267"/>
    </i>
    <i r="2">
      <x v="136"/>
    </i>
    <i r="3">
      <x v="268"/>
    </i>
    <i r="2">
      <x v="137"/>
    </i>
    <i r="3">
      <x v="269"/>
    </i>
    <i r="3">
      <x v="270"/>
    </i>
    <i r="2">
      <x v="138"/>
    </i>
    <i r="3">
      <x v="271"/>
    </i>
    <i r="2">
      <x v="139"/>
    </i>
    <i r="3">
      <x v="272"/>
    </i>
    <i r="2">
      <x v="140"/>
    </i>
    <i r="3">
      <x v="273"/>
    </i>
    <i r="3">
      <x v="274"/>
    </i>
    <i r="3">
      <x v="275"/>
    </i>
    <i r="2">
      <x v="141"/>
    </i>
    <i r="3">
      <x v="276"/>
    </i>
    <i r="2">
      <x v="142"/>
    </i>
    <i r="3">
      <x v="277"/>
    </i>
    <i r="2">
      <x v="143"/>
    </i>
    <i r="3">
      <x v="278"/>
    </i>
    <i r="2">
      <x v="144"/>
    </i>
    <i r="3">
      <x v="279"/>
    </i>
    <i r="2">
      <x v="145"/>
    </i>
    <i r="3">
      <x v="280"/>
    </i>
    <i r="2">
      <x v="146"/>
    </i>
    <i r="3">
      <x v="281"/>
    </i>
    <i r="2">
      <x v="147"/>
    </i>
    <i r="3">
      <x v="282"/>
    </i>
    <i r="2">
      <x v="148"/>
    </i>
    <i r="3">
      <x v="283"/>
    </i>
    <i r="2">
      <x v="149"/>
    </i>
    <i r="3">
      <x v="284"/>
    </i>
    <i r="2">
      <x v="150"/>
    </i>
    <i r="3">
      <x v="285"/>
    </i>
    <i r="2">
      <x v="151"/>
    </i>
    <i r="3">
      <x v="286"/>
    </i>
    <i r="2">
      <x v="152"/>
    </i>
    <i r="3">
      <x v="287"/>
    </i>
    <i r="2">
      <x v="153"/>
    </i>
    <i r="3">
      <x v="288"/>
    </i>
    <i r="2">
      <x v="154"/>
    </i>
    <i r="3">
      <x v="289"/>
    </i>
    <i r="3">
      <x v="290"/>
    </i>
    <i r="2">
      <x v="155"/>
    </i>
    <i r="3">
      <x v="291"/>
    </i>
    <i r="2">
      <x v="156"/>
    </i>
    <i r="3">
      <x v="292"/>
    </i>
    <i r="2">
      <x v="157"/>
    </i>
    <i r="3">
      <x v="293"/>
    </i>
    <i r="3">
      <x v="294"/>
    </i>
    <i r="2">
      <x v="158"/>
    </i>
    <i r="3">
      <x v="295"/>
    </i>
    <i r="2">
      <x v="159"/>
    </i>
    <i r="3">
      <x v="296"/>
    </i>
    <i r="3">
      <x v="297"/>
    </i>
    <i r="2">
      <x v="160"/>
    </i>
    <i r="3">
      <x v="298"/>
    </i>
    <i r="2">
      <x v="161"/>
    </i>
    <i r="3">
      <x v="299"/>
    </i>
    <i r="2">
      <x v="162"/>
    </i>
    <i r="3">
      <x v="300"/>
    </i>
    <i r="2">
      <x v="163"/>
    </i>
    <i r="3">
      <x v="301"/>
    </i>
    <i r="2">
      <x v="164"/>
    </i>
    <i r="3">
      <x v="302"/>
    </i>
    <i r="2">
      <x v="165"/>
    </i>
    <i r="3">
      <x v="303"/>
    </i>
    <i r="2">
      <x v="166"/>
    </i>
    <i r="3">
      <x v="304"/>
    </i>
    <i r="3">
      <x v="305"/>
    </i>
    <i r="2">
      <x v="167"/>
    </i>
    <i r="3">
      <x v="306"/>
    </i>
    <i r="2">
      <x v="168"/>
    </i>
    <i r="3">
      <x v="307"/>
    </i>
    <i r="2">
      <x v="169"/>
    </i>
    <i r="3">
      <x v="308"/>
    </i>
    <i r="2">
      <x v="170"/>
    </i>
    <i r="3">
      <x v="309"/>
    </i>
    <i r="2">
      <x v="171"/>
    </i>
    <i r="3">
      <x v="310"/>
    </i>
    <i r="3">
      <x v="164"/>
    </i>
    <i r="2">
      <x v="172"/>
    </i>
    <i r="3">
      <x v="311"/>
    </i>
    <i r="2">
      <x v="173"/>
    </i>
    <i r="3">
      <x v="312"/>
    </i>
    <i r="2">
      <x v="174"/>
    </i>
    <i r="3">
      <x v="313"/>
    </i>
    <i r="2">
      <x v="175"/>
    </i>
    <i r="3">
      <x v="314"/>
    </i>
    <i r="2">
      <x v="176"/>
    </i>
    <i r="3">
      <x v="315"/>
    </i>
    <i r="2">
      <x v="177"/>
    </i>
    <i r="3">
      <x v="316"/>
    </i>
    <i r="2">
      <x v="178"/>
    </i>
    <i r="3">
      <x v="317"/>
    </i>
    <i r="2">
      <x v="179"/>
    </i>
    <i r="3">
      <x v="318"/>
    </i>
    <i r="2">
      <x v="180"/>
    </i>
    <i r="3">
      <x v="319"/>
    </i>
    <i r="2">
      <x v="181"/>
    </i>
    <i r="3">
      <x v="320"/>
    </i>
    <i r="1">
      <x v="32"/>
    </i>
    <i r="2">
      <x v="182"/>
    </i>
    <i r="3">
      <x v="321"/>
    </i>
    <i r="2">
      <x v="183"/>
    </i>
    <i r="3">
      <x v="322"/>
    </i>
    <i r="2">
      <x v="184"/>
    </i>
    <i r="3">
      <x v="323"/>
    </i>
    <i r="2">
      <x v="185"/>
    </i>
    <i r="3">
      <x v="324"/>
    </i>
    <i r="2">
      <x v="186"/>
    </i>
    <i r="3">
      <x v="325"/>
    </i>
    <i r="3">
      <x v="326"/>
    </i>
    <i r="2">
      <x v="187"/>
    </i>
    <i r="3">
      <x v="327"/>
    </i>
    <i r="2">
      <x v="188"/>
    </i>
    <i r="3">
      <x v="328"/>
    </i>
    <i r="1">
      <x v="33"/>
    </i>
    <i r="2">
      <x v="189"/>
    </i>
    <i r="3">
      <x v="329"/>
    </i>
    <i r="2">
      <x v="190"/>
    </i>
    <i r="3">
      <x v="330"/>
    </i>
    <i r="2">
      <x v="191"/>
    </i>
    <i r="3">
      <x v="331"/>
    </i>
    <i r="3">
      <x v="332"/>
    </i>
    <i r="2">
      <x v="192"/>
    </i>
    <i r="3">
      <x v="333"/>
    </i>
    <i r="2">
      <x v="193"/>
    </i>
    <i r="3">
      <x v="334"/>
    </i>
    <i r="2">
      <x v="194"/>
    </i>
    <i r="3">
      <x v="335"/>
    </i>
    <i r="2">
      <x v="195"/>
    </i>
    <i r="3">
      <x v="336"/>
    </i>
    <i r="1">
      <x v="34"/>
    </i>
    <i r="2">
      <x v="196"/>
    </i>
    <i r="3">
      <x v="337"/>
    </i>
    <i r="2">
      <x v="197"/>
    </i>
    <i r="3">
      <x v="338"/>
    </i>
    <i r="3">
      <x v="339"/>
    </i>
    <i r="2">
      <x v="198"/>
    </i>
    <i r="3">
      <x v="340"/>
    </i>
    <i r="2">
      <x v="199"/>
    </i>
    <i r="3">
      <x v="341"/>
    </i>
    <i r="2">
      <x v="200"/>
    </i>
    <i r="3">
      <x v="342"/>
    </i>
    <i r="2">
      <x v="201"/>
    </i>
    <i r="3">
      <x v="343"/>
    </i>
    <i r="2">
      <x v="202"/>
    </i>
    <i r="3">
      <x v="344"/>
    </i>
    <i r="2">
      <x v="203"/>
    </i>
    <i r="3">
      <x v="345"/>
    </i>
    <i r="3">
      <x v="346"/>
    </i>
    <i r="3">
      <x v="347"/>
    </i>
    <i r="3">
      <x v="348"/>
    </i>
    <i r="3">
      <x v="349"/>
    </i>
    <i r="3">
      <x v="350"/>
    </i>
    <i r="3">
      <x v="351"/>
    </i>
    <i r="3">
      <x v="352"/>
    </i>
    <i r="3">
      <x v="353"/>
    </i>
    <i r="2">
      <x v="204"/>
    </i>
    <i r="3">
      <x v="354"/>
    </i>
    <i r="2">
      <x v="205"/>
    </i>
    <i r="3">
      <x v="355"/>
    </i>
    <i r="3">
      <x v="356"/>
    </i>
    <i r="3">
      <x v="357"/>
    </i>
    <i r="2">
      <x v="206"/>
    </i>
    <i r="3">
      <x v="358"/>
    </i>
    <i r="2">
      <x v="207"/>
    </i>
    <i r="3">
      <x v="359"/>
    </i>
    <i r="2">
      <x v="208"/>
    </i>
    <i r="3">
      <x v="360"/>
    </i>
    <i r="2">
      <x v="209"/>
    </i>
    <i r="3">
      <x v="361"/>
    </i>
    <i r="1">
      <x v="35"/>
    </i>
    <i r="2">
      <x v="210"/>
    </i>
    <i r="3">
      <x v="362"/>
    </i>
    <i r="2">
      <x v="211"/>
    </i>
    <i r="3">
      <x v="363"/>
    </i>
    <i r="2">
      <x v="212"/>
    </i>
    <i r="3">
      <x v="364"/>
    </i>
    <i r="2">
      <x v="213"/>
    </i>
    <i r="3">
      <x v="365"/>
    </i>
    <i r="2">
      <x v="214"/>
    </i>
    <i r="3">
      <x v="366"/>
    </i>
    <i r="2">
      <x v="215"/>
    </i>
    <i r="3">
      <x v="367"/>
    </i>
    <i r="2">
      <x v="216"/>
    </i>
    <i r="3">
      <x v="368"/>
    </i>
    <i r="2">
      <x v="217"/>
    </i>
    <i r="3">
      <x v="369"/>
    </i>
    <i r="2">
      <x v="218"/>
    </i>
    <i r="3">
      <x v="370"/>
    </i>
    <i r="2">
      <x v="219"/>
    </i>
    <i r="3">
      <x v="371"/>
    </i>
    <i r="3">
      <x v="372"/>
    </i>
    <i r="2">
      <x v="220"/>
    </i>
    <i r="3">
      <x v="373"/>
    </i>
    <i r="2">
      <x v="221"/>
    </i>
    <i r="3">
      <x v="374"/>
    </i>
    <i r="1">
      <x v="36"/>
    </i>
    <i r="2">
      <x v="222"/>
    </i>
    <i r="3">
      <x v="375"/>
    </i>
    <i r="2">
      <x v="223"/>
    </i>
    <i r="3">
      <x v="376"/>
    </i>
    <i r="2">
      <x v="224"/>
    </i>
    <i r="3">
      <x v="377"/>
    </i>
    <i r="1">
      <x v="37"/>
    </i>
    <i r="2">
      <x v="225"/>
    </i>
    <i r="3">
      <x v="378"/>
    </i>
    <i r="2">
      <x v="226"/>
    </i>
    <i r="3">
      <x v="379"/>
    </i>
    <i r="3">
      <x v="380"/>
    </i>
    <i r="3">
      <x v="381"/>
    </i>
    <i r="3">
      <x v="382"/>
    </i>
    <i r="3">
      <x v="383"/>
    </i>
    <i r="2">
      <x v="227"/>
    </i>
    <i r="3">
      <x v="384"/>
    </i>
    <i r="2">
      <x v="228"/>
    </i>
    <i r="3">
      <x v="385"/>
    </i>
    <i r="2">
      <x v="229"/>
    </i>
    <i r="3">
      <x v="386"/>
    </i>
    <i r="2">
      <x v="230"/>
    </i>
    <i r="3">
      <x v="387"/>
    </i>
    <i r="2">
      <x v="231"/>
    </i>
    <i r="3">
      <x v="388"/>
    </i>
    <i r="2">
      <x v="232"/>
    </i>
    <i r="3">
      <x v="389"/>
    </i>
    <i r="2">
      <x v="233"/>
    </i>
    <i r="3">
      <x v="390"/>
    </i>
    <i r="2">
      <x v="234"/>
    </i>
    <i r="3">
      <x v="391"/>
    </i>
    <i r="1">
      <x v="38"/>
    </i>
    <i r="2">
      <x v="235"/>
    </i>
    <i r="3">
      <x v="392"/>
    </i>
    <i r="2">
      <x v="236"/>
    </i>
    <i r="3">
      <x v="393"/>
    </i>
    <i r="2">
      <x v="237"/>
    </i>
    <i r="3">
      <x v="394"/>
    </i>
    <i r="3">
      <x v="395"/>
    </i>
    <i r="3">
      <x v="396"/>
    </i>
    <i r="2">
      <x v="238"/>
    </i>
    <i r="3">
      <x v="397"/>
    </i>
    <i r="2">
      <x v="239"/>
    </i>
    <i r="3">
      <x v="398"/>
    </i>
    <i r="2">
      <x v="240"/>
    </i>
    <i r="3">
      <x v="399"/>
    </i>
    <i r="2">
      <x v="241"/>
    </i>
    <i r="3">
      <x v="400"/>
    </i>
    <i r="1">
      <x v="39"/>
    </i>
    <i r="2">
      <x v="242"/>
    </i>
    <i r="3">
      <x v="401"/>
    </i>
    <i r="2">
      <x v="117"/>
    </i>
    <i r="3">
      <x v="402"/>
    </i>
    <i r="2">
      <x v="243"/>
    </i>
    <i r="3">
      <x v="403"/>
    </i>
    <i r="2">
      <x v="244"/>
    </i>
    <i r="3">
      <x v="404"/>
    </i>
    <i r="2">
      <x v="245"/>
    </i>
    <i r="3">
      <x v="405"/>
    </i>
    <i r="1">
      <x v="40"/>
    </i>
    <i r="2">
      <x v="246"/>
    </i>
    <i r="3">
      <x v="406"/>
    </i>
    <i r="3">
      <x v="407"/>
    </i>
    <i r="1">
      <x v="41"/>
    </i>
    <i r="2">
      <x v="247"/>
    </i>
    <i r="3">
      <x v="408"/>
    </i>
    <i r="2">
      <x v="248"/>
    </i>
    <i r="3">
      <x v="409"/>
    </i>
    <i r="2">
      <x v="249"/>
    </i>
    <i r="3">
      <x v="410"/>
    </i>
    <i r="2">
      <x v="250"/>
    </i>
    <i r="3">
      <x v="411"/>
    </i>
    <i r="1">
      <x v="42"/>
    </i>
    <i r="2">
      <x v="251"/>
    </i>
    <i r="3">
      <x v="412"/>
    </i>
    <i r="2">
      <x v="252"/>
    </i>
    <i r="3">
      <x v="413"/>
    </i>
    <i r="2">
      <x v="253"/>
    </i>
    <i r="3">
      <x v="414"/>
    </i>
    <i r="2">
      <x v="254"/>
    </i>
    <i r="3">
      <x v="415"/>
    </i>
    <i r="2">
      <x v="255"/>
    </i>
    <i r="3">
      <x v="416"/>
    </i>
    <i r="2">
      <x v="256"/>
    </i>
    <i r="3">
      <x v="417"/>
    </i>
    <i r="2">
      <x v="257"/>
    </i>
    <i r="3">
      <x v="418"/>
    </i>
    <i r="2">
      <x v="258"/>
    </i>
    <i r="3">
      <x v="419"/>
    </i>
    <i r="2">
      <x v="259"/>
    </i>
    <i r="3">
      <x v="420"/>
    </i>
    <i r="2">
      <x v="260"/>
    </i>
    <i r="3">
      <x v="421"/>
    </i>
    <i r="2">
      <x v="261"/>
    </i>
    <i r="3">
      <x v="422"/>
    </i>
    <i r="3">
      <x v="423"/>
    </i>
    <i r="2">
      <x v="262"/>
    </i>
    <i r="3">
      <x v="424"/>
    </i>
    <i r="2">
      <x v="263"/>
    </i>
    <i r="3">
      <x v="425"/>
    </i>
    <i r="2">
      <x v="264"/>
    </i>
    <i r="3">
      <x v="426"/>
    </i>
    <i r="2">
      <x v="265"/>
    </i>
    <i r="3">
      <x v="427"/>
    </i>
    <i r="1">
      <x v="43"/>
    </i>
    <i r="2">
      <x v="266"/>
    </i>
    <i r="3">
      <x v="428"/>
    </i>
    <i r="2">
      <x v="267"/>
    </i>
    <i r="3">
      <x v="429"/>
    </i>
    <i r="2">
      <x v="268"/>
    </i>
    <i r="3">
      <x v="430"/>
    </i>
    <i r="2">
      <x v="269"/>
    </i>
    <i r="3">
      <x v="431"/>
    </i>
    <i r="2">
      <x v="270"/>
    </i>
    <i r="3">
      <x v="432"/>
    </i>
    <i r="2">
      <x v="271"/>
    </i>
    <i r="3">
      <x v="433"/>
    </i>
    <i r="1">
      <x v="44"/>
    </i>
    <i r="2">
      <x v="272"/>
    </i>
    <i r="3">
      <x v="434"/>
    </i>
    <i r="2">
      <x v="273"/>
    </i>
    <i r="3">
      <x v="435"/>
    </i>
    <i r="2">
      <x v="274"/>
    </i>
    <i r="3">
      <x v="436"/>
    </i>
    <i r="1">
      <x v="45"/>
    </i>
    <i r="2">
      <x v="275"/>
    </i>
    <i r="3">
      <x v="437"/>
    </i>
    <i r="2">
      <x v="276"/>
    </i>
    <i r="3">
      <x v="438"/>
    </i>
    <i r="2">
      <x v="277"/>
    </i>
    <i r="3">
      <x v="439"/>
    </i>
    <i r="2">
      <x v="278"/>
    </i>
    <i r="3">
      <x v="440"/>
    </i>
    <i r="3">
      <x v="441"/>
    </i>
    <i r="2">
      <x v="279"/>
    </i>
    <i r="3">
      <x v="442"/>
    </i>
    <i r="2">
      <x v="280"/>
    </i>
    <i r="3">
      <x v="443"/>
    </i>
    <i r="2">
      <x v="281"/>
    </i>
    <i r="3">
      <x v="444"/>
    </i>
    <i r="3">
      <x v="445"/>
    </i>
    <i r="3">
      <x v="446"/>
    </i>
    <i r="3">
      <x v="447"/>
    </i>
    <i r="1">
      <x v="46"/>
    </i>
    <i r="2">
      <x v="282"/>
    </i>
    <i r="3">
      <x v="448"/>
    </i>
    <i r="2">
      <x v="283"/>
    </i>
    <i r="3">
      <x v="449"/>
    </i>
    <i r="2">
      <x v="284"/>
    </i>
    <i r="3">
      <x v="450"/>
    </i>
    <i r="1">
      <x v="47"/>
    </i>
    <i r="2">
      <x v="285"/>
    </i>
    <i r="3">
      <x v="451"/>
    </i>
    <i r="2">
      <x v="286"/>
    </i>
    <i r="3">
      <x v="452"/>
    </i>
    <i r="3">
      <x v="453"/>
    </i>
    <i r="3">
      <x v="454"/>
    </i>
    <i r="2">
      <x v="287"/>
    </i>
    <i r="3">
      <x v="455"/>
    </i>
    <i r="2">
      <x v="288"/>
    </i>
    <i r="3">
      <x v="456"/>
    </i>
    <i r="2">
      <x v="289"/>
    </i>
    <i r="3">
      <x v="457"/>
    </i>
    <i r="1">
      <x v="48"/>
    </i>
    <i r="2">
      <x v="290"/>
    </i>
    <i r="3">
      <x v="458"/>
    </i>
    <i r="2">
      <x v="291"/>
    </i>
    <i r="3">
      <x v="459"/>
    </i>
    <i r="3">
      <x v="460"/>
    </i>
    <i r="2">
      <x v="292"/>
    </i>
    <i r="3">
      <x v="461"/>
    </i>
    <i r="2">
      <x v="293"/>
    </i>
    <i r="3">
      <x v="462"/>
    </i>
    <i r="1">
      <x v="49"/>
    </i>
    <i r="2">
      <x v="294"/>
    </i>
    <i r="3">
      <x v="463"/>
    </i>
    <i r="2">
      <x v="295"/>
    </i>
    <i r="3">
      <x v="464"/>
    </i>
    <i r="2">
      <x v="296"/>
    </i>
    <i r="3">
      <x v="465"/>
    </i>
    <i r="1">
      <x v="50"/>
    </i>
    <i r="2">
      <x v="297"/>
    </i>
    <i r="3">
      <x v="466"/>
    </i>
    <i r="2">
      <x v="298"/>
    </i>
    <i r="3">
      <x v="467"/>
    </i>
    <i r="2">
      <x v="299"/>
    </i>
    <i r="3">
      <x v="468"/>
    </i>
    <i r="2">
      <x v="300"/>
    </i>
    <i r="3">
      <x v="469"/>
    </i>
    <i r="2">
      <x v="301"/>
    </i>
    <i r="3">
      <x v="470"/>
    </i>
    <i r="2">
      <x v="302"/>
    </i>
    <i r="3">
      <x v="471"/>
    </i>
    <i r="2">
      <x v="303"/>
    </i>
    <i r="3">
      <x v="472"/>
    </i>
    <i r="1">
      <x v="51"/>
    </i>
    <i r="2">
      <x v="304"/>
    </i>
    <i r="3">
      <x v="473"/>
    </i>
    <i r="2">
      <x v="305"/>
    </i>
    <i r="3">
      <x v="474"/>
    </i>
    <i r="2">
      <x v="306"/>
    </i>
    <i r="3">
      <x v="475"/>
    </i>
    <i r="2">
      <x v="307"/>
    </i>
    <i r="3">
      <x v="476"/>
    </i>
    <i r="2">
      <x v="308"/>
    </i>
    <i r="3">
      <x v="477"/>
    </i>
    <i r="2">
      <x v="309"/>
    </i>
    <i r="3">
      <x v="478"/>
    </i>
    <i r="2">
      <x v="310"/>
    </i>
    <i r="3">
      <x v="479"/>
    </i>
    <i r="1">
      <x v="52"/>
    </i>
    <i r="2">
      <x v="311"/>
    </i>
    <i r="3">
      <x v="480"/>
    </i>
    <i r="2">
      <x v="312"/>
    </i>
    <i r="3">
      <x v="481"/>
    </i>
    <i r="3">
      <x v="482"/>
    </i>
    <i r="2">
      <x v="215"/>
    </i>
    <i r="3">
      <x v="483"/>
    </i>
    <i r="2">
      <x v="313"/>
    </i>
    <i r="3">
      <x v="484"/>
    </i>
    <i r="2">
      <x v="314"/>
    </i>
    <i r="3">
      <x v="485"/>
    </i>
    <i r="2">
      <x v="252"/>
    </i>
    <i r="3">
      <x v="486"/>
    </i>
    <i r="2">
      <x v="315"/>
    </i>
    <i r="3">
      <x v="487"/>
    </i>
    <i r="2">
      <x v="316"/>
    </i>
    <i r="3">
      <x v="488"/>
    </i>
    <i r="2">
      <x v="317"/>
    </i>
    <i r="3">
      <x v="489"/>
    </i>
    <i r="2">
      <x v="318"/>
    </i>
    <i r="3">
      <x v="490"/>
    </i>
    <i r="2">
      <x v="319"/>
    </i>
    <i r="3">
      <x v="491"/>
    </i>
    <i r="1">
      <x v="53"/>
    </i>
    <i r="2">
      <x v="320"/>
    </i>
    <i r="3">
      <x v="492"/>
    </i>
    <i r="2">
      <x v="321"/>
    </i>
    <i r="3">
      <x v="493"/>
    </i>
    <i r="3">
      <x v="494"/>
    </i>
    <i r="2">
      <x v="322"/>
    </i>
    <i r="3">
      <x v="495"/>
    </i>
    <i r="3">
      <x v="496"/>
    </i>
    <i r="2">
      <x v="323"/>
    </i>
    <i r="3">
      <x v="497"/>
    </i>
    <i r="2">
      <x v="324"/>
    </i>
    <i r="3">
      <x v="498"/>
    </i>
    <i r="2">
      <x v="269"/>
    </i>
    <i r="3">
      <x v="499"/>
    </i>
    <i r="3">
      <x v="500"/>
    </i>
    <i r="2">
      <x v="325"/>
    </i>
    <i r="3">
      <x v="501"/>
    </i>
    <i r="2">
      <x v="326"/>
    </i>
    <i r="3">
      <x v="502"/>
    </i>
    <i r="3">
      <x v="503"/>
    </i>
    <i r="3">
      <x v="504"/>
    </i>
    <i r="2">
      <x v="327"/>
    </i>
    <i r="3">
      <x v="505"/>
    </i>
    <i r="2">
      <x v="328"/>
    </i>
    <i r="3">
      <x v="506"/>
    </i>
    <i r="2">
      <x v="329"/>
    </i>
    <i r="3">
      <x v="507"/>
    </i>
    <i r="2">
      <x v="330"/>
    </i>
    <i r="3">
      <x v="508"/>
    </i>
    <i r="1">
      <x v="54"/>
    </i>
    <i r="2">
      <x v="331"/>
    </i>
    <i r="3">
      <x v="509"/>
    </i>
    <i r="2">
      <x v="332"/>
    </i>
    <i r="3">
      <x v="510"/>
    </i>
    <i r="1">
      <x v="55"/>
    </i>
    <i r="2">
      <x v="333"/>
    </i>
    <i r="3">
      <x v="511"/>
    </i>
    <i r="2">
      <x v="334"/>
    </i>
    <i r="3">
      <x v="512"/>
    </i>
    <i r="2">
      <x v="335"/>
    </i>
    <i r="3">
      <x v="513"/>
    </i>
    <i r="1">
      <x v="56"/>
    </i>
    <i r="2">
      <x v="336"/>
    </i>
    <i r="3">
      <x v="514"/>
    </i>
    <i r="2">
      <x v="337"/>
    </i>
    <i r="3">
      <x v="515"/>
    </i>
    <i r="1">
      <x v="57"/>
    </i>
    <i r="2">
      <x v="338"/>
    </i>
    <i r="3">
      <x v="516"/>
    </i>
    <i r="2">
      <x v="339"/>
    </i>
    <i r="3">
      <x v="517"/>
    </i>
    <i r="2">
      <x v="340"/>
    </i>
    <i r="3">
      <x v="518"/>
    </i>
    <i r="2">
      <x v="341"/>
    </i>
    <i r="3">
      <x v="519"/>
    </i>
    <i r="3">
      <x v="520"/>
    </i>
    <i r="3">
      <x v="521"/>
    </i>
    <i r="3">
      <x v="522"/>
    </i>
    <i r="2">
      <x v="342"/>
    </i>
    <i r="3">
      <x v="523"/>
    </i>
    <i r="3">
      <x v="524"/>
    </i>
    <i r="3">
      <x v="525"/>
    </i>
    <i r="2">
      <x v="343"/>
    </i>
    <i r="3">
      <x v="526"/>
    </i>
    <i r="3">
      <x v="527"/>
    </i>
    <i r="3">
      <x v="528"/>
    </i>
    <i r="2">
      <x v="344"/>
    </i>
    <i r="3">
      <x v="529"/>
    </i>
    <i r="1">
      <x v="58"/>
    </i>
    <i r="2">
      <x v="345"/>
    </i>
    <i r="3">
      <x v="530"/>
    </i>
    <i r="2">
      <x v="346"/>
    </i>
    <i r="3">
      <x v="531"/>
    </i>
    <i r="2">
      <x v="347"/>
    </i>
    <i r="3">
      <x v="532"/>
    </i>
    <i r="2">
      <x v="348"/>
    </i>
    <i r="3">
      <x v="533"/>
    </i>
    <i r="2">
      <x v="349"/>
    </i>
    <i r="3">
      <x v="534"/>
    </i>
    <i r="2">
      <x v="350"/>
    </i>
    <i r="3">
      <x v="535"/>
    </i>
    <i r="2">
      <x v="351"/>
    </i>
    <i r="3">
      <x v="536"/>
    </i>
    <i r="2">
      <x v="352"/>
    </i>
    <i r="3">
      <x v="537"/>
    </i>
    <i r="3">
      <x v="538"/>
    </i>
    <i r="3">
      <x v="539"/>
    </i>
    <i r="3">
      <x v="540"/>
    </i>
    <i r="3">
      <x v="541"/>
    </i>
    <i r="2">
      <x v="353"/>
    </i>
    <i r="3">
      <x v="542"/>
    </i>
    <i r="2">
      <x v="354"/>
    </i>
    <i r="3">
      <x v="543"/>
    </i>
    <i r="3">
      <x v="544"/>
    </i>
    <i r="2">
      <x v="355"/>
    </i>
    <i r="3">
      <x v="545"/>
    </i>
    <i r="3">
      <x v="546"/>
    </i>
    <i r="3">
      <x v="547"/>
    </i>
    <i r="3">
      <x v="548"/>
    </i>
    <i r="2">
      <x v="356"/>
    </i>
    <i r="3">
      <x v="549"/>
    </i>
    <i r="2">
      <x v="357"/>
    </i>
    <i r="3">
      <x v="550"/>
    </i>
    <i r="3">
      <x v="551"/>
    </i>
    <i r="2">
      <x v="358"/>
    </i>
    <i r="3">
      <x v="552"/>
    </i>
    <i r="2">
      <x v="359"/>
    </i>
    <i r="3">
      <x v="553"/>
    </i>
    <i r="2">
      <x v="360"/>
    </i>
    <i r="3">
      <x v="554"/>
    </i>
    <i r="2">
      <x v="361"/>
    </i>
    <i r="3">
      <x v="555"/>
    </i>
    <i r="2">
      <x v="362"/>
    </i>
    <i r="3">
      <x v="556"/>
    </i>
    <i r="2">
      <x v="363"/>
    </i>
    <i r="3">
      <x v="557"/>
    </i>
    <i r="3">
      <x v="558"/>
    </i>
    <i r="2">
      <x v="364"/>
    </i>
    <i r="3">
      <x v="559"/>
    </i>
    <i r="3">
      <x v="560"/>
    </i>
    <i r="3">
      <x v="561"/>
    </i>
    <i r="3">
      <x v="562"/>
    </i>
    <i r="3">
      <x v="563"/>
    </i>
    <i r="2">
      <x v="365"/>
    </i>
    <i r="3">
      <x v="564"/>
    </i>
    <i r="1">
      <x v="59"/>
    </i>
    <i r="2">
      <x v="366"/>
    </i>
    <i r="3">
      <x v="565"/>
    </i>
    <i r="2">
      <x v="367"/>
    </i>
    <i r="3">
      <x v="566"/>
    </i>
    <i r="2">
      <x v="368"/>
    </i>
    <i r="3">
      <x v="567"/>
    </i>
    <i r="2">
      <x v="369"/>
    </i>
    <i r="3">
      <x v="568"/>
    </i>
    <i r="2">
      <x v="370"/>
    </i>
    <i r="3">
      <x v="569"/>
    </i>
    <i r="2">
      <x v="371"/>
    </i>
    <i r="3">
      <x v="570"/>
    </i>
    <i r="3">
      <x v="571"/>
    </i>
    <i r="2">
      <x v="372"/>
    </i>
    <i r="3">
      <x v="572"/>
    </i>
    <i r="2">
      <x v="373"/>
    </i>
    <i r="3">
      <x v="573"/>
    </i>
    <i r="1">
      <x v="60"/>
    </i>
    <i r="2">
      <x v="374"/>
    </i>
    <i r="3">
      <x v="574"/>
    </i>
    <i r="2">
      <x v="375"/>
    </i>
    <i r="3">
      <x v="575"/>
    </i>
    <i r="2">
      <x v="376"/>
    </i>
    <i r="3">
      <x v="576"/>
    </i>
    <i r="2">
      <x v="377"/>
    </i>
    <i r="3">
      <x v="577"/>
    </i>
    <i r="2">
      <x v="378"/>
    </i>
    <i r="3">
      <x v="578"/>
    </i>
    <i r="1">
      <x v="61"/>
    </i>
    <i r="2">
      <x v="379"/>
    </i>
    <i r="3">
      <x v="579"/>
    </i>
    <i r="2">
      <x v="380"/>
    </i>
    <i r="3">
      <x v="420"/>
    </i>
    <i r="3">
      <x v="580"/>
    </i>
    <i r="2">
      <x v="381"/>
    </i>
    <i r="3">
      <x v="581"/>
    </i>
    <i r="3">
      <x v="582"/>
    </i>
    <i r="2">
      <x v="382"/>
    </i>
    <i r="3">
      <x v="583"/>
    </i>
    <i r="2">
      <x v="383"/>
    </i>
    <i r="3">
      <x v="584"/>
    </i>
    <i r="2">
      <x v="384"/>
    </i>
    <i r="3">
      <x v="585"/>
    </i>
    <i r="3">
      <x v="586"/>
    </i>
    <i r="3">
      <x v="587"/>
    </i>
    <i r="2">
      <x v="385"/>
    </i>
    <i r="3">
      <x v="588"/>
    </i>
    <i r="2">
      <x v="386"/>
    </i>
    <i r="3">
      <x v="589"/>
    </i>
    <i r="2">
      <x v="387"/>
    </i>
    <i r="3">
      <x v="590"/>
    </i>
    <i r="3">
      <x v="591"/>
    </i>
    <i r="2">
      <x v="388"/>
    </i>
    <i r="3">
      <x v="592"/>
    </i>
    <i r="2">
      <x v="389"/>
    </i>
    <i r="3">
      <x v="593"/>
    </i>
    <i r="3">
      <x v="594"/>
    </i>
    <i r="2">
      <x v="390"/>
    </i>
    <i r="3">
      <x v="595"/>
    </i>
    <i r="2">
      <x v="391"/>
    </i>
    <i r="3">
      <x v="596"/>
    </i>
    <i r="2">
      <x v="392"/>
    </i>
    <i r="3">
      <x v="597"/>
    </i>
    <i r="2">
      <x v="393"/>
    </i>
    <i r="3">
      <x v="598"/>
    </i>
    <i r="2">
      <x v="394"/>
    </i>
    <i r="3">
      <x v="599"/>
    </i>
    <i r="2">
      <x v="395"/>
    </i>
    <i r="3">
      <x v="600"/>
    </i>
    <i r="2">
      <x v="396"/>
    </i>
    <i r="3">
      <x v="601"/>
    </i>
    <i r="3">
      <x v="602"/>
    </i>
    <i r="3">
      <x v="603"/>
    </i>
    <i r="3">
      <x v="604"/>
    </i>
    <i r="2">
      <x v="397"/>
    </i>
    <i r="3">
      <x v="605"/>
    </i>
    <i r="3">
      <x v="606"/>
    </i>
    <i r="2">
      <x v="398"/>
    </i>
    <i r="3">
      <x v="607"/>
    </i>
    <i r="3">
      <x v="608"/>
    </i>
    <i r="3">
      <x v="609"/>
    </i>
    <i r="2">
      <x v="399"/>
    </i>
    <i r="3">
      <x v="610"/>
    </i>
    <i r="3">
      <x v="611"/>
    </i>
    <i r="3">
      <x v="612"/>
    </i>
    <i r="3">
      <x v="613"/>
    </i>
    <i r="2">
      <x v="400"/>
    </i>
    <i r="3">
      <x v="614"/>
    </i>
    <i r="2">
      <x v="401"/>
    </i>
    <i r="3">
      <x v="615"/>
    </i>
    <i r="2">
      <x v="402"/>
    </i>
    <i r="3">
      <x v="616"/>
    </i>
    <i r="2">
      <x v="403"/>
    </i>
    <i r="3">
      <x v="617"/>
    </i>
    <i r="3">
      <x v="618"/>
    </i>
    <i r="2">
      <x v="404"/>
    </i>
    <i r="3">
      <x v="619"/>
    </i>
    <i r="2">
      <x v="405"/>
    </i>
    <i r="3">
      <x v="620"/>
    </i>
    <i r="2">
      <x v="406"/>
    </i>
    <i r="3">
      <x v="621"/>
    </i>
    <i r="1">
      <x v="62"/>
    </i>
    <i r="2">
      <x v="407"/>
    </i>
    <i r="3">
      <x v="622"/>
    </i>
    <i r="2">
      <x v="408"/>
    </i>
    <i r="3">
      <x v="623"/>
    </i>
    <i r="2">
      <x v="409"/>
    </i>
    <i r="3">
      <x v="624"/>
    </i>
    <i r="2">
      <x v="410"/>
    </i>
    <i r="3">
      <x v="625"/>
    </i>
    <i r="1">
      <x v="63"/>
    </i>
    <i r="2">
      <x v="411"/>
    </i>
    <i r="3">
      <x v="626"/>
    </i>
    <i r="2">
      <x v="412"/>
    </i>
    <i r="3">
      <x v="627"/>
    </i>
    <i r="3">
      <x v="628"/>
    </i>
    <i r="2">
      <x v="413"/>
    </i>
    <i r="3">
      <x v="629"/>
    </i>
    <i t="grand">
      <x/>
    </i>
  </rowItems>
  <colFields count="1">
    <field x="-2"/>
  </colFields>
  <colItems count="3">
    <i>
      <x/>
    </i>
    <i i="1">
      <x v="1"/>
    </i>
    <i i="2">
      <x v="2"/>
    </i>
  </colItems>
  <dataFields count="3">
    <dataField fld="3" subtotal="count" baseField="0" baseItem="0"/>
    <dataField fld="4" subtotal="count" baseField="0" baseItem="0"/>
    <dataField fld="5" subtotal="count" baseField="0" baseItem="0"/>
  </dataFields>
  <formats count="504">
    <format dxfId="642">
      <pivotArea type="all" dataOnly="0" outline="0" fieldPosition="0"/>
    </format>
    <format dxfId="641">
      <pivotArea outline="0" collapsedLevelsAreSubtotals="1" fieldPosition="0"/>
    </format>
    <format dxfId="640">
      <pivotArea field="0" type="button" dataOnly="0" labelOnly="1" outline="0" axis="axisRow" fieldPosition="0"/>
    </format>
    <format dxfId="639">
      <pivotArea dataOnly="0" labelOnly="1" fieldPosition="0">
        <references count="1">
          <reference field="0" count="0"/>
        </references>
      </pivotArea>
    </format>
    <format dxfId="638">
      <pivotArea dataOnly="0" labelOnly="1" grandRow="1" outline="0" fieldPosition="0"/>
    </format>
    <format dxfId="637">
      <pivotArea dataOnly="0" labelOnly="1" fieldPosition="0">
        <references count="2">
          <reference field="0" count="1" selected="0">
            <x v="0"/>
          </reference>
          <reference field="1" count="4">
            <x v="0"/>
            <x v="1"/>
            <x v="2"/>
            <x v="3"/>
          </reference>
        </references>
      </pivotArea>
    </format>
    <format dxfId="636">
      <pivotArea dataOnly="0" labelOnly="1" fieldPosition="0">
        <references count="2">
          <reference field="0" count="1" selected="0">
            <x v="1"/>
          </reference>
          <reference field="1" count="6">
            <x v="4"/>
            <x v="5"/>
            <x v="6"/>
            <x v="7"/>
            <x v="8"/>
            <x v="9"/>
          </reference>
        </references>
      </pivotArea>
    </format>
    <format dxfId="635">
      <pivotArea dataOnly="0" labelOnly="1" fieldPosition="0">
        <references count="2">
          <reference field="0" count="1" selected="0">
            <x v="2"/>
          </reference>
          <reference field="1" count="12">
            <x v="10"/>
            <x v="11"/>
            <x v="12"/>
            <x v="13"/>
            <x v="14"/>
            <x v="15"/>
            <x v="16"/>
            <x v="17"/>
            <x v="18"/>
            <x v="19"/>
            <x v="20"/>
            <x v="21"/>
          </reference>
        </references>
      </pivotArea>
    </format>
    <format dxfId="634">
      <pivotArea dataOnly="0" labelOnly="1" fieldPosition="0">
        <references count="2">
          <reference field="0" count="1" selected="0">
            <x v="3"/>
          </reference>
          <reference field="1" count="6">
            <x v="22"/>
            <x v="23"/>
            <x v="24"/>
            <x v="25"/>
            <x v="26"/>
            <x v="27"/>
          </reference>
        </references>
      </pivotArea>
    </format>
    <format dxfId="633">
      <pivotArea dataOnly="0" labelOnly="1" fieldPosition="0">
        <references count="2">
          <reference field="0" count="1" selected="0">
            <x v="4"/>
          </reference>
          <reference field="1" count="1">
            <x v="28"/>
          </reference>
        </references>
      </pivotArea>
    </format>
    <format dxfId="632">
      <pivotArea dataOnly="0" labelOnly="1" fieldPosition="0">
        <references count="2">
          <reference field="0" count="1" selected="0">
            <x v="5"/>
          </reference>
          <reference field="1" count="35">
            <x v="29"/>
            <x v="30"/>
            <x v="31"/>
            <x v="32"/>
            <x v="33"/>
            <x v="34"/>
            <x v="35"/>
            <x v="36"/>
            <x v="37"/>
            <x v="38"/>
            <x v="39"/>
            <x v="40"/>
            <x v="41"/>
            <x v="42"/>
            <x v="43"/>
            <x v="44"/>
            <x v="45"/>
            <x v="46"/>
            <x v="47"/>
            <x v="48"/>
            <x v="49"/>
            <x v="50"/>
            <x v="51"/>
            <x v="52"/>
            <x v="53"/>
            <x v="54"/>
            <x v="55"/>
            <x v="56"/>
            <x v="57"/>
            <x v="58"/>
            <x v="59"/>
            <x v="60"/>
            <x v="61"/>
            <x v="62"/>
            <x v="63"/>
          </reference>
        </references>
      </pivotArea>
    </format>
    <format dxfId="631">
      <pivotArea dataOnly="0" labelOnly="1" fieldPosition="0">
        <references count="3">
          <reference field="0" count="1" selected="0">
            <x v="0"/>
          </reference>
          <reference field="1" count="1" selected="0">
            <x v="0"/>
          </reference>
          <reference field="2" count="11">
            <x v="0"/>
            <x v="1"/>
            <x v="2"/>
            <x v="3"/>
            <x v="4"/>
            <x v="5"/>
            <x v="6"/>
            <x v="7"/>
            <x v="8"/>
            <x v="9"/>
            <x v="10"/>
          </reference>
        </references>
      </pivotArea>
    </format>
    <format dxfId="630">
      <pivotArea dataOnly="0" labelOnly="1" fieldPosition="0">
        <references count="3">
          <reference field="0" count="1" selected="0">
            <x v="0"/>
          </reference>
          <reference field="1" count="1" selected="0">
            <x v="1"/>
          </reference>
          <reference field="2" count="1">
            <x v="11"/>
          </reference>
        </references>
      </pivotArea>
    </format>
    <format dxfId="629">
      <pivotArea dataOnly="0" labelOnly="1" fieldPosition="0">
        <references count="3">
          <reference field="0" count="1" selected="0">
            <x v="0"/>
          </reference>
          <reference field="1" count="1" selected="0">
            <x v="2"/>
          </reference>
          <reference field="2" count="3">
            <x v="12"/>
            <x v="13"/>
            <x v="14"/>
          </reference>
        </references>
      </pivotArea>
    </format>
    <format dxfId="628">
      <pivotArea dataOnly="0" labelOnly="1" fieldPosition="0">
        <references count="3">
          <reference field="0" count="1" selected="0">
            <x v="0"/>
          </reference>
          <reference field="1" count="1" selected="0">
            <x v="3"/>
          </reference>
          <reference field="2" count="3">
            <x v="15"/>
            <x v="16"/>
            <x v="17"/>
          </reference>
        </references>
      </pivotArea>
    </format>
    <format dxfId="627">
      <pivotArea dataOnly="0" labelOnly="1" fieldPosition="0">
        <references count="3">
          <reference field="0" count="1" selected="0">
            <x v="1"/>
          </reference>
          <reference field="1" count="1" selected="0">
            <x v="4"/>
          </reference>
          <reference field="2" count="2">
            <x v="18"/>
            <x v="19"/>
          </reference>
        </references>
      </pivotArea>
    </format>
    <format dxfId="626">
      <pivotArea dataOnly="0" labelOnly="1" fieldPosition="0">
        <references count="3">
          <reference field="0" count="1" selected="0">
            <x v="1"/>
          </reference>
          <reference field="1" count="1" selected="0">
            <x v="5"/>
          </reference>
          <reference field="2" count="5">
            <x v="20"/>
            <x v="21"/>
            <x v="22"/>
            <x v="23"/>
            <x v="24"/>
          </reference>
        </references>
      </pivotArea>
    </format>
    <format dxfId="625">
      <pivotArea dataOnly="0" labelOnly="1" fieldPosition="0">
        <references count="3">
          <reference field="0" count="1" selected="0">
            <x v="1"/>
          </reference>
          <reference field="1" count="1" selected="0">
            <x v="6"/>
          </reference>
          <reference field="2" count="1">
            <x v="25"/>
          </reference>
        </references>
      </pivotArea>
    </format>
    <format dxfId="624">
      <pivotArea dataOnly="0" labelOnly="1" fieldPosition="0">
        <references count="3">
          <reference field="0" count="1" selected="0">
            <x v="1"/>
          </reference>
          <reference field="1" count="1" selected="0">
            <x v="7"/>
          </reference>
          <reference field="2" count="1">
            <x v="26"/>
          </reference>
        </references>
      </pivotArea>
    </format>
    <format dxfId="623">
      <pivotArea dataOnly="0" labelOnly="1" fieldPosition="0">
        <references count="3">
          <reference field="0" count="1" selected="0">
            <x v="1"/>
          </reference>
          <reference field="1" count="1" selected="0">
            <x v="8"/>
          </reference>
          <reference field="2" count="16">
            <x v="23"/>
            <x v="27"/>
            <x v="28"/>
            <x v="29"/>
            <x v="30"/>
            <x v="31"/>
            <x v="32"/>
            <x v="33"/>
            <x v="34"/>
            <x v="35"/>
            <x v="36"/>
            <x v="37"/>
            <x v="38"/>
            <x v="39"/>
            <x v="40"/>
            <x v="41"/>
          </reference>
        </references>
      </pivotArea>
    </format>
    <format dxfId="622">
      <pivotArea dataOnly="0" labelOnly="1" fieldPosition="0">
        <references count="3">
          <reference field="0" count="1" selected="0">
            <x v="1"/>
          </reference>
          <reference field="1" count="1" selected="0">
            <x v="9"/>
          </reference>
          <reference field="2" count="9">
            <x v="42"/>
            <x v="43"/>
            <x v="44"/>
            <x v="45"/>
            <x v="46"/>
            <x v="47"/>
            <x v="48"/>
            <x v="49"/>
            <x v="50"/>
          </reference>
        </references>
      </pivotArea>
    </format>
    <format dxfId="621">
      <pivotArea dataOnly="0" labelOnly="1" fieldPosition="0">
        <references count="3">
          <reference field="0" count="1" selected="0">
            <x v="2"/>
          </reference>
          <reference field="1" count="1" selected="0">
            <x v="10"/>
          </reference>
          <reference field="2" count="2">
            <x v="51"/>
            <x v="52"/>
          </reference>
        </references>
      </pivotArea>
    </format>
    <format dxfId="620">
      <pivotArea dataOnly="0" labelOnly="1" fieldPosition="0">
        <references count="3">
          <reference field="0" count="1" selected="0">
            <x v="2"/>
          </reference>
          <reference field="1" count="1" selected="0">
            <x v="11"/>
          </reference>
          <reference field="2" count="1">
            <x v="53"/>
          </reference>
        </references>
      </pivotArea>
    </format>
    <format dxfId="619">
      <pivotArea dataOnly="0" labelOnly="1" fieldPosition="0">
        <references count="3">
          <reference field="0" count="1" selected="0">
            <x v="2"/>
          </reference>
          <reference field="1" count="1" selected="0">
            <x v="12"/>
          </reference>
          <reference field="2" count="5">
            <x v="54"/>
            <x v="55"/>
            <x v="56"/>
            <x v="57"/>
            <x v="58"/>
          </reference>
        </references>
      </pivotArea>
    </format>
    <format dxfId="618">
      <pivotArea dataOnly="0" labelOnly="1" fieldPosition="0">
        <references count="3">
          <reference field="0" count="1" selected="0">
            <x v="2"/>
          </reference>
          <reference field="1" count="1" selected="0">
            <x v="13"/>
          </reference>
          <reference field="2" count="1">
            <x v="59"/>
          </reference>
        </references>
      </pivotArea>
    </format>
    <format dxfId="617">
      <pivotArea dataOnly="0" labelOnly="1" fieldPosition="0">
        <references count="3">
          <reference field="0" count="1" selected="0">
            <x v="2"/>
          </reference>
          <reference field="1" count="1" selected="0">
            <x v="14"/>
          </reference>
          <reference field="2" count="1">
            <x v="60"/>
          </reference>
        </references>
      </pivotArea>
    </format>
    <format dxfId="616">
      <pivotArea dataOnly="0" labelOnly="1" fieldPosition="0">
        <references count="3">
          <reference field="0" count="1" selected="0">
            <x v="2"/>
          </reference>
          <reference field="1" count="1" selected="0">
            <x v="15"/>
          </reference>
          <reference field="2" count="2">
            <x v="61"/>
            <x v="62"/>
          </reference>
        </references>
      </pivotArea>
    </format>
    <format dxfId="615">
      <pivotArea dataOnly="0" labelOnly="1" fieldPosition="0">
        <references count="3">
          <reference field="0" count="1" selected="0">
            <x v="2"/>
          </reference>
          <reference field="1" count="1" selected="0">
            <x v="16"/>
          </reference>
          <reference field="2" count="1">
            <x v="63"/>
          </reference>
        </references>
      </pivotArea>
    </format>
    <format dxfId="614">
      <pivotArea dataOnly="0" labelOnly="1" fieldPosition="0">
        <references count="3">
          <reference field="0" count="1" selected="0">
            <x v="2"/>
          </reference>
          <reference field="1" count="1" selected="0">
            <x v="17"/>
          </reference>
          <reference field="2" count="1">
            <x v="64"/>
          </reference>
        </references>
      </pivotArea>
    </format>
    <format dxfId="613">
      <pivotArea dataOnly="0" labelOnly="1" fieldPosition="0">
        <references count="3">
          <reference field="0" count="1" selected="0">
            <x v="2"/>
          </reference>
          <reference field="1" count="1" selected="0">
            <x v="18"/>
          </reference>
          <reference field="2" count="2">
            <x v="65"/>
            <x v="66"/>
          </reference>
        </references>
      </pivotArea>
    </format>
    <format dxfId="612">
      <pivotArea dataOnly="0" labelOnly="1" fieldPosition="0">
        <references count="3">
          <reference field="0" count="1" selected="0">
            <x v="2"/>
          </reference>
          <reference field="1" count="1" selected="0">
            <x v="19"/>
          </reference>
          <reference field="2" count="2">
            <x v="67"/>
            <x v="68"/>
          </reference>
        </references>
      </pivotArea>
    </format>
    <format dxfId="611">
      <pivotArea dataOnly="0" labelOnly="1" fieldPosition="0">
        <references count="3">
          <reference field="0" count="1" selected="0">
            <x v="2"/>
          </reference>
          <reference field="1" count="1" selected="0">
            <x v="20"/>
          </reference>
          <reference field="2" count="1">
            <x v="69"/>
          </reference>
        </references>
      </pivotArea>
    </format>
    <format dxfId="610">
      <pivotArea dataOnly="0" labelOnly="1" fieldPosition="0">
        <references count="3">
          <reference field="0" count="1" selected="0">
            <x v="2"/>
          </reference>
          <reference field="1" count="1" selected="0">
            <x v="21"/>
          </reference>
          <reference field="2" count="1">
            <x v="70"/>
          </reference>
        </references>
      </pivotArea>
    </format>
    <format dxfId="609">
      <pivotArea dataOnly="0" labelOnly="1" fieldPosition="0">
        <references count="3">
          <reference field="0" count="1" selected="0">
            <x v="3"/>
          </reference>
          <reference field="1" count="1" selected="0">
            <x v="22"/>
          </reference>
          <reference field="2" count="3">
            <x v="71"/>
            <x v="72"/>
            <x v="73"/>
          </reference>
        </references>
      </pivotArea>
    </format>
    <format dxfId="608">
      <pivotArea dataOnly="0" labelOnly="1" fieldPosition="0">
        <references count="3">
          <reference field="0" count="1" selected="0">
            <x v="3"/>
          </reference>
          <reference field="1" count="1" selected="0">
            <x v="23"/>
          </reference>
          <reference field="2" count="2">
            <x v="74"/>
            <x v="75"/>
          </reference>
        </references>
      </pivotArea>
    </format>
    <format dxfId="607">
      <pivotArea dataOnly="0" labelOnly="1" fieldPosition="0">
        <references count="3">
          <reference field="0" count="1" selected="0">
            <x v="3"/>
          </reference>
          <reference field="1" count="1" selected="0">
            <x v="24"/>
          </reference>
          <reference field="2" count="7">
            <x v="71"/>
            <x v="74"/>
            <x v="76"/>
            <x v="77"/>
            <x v="78"/>
            <x v="79"/>
            <x v="80"/>
          </reference>
        </references>
      </pivotArea>
    </format>
    <format dxfId="606">
      <pivotArea dataOnly="0" labelOnly="1" fieldPosition="0">
        <references count="3">
          <reference field="0" count="1" selected="0">
            <x v="3"/>
          </reference>
          <reference field="1" count="1" selected="0">
            <x v="25"/>
          </reference>
          <reference field="2" count="4">
            <x v="74"/>
            <x v="81"/>
            <x v="82"/>
            <x v="83"/>
          </reference>
        </references>
      </pivotArea>
    </format>
    <format dxfId="605">
      <pivotArea dataOnly="0" labelOnly="1" fieldPosition="0">
        <references count="3">
          <reference field="0" count="1" selected="0">
            <x v="3"/>
          </reference>
          <reference field="1" count="1" selected="0">
            <x v="26"/>
          </reference>
          <reference field="2" count="5">
            <x v="74"/>
            <x v="83"/>
            <x v="84"/>
            <x v="85"/>
            <x v="86"/>
          </reference>
        </references>
      </pivotArea>
    </format>
    <format dxfId="604">
      <pivotArea dataOnly="0" labelOnly="1" fieldPosition="0">
        <references count="3">
          <reference field="0" count="1" selected="0">
            <x v="3"/>
          </reference>
          <reference field="1" count="1" selected="0">
            <x v="27"/>
          </reference>
          <reference field="2" count="9">
            <x v="74"/>
            <x v="77"/>
            <x v="87"/>
            <x v="88"/>
            <x v="89"/>
            <x v="90"/>
            <x v="91"/>
            <x v="92"/>
            <x v="93"/>
          </reference>
        </references>
      </pivotArea>
    </format>
    <format dxfId="603">
      <pivotArea dataOnly="0" labelOnly="1" fieldPosition="0">
        <references count="3">
          <reference field="0" count="1" selected="0">
            <x v="4"/>
          </reference>
          <reference field="1" count="1" selected="0">
            <x v="28"/>
          </reference>
          <reference field="2" count="23">
            <x v="94"/>
            <x v="95"/>
            <x v="96"/>
            <x v="97"/>
            <x v="98"/>
            <x v="99"/>
            <x v="100"/>
            <x v="101"/>
            <x v="102"/>
            <x v="103"/>
            <x v="104"/>
            <x v="105"/>
            <x v="106"/>
            <x v="107"/>
            <x v="108"/>
            <x v="109"/>
            <x v="110"/>
            <x v="111"/>
            <x v="112"/>
            <x v="113"/>
            <x v="114"/>
            <x v="115"/>
            <x v="116"/>
          </reference>
        </references>
      </pivotArea>
    </format>
    <format dxfId="602">
      <pivotArea dataOnly="0" labelOnly="1" fieldPosition="0">
        <references count="3">
          <reference field="0" count="1" selected="0">
            <x v="5"/>
          </reference>
          <reference field="1" count="1" selected="0">
            <x v="29"/>
          </reference>
          <reference field="2" count="3">
            <x v="98"/>
            <x v="117"/>
            <x v="118"/>
          </reference>
        </references>
      </pivotArea>
    </format>
    <format dxfId="601">
      <pivotArea dataOnly="0" labelOnly="1" fieldPosition="0">
        <references count="3">
          <reference field="0" count="1" selected="0">
            <x v="5"/>
          </reference>
          <reference field="1" count="1" selected="0">
            <x v="30"/>
          </reference>
          <reference field="2" count="7">
            <x v="119"/>
            <x v="120"/>
            <x v="121"/>
            <x v="122"/>
            <x v="123"/>
            <x v="124"/>
            <x v="125"/>
          </reference>
        </references>
      </pivotArea>
    </format>
    <format dxfId="600">
      <pivotArea dataOnly="0" labelOnly="1" fieldPosition="0">
        <references count="3">
          <reference field="0" count="1" selected="0">
            <x v="5"/>
          </reference>
          <reference field="1" count="1" selected="0">
            <x v="31"/>
          </reference>
          <reference field="2" count="50">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reference>
        </references>
      </pivotArea>
    </format>
    <format dxfId="599">
      <pivotArea dataOnly="0" labelOnly="1" fieldPosition="0">
        <references count="3">
          <reference field="0" count="1" selected="0">
            <x v="5"/>
          </reference>
          <reference field="1" count="1" selected="0">
            <x v="31"/>
          </reference>
          <reference field="2" count="6">
            <x v="176"/>
            <x v="177"/>
            <x v="178"/>
            <x v="179"/>
            <x v="180"/>
            <x v="181"/>
          </reference>
        </references>
      </pivotArea>
    </format>
    <format dxfId="598">
      <pivotArea dataOnly="0" labelOnly="1" fieldPosition="0">
        <references count="3">
          <reference field="0" count="1" selected="0">
            <x v="5"/>
          </reference>
          <reference field="1" count="1" selected="0">
            <x v="32"/>
          </reference>
          <reference field="2" count="7">
            <x v="182"/>
            <x v="183"/>
            <x v="184"/>
            <x v="185"/>
            <x v="186"/>
            <x v="187"/>
            <x v="188"/>
          </reference>
        </references>
      </pivotArea>
    </format>
    <format dxfId="597">
      <pivotArea dataOnly="0" labelOnly="1" fieldPosition="0">
        <references count="3">
          <reference field="0" count="1" selected="0">
            <x v="5"/>
          </reference>
          <reference field="1" count="1" selected="0">
            <x v="33"/>
          </reference>
          <reference field="2" count="7">
            <x v="189"/>
            <x v="190"/>
            <x v="191"/>
            <x v="192"/>
            <x v="193"/>
            <x v="194"/>
            <x v="195"/>
          </reference>
        </references>
      </pivotArea>
    </format>
    <format dxfId="596">
      <pivotArea dataOnly="0" labelOnly="1" fieldPosition="0">
        <references count="3">
          <reference field="0" count="1" selected="0">
            <x v="5"/>
          </reference>
          <reference field="1" count="1" selected="0">
            <x v="34"/>
          </reference>
          <reference field="2" count="14">
            <x v="196"/>
            <x v="197"/>
            <x v="198"/>
            <x v="199"/>
            <x v="200"/>
            <x v="201"/>
            <x v="202"/>
            <x v="203"/>
            <x v="204"/>
            <x v="205"/>
            <x v="206"/>
            <x v="207"/>
            <x v="208"/>
            <x v="209"/>
          </reference>
        </references>
      </pivotArea>
    </format>
    <format dxfId="595">
      <pivotArea dataOnly="0" labelOnly="1" fieldPosition="0">
        <references count="3">
          <reference field="0" count="1" selected="0">
            <x v="5"/>
          </reference>
          <reference field="1" count="1" selected="0">
            <x v="35"/>
          </reference>
          <reference field="2" count="12">
            <x v="210"/>
            <x v="211"/>
            <x v="212"/>
            <x v="213"/>
            <x v="214"/>
            <x v="215"/>
            <x v="216"/>
            <x v="217"/>
            <x v="218"/>
            <x v="219"/>
            <x v="220"/>
            <x v="221"/>
          </reference>
        </references>
      </pivotArea>
    </format>
    <format dxfId="594">
      <pivotArea dataOnly="0" labelOnly="1" fieldPosition="0">
        <references count="3">
          <reference field="0" count="1" selected="0">
            <x v="5"/>
          </reference>
          <reference field="1" count="1" selected="0">
            <x v="36"/>
          </reference>
          <reference field="2" count="3">
            <x v="222"/>
            <x v="223"/>
            <x v="224"/>
          </reference>
        </references>
      </pivotArea>
    </format>
    <format dxfId="593">
      <pivotArea dataOnly="0" labelOnly="1" fieldPosition="0">
        <references count="3">
          <reference field="0" count="1" selected="0">
            <x v="5"/>
          </reference>
          <reference field="1" count="1" selected="0">
            <x v="37"/>
          </reference>
          <reference field="2" count="10">
            <x v="225"/>
            <x v="226"/>
            <x v="227"/>
            <x v="228"/>
            <x v="229"/>
            <x v="230"/>
            <x v="231"/>
            <x v="232"/>
            <x v="233"/>
            <x v="234"/>
          </reference>
        </references>
      </pivotArea>
    </format>
    <format dxfId="592">
      <pivotArea dataOnly="0" labelOnly="1" fieldPosition="0">
        <references count="3">
          <reference field="0" count="1" selected="0">
            <x v="5"/>
          </reference>
          <reference field="1" count="1" selected="0">
            <x v="38"/>
          </reference>
          <reference field="2" count="7">
            <x v="235"/>
            <x v="236"/>
            <x v="237"/>
            <x v="238"/>
            <x v="239"/>
            <x v="240"/>
            <x v="241"/>
          </reference>
        </references>
      </pivotArea>
    </format>
    <format dxfId="591">
      <pivotArea dataOnly="0" labelOnly="1" fieldPosition="0">
        <references count="3">
          <reference field="0" count="1" selected="0">
            <x v="5"/>
          </reference>
          <reference field="1" count="1" selected="0">
            <x v="39"/>
          </reference>
          <reference field="2" count="5">
            <x v="117"/>
            <x v="242"/>
            <x v="243"/>
            <x v="244"/>
            <x v="245"/>
          </reference>
        </references>
      </pivotArea>
    </format>
    <format dxfId="590">
      <pivotArea dataOnly="0" labelOnly="1" fieldPosition="0">
        <references count="3">
          <reference field="0" count="1" selected="0">
            <x v="5"/>
          </reference>
          <reference field="1" count="1" selected="0">
            <x v="40"/>
          </reference>
          <reference field="2" count="1">
            <x v="246"/>
          </reference>
        </references>
      </pivotArea>
    </format>
    <format dxfId="589">
      <pivotArea dataOnly="0" labelOnly="1" fieldPosition="0">
        <references count="3">
          <reference field="0" count="1" selected="0">
            <x v="5"/>
          </reference>
          <reference field="1" count="1" selected="0">
            <x v="41"/>
          </reference>
          <reference field="2" count="4">
            <x v="247"/>
            <x v="248"/>
            <x v="249"/>
            <x v="250"/>
          </reference>
        </references>
      </pivotArea>
    </format>
    <format dxfId="588">
      <pivotArea dataOnly="0" labelOnly="1" fieldPosition="0">
        <references count="3">
          <reference field="0" count="1" selected="0">
            <x v="5"/>
          </reference>
          <reference field="1" count="1" selected="0">
            <x v="42"/>
          </reference>
          <reference field="2" count="15">
            <x v="251"/>
            <x v="252"/>
            <x v="253"/>
            <x v="254"/>
            <x v="255"/>
            <x v="256"/>
            <x v="257"/>
            <x v="258"/>
            <x v="259"/>
            <x v="260"/>
            <x v="261"/>
            <x v="262"/>
            <x v="263"/>
            <x v="264"/>
            <x v="265"/>
          </reference>
        </references>
      </pivotArea>
    </format>
    <format dxfId="587">
      <pivotArea dataOnly="0" labelOnly="1" fieldPosition="0">
        <references count="3">
          <reference field="0" count="1" selected="0">
            <x v="5"/>
          </reference>
          <reference field="1" count="1" selected="0">
            <x v="43"/>
          </reference>
          <reference field="2" count="6">
            <x v="266"/>
            <x v="267"/>
            <x v="268"/>
            <x v="269"/>
            <x v="270"/>
            <x v="271"/>
          </reference>
        </references>
      </pivotArea>
    </format>
    <format dxfId="586">
      <pivotArea dataOnly="0" labelOnly="1" fieldPosition="0">
        <references count="3">
          <reference field="0" count="1" selected="0">
            <x v="5"/>
          </reference>
          <reference field="1" count="1" selected="0">
            <x v="44"/>
          </reference>
          <reference field="2" count="3">
            <x v="272"/>
            <x v="273"/>
            <x v="274"/>
          </reference>
        </references>
      </pivotArea>
    </format>
    <format dxfId="585">
      <pivotArea dataOnly="0" labelOnly="1" fieldPosition="0">
        <references count="3">
          <reference field="0" count="1" selected="0">
            <x v="5"/>
          </reference>
          <reference field="1" count="1" selected="0">
            <x v="45"/>
          </reference>
          <reference field="2" count="7">
            <x v="275"/>
            <x v="276"/>
            <x v="277"/>
            <x v="278"/>
            <x v="279"/>
            <x v="280"/>
            <x v="281"/>
          </reference>
        </references>
      </pivotArea>
    </format>
    <format dxfId="584">
      <pivotArea dataOnly="0" labelOnly="1" fieldPosition="0">
        <references count="3">
          <reference field="0" count="1" selected="0">
            <x v="5"/>
          </reference>
          <reference field="1" count="1" selected="0">
            <x v="46"/>
          </reference>
          <reference field="2" count="3">
            <x v="282"/>
            <x v="283"/>
            <x v="284"/>
          </reference>
        </references>
      </pivotArea>
    </format>
    <format dxfId="583">
      <pivotArea dataOnly="0" labelOnly="1" fieldPosition="0">
        <references count="3">
          <reference field="0" count="1" selected="0">
            <x v="5"/>
          </reference>
          <reference field="1" count="1" selected="0">
            <x v="47"/>
          </reference>
          <reference field="2" count="5">
            <x v="285"/>
            <x v="286"/>
            <x v="287"/>
            <x v="288"/>
            <x v="289"/>
          </reference>
        </references>
      </pivotArea>
    </format>
    <format dxfId="582">
      <pivotArea dataOnly="0" labelOnly="1" fieldPosition="0">
        <references count="3">
          <reference field="0" count="1" selected="0">
            <x v="5"/>
          </reference>
          <reference field="1" count="1" selected="0">
            <x v="48"/>
          </reference>
          <reference field="2" count="4">
            <x v="290"/>
            <x v="291"/>
            <x v="292"/>
            <x v="293"/>
          </reference>
        </references>
      </pivotArea>
    </format>
    <format dxfId="581">
      <pivotArea dataOnly="0" labelOnly="1" fieldPosition="0">
        <references count="3">
          <reference field="0" count="1" selected="0">
            <x v="5"/>
          </reference>
          <reference field="1" count="1" selected="0">
            <x v="49"/>
          </reference>
          <reference field="2" count="3">
            <x v="294"/>
            <x v="295"/>
            <x v="296"/>
          </reference>
        </references>
      </pivotArea>
    </format>
    <format dxfId="580">
      <pivotArea dataOnly="0" labelOnly="1" fieldPosition="0">
        <references count="3">
          <reference field="0" count="1" selected="0">
            <x v="5"/>
          </reference>
          <reference field="1" count="1" selected="0">
            <x v="50"/>
          </reference>
          <reference field="2" count="7">
            <x v="297"/>
            <x v="298"/>
            <x v="299"/>
            <x v="300"/>
            <x v="301"/>
            <x v="302"/>
            <x v="303"/>
          </reference>
        </references>
      </pivotArea>
    </format>
    <format dxfId="579">
      <pivotArea dataOnly="0" labelOnly="1" fieldPosition="0">
        <references count="3">
          <reference field="0" count="1" selected="0">
            <x v="5"/>
          </reference>
          <reference field="1" count="1" selected="0">
            <x v="51"/>
          </reference>
          <reference field="2" count="7">
            <x v="304"/>
            <x v="305"/>
            <x v="306"/>
            <x v="307"/>
            <x v="308"/>
            <x v="309"/>
            <x v="310"/>
          </reference>
        </references>
      </pivotArea>
    </format>
    <format dxfId="578">
      <pivotArea dataOnly="0" labelOnly="1" fieldPosition="0">
        <references count="3">
          <reference field="0" count="1" selected="0">
            <x v="5"/>
          </reference>
          <reference field="1" count="1" selected="0">
            <x v="52"/>
          </reference>
          <reference field="2" count="11">
            <x v="215"/>
            <x v="252"/>
            <x v="311"/>
            <x v="312"/>
            <x v="313"/>
            <x v="314"/>
            <x v="315"/>
            <x v="316"/>
            <x v="317"/>
            <x v="318"/>
            <x v="319"/>
          </reference>
        </references>
      </pivotArea>
    </format>
    <format dxfId="577">
      <pivotArea dataOnly="0" labelOnly="1" fieldPosition="0">
        <references count="3">
          <reference field="0" count="1" selected="0">
            <x v="5"/>
          </reference>
          <reference field="1" count="1" selected="0">
            <x v="53"/>
          </reference>
          <reference field="2" count="12">
            <x v="269"/>
            <x v="320"/>
            <x v="321"/>
            <x v="322"/>
            <x v="323"/>
            <x v="324"/>
            <x v="325"/>
            <x v="326"/>
            <x v="327"/>
            <x v="328"/>
            <x v="329"/>
            <x v="330"/>
          </reference>
        </references>
      </pivotArea>
    </format>
    <format dxfId="576">
      <pivotArea dataOnly="0" labelOnly="1" fieldPosition="0">
        <references count="3">
          <reference field="0" count="1" selected="0">
            <x v="5"/>
          </reference>
          <reference field="1" count="1" selected="0">
            <x v="54"/>
          </reference>
          <reference field="2" count="2">
            <x v="331"/>
            <x v="332"/>
          </reference>
        </references>
      </pivotArea>
    </format>
    <format dxfId="575">
      <pivotArea dataOnly="0" labelOnly="1" fieldPosition="0">
        <references count="3">
          <reference field="0" count="1" selected="0">
            <x v="5"/>
          </reference>
          <reference field="1" count="1" selected="0">
            <x v="55"/>
          </reference>
          <reference field="2" count="3">
            <x v="333"/>
            <x v="334"/>
            <x v="335"/>
          </reference>
        </references>
      </pivotArea>
    </format>
    <format dxfId="574">
      <pivotArea dataOnly="0" labelOnly="1" fieldPosition="0">
        <references count="3">
          <reference field="0" count="1" selected="0">
            <x v="5"/>
          </reference>
          <reference field="1" count="1" selected="0">
            <x v="56"/>
          </reference>
          <reference field="2" count="2">
            <x v="336"/>
            <x v="337"/>
          </reference>
        </references>
      </pivotArea>
    </format>
    <format dxfId="573">
      <pivotArea dataOnly="0" labelOnly="1" fieldPosition="0">
        <references count="3">
          <reference field="0" count="1" selected="0">
            <x v="5"/>
          </reference>
          <reference field="1" count="1" selected="0">
            <x v="57"/>
          </reference>
          <reference field="2" count="7">
            <x v="338"/>
            <x v="339"/>
            <x v="340"/>
            <x v="341"/>
            <x v="342"/>
            <x v="343"/>
            <x v="344"/>
          </reference>
        </references>
      </pivotArea>
    </format>
    <format dxfId="572">
      <pivotArea dataOnly="0" labelOnly="1" fieldPosition="0">
        <references count="3">
          <reference field="0" count="1" selected="0">
            <x v="5"/>
          </reference>
          <reference field="1" count="1" selected="0">
            <x v="58"/>
          </reference>
          <reference field="2" count="21">
            <x v="345"/>
            <x v="346"/>
            <x v="347"/>
            <x v="348"/>
            <x v="349"/>
            <x v="350"/>
            <x v="351"/>
            <x v="352"/>
            <x v="353"/>
            <x v="354"/>
            <x v="355"/>
            <x v="356"/>
            <x v="357"/>
            <x v="358"/>
            <x v="359"/>
            <x v="360"/>
            <x v="361"/>
            <x v="362"/>
            <x v="363"/>
            <x v="364"/>
            <x v="365"/>
          </reference>
        </references>
      </pivotArea>
    </format>
    <format dxfId="571">
      <pivotArea dataOnly="0" labelOnly="1" fieldPosition="0">
        <references count="3">
          <reference field="0" count="1" selected="0">
            <x v="5"/>
          </reference>
          <reference field="1" count="1" selected="0">
            <x v="59"/>
          </reference>
          <reference field="2" count="8">
            <x v="366"/>
            <x v="367"/>
            <x v="368"/>
            <x v="369"/>
            <x v="370"/>
            <x v="371"/>
            <x v="372"/>
            <x v="373"/>
          </reference>
        </references>
      </pivotArea>
    </format>
    <format dxfId="570">
      <pivotArea dataOnly="0" labelOnly="1" fieldPosition="0">
        <references count="3">
          <reference field="0" count="1" selected="0">
            <x v="5"/>
          </reference>
          <reference field="1" count="1" selected="0">
            <x v="60"/>
          </reference>
          <reference field="2" count="5">
            <x v="374"/>
            <x v="375"/>
            <x v="376"/>
            <x v="377"/>
            <x v="378"/>
          </reference>
        </references>
      </pivotArea>
    </format>
    <format dxfId="569">
      <pivotArea dataOnly="0" labelOnly="1" fieldPosition="0">
        <references count="3">
          <reference field="0" count="1" selected="0">
            <x v="5"/>
          </reference>
          <reference field="1" count="1" selected="0">
            <x v="61"/>
          </reference>
          <reference field="2" count="28">
            <x v="379"/>
            <x v="380"/>
            <x v="381"/>
            <x v="382"/>
            <x v="383"/>
            <x v="384"/>
            <x v="385"/>
            <x v="386"/>
            <x v="387"/>
            <x v="388"/>
            <x v="389"/>
            <x v="390"/>
            <x v="391"/>
            <x v="392"/>
            <x v="393"/>
            <x v="394"/>
            <x v="395"/>
            <x v="396"/>
            <x v="397"/>
            <x v="398"/>
            <x v="399"/>
            <x v="400"/>
            <x v="401"/>
            <x v="402"/>
            <x v="403"/>
            <x v="404"/>
            <x v="405"/>
            <x v="406"/>
          </reference>
        </references>
      </pivotArea>
    </format>
    <format dxfId="568">
      <pivotArea dataOnly="0" labelOnly="1" fieldPosition="0">
        <references count="3">
          <reference field="0" count="1" selected="0">
            <x v="5"/>
          </reference>
          <reference field="1" count="1" selected="0">
            <x v="62"/>
          </reference>
          <reference field="2" count="4">
            <x v="407"/>
            <x v="408"/>
            <x v="409"/>
            <x v="410"/>
          </reference>
        </references>
      </pivotArea>
    </format>
    <format dxfId="567">
      <pivotArea dataOnly="0" labelOnly="1" fieldPosition="0">
        <references count="3">
          <reference field="0" count="1" selected="0">
            <x v="5"/>
          </reference>
          <reference field="1" count="1" selected="0">
            <x v="63"/>
          </reference>
          <reference field="2" count="3">
            <x v="411"/>
            <x v="412"/>
            <x v="413"/>
          </reference>
        </references>
      </pivotArea>
    </format>
    <format dxfId="566">
      <pivotArea dataOnly="0" labelOnly="1" fieldPosition="0">
        <references count="4">
          <reference field="0" count="1" selected="0">
            <x v="0"/>
          </reference>
          <reference field="1" count="1" selected="0">
            <x v="0"/>
          </reference>
          <reference field="2" count="1" selected="0">
            <x v="0"/>
          </reference>
          <reference field="6" count="1">
            <x v="0"/>
          </reference>
        </references>
      </pivotArea>
    </format>
    <format dxfId="565">
      <pivotArea dataOnly="0" labelOnly="1" fieldPosition="0">
        <references count="4">
          <reference field="0" count="1" selected="0">
            <x v="0"/>
          </reference>
          <reference field="1" count="1" selected="0">
            <x v="0"/>
          </reference>
          <reference field="2" count="1" selected="0">
            <x v="1"/>
          </reference>
          <reference field="6" count="1">
            <x v="1"/>
          </reference>
        </references>
      </pivotArea>
    </format>
    <format dxfId="564">
      <pivotArea dataOnly="0" labelOnly="1" fieldPosition="0">
        <references count="4">
          <reference field="0" count="1" selected="0">
            <x v="0"/>
          </reference>
          <reference field="1" count="1" selected="0">
            <x v="0"/>
          </reference>
          <reference field="2" count="1" selected="0">
            <x v="2"/>
          </reference>
          <reference field="6" count="5">
            <x v="2"/>
            <x v="3"/>
            <x v="4"/>
            <x v="5"/>
            <x v="6"/>
          </reference>
        </references>
      </pivotArea>
    </format>
    <format dxfId="563">
      <pivotArea dataOnly="0" labelOnly="1" fieldPosition="0">
        <references count="4">
          <reference field="0" count="1" selected="0">
            <x v="0"/>
          </reference>
          <reference field="1" count="1" selected="0">
            <x v="0"/>
          </reference>
          <reference field="2" count="1" selected="0">
            <x v="3"/>
          </reference>
          <reference field="6" count="3">
            <x v="7"/>
            <x v="8"/>
            <x v="9"/>
          </reference>
        </references>
      </pivotArea>
    </format>
    <format dxfId="562">
      <pivotArea dataOnly="0" labelOnly="1" fieldPosition="0">
        <references count="4">
          <reference field="0" count="1" selected="0">
            <x v="0"/>
          </reference>
          <reference field="1" count="1" selected="0">
            <x v="0"/>
          </reference>
          <reference field="2" count="1" selected="0">
            <x v="4"/>
          </reference>
          <reference field="6" count="1">
            <x v="10"/>
          </reference>
        </references>
      </pivotArea>
    </format>
    <format dxfId="561">
      <pivotArea dataOnly="0" labelOnly="1" fieldPosition="0">
        <references count="4">
          <reference field="0" count="1" selected="0">
            <x v="0"/>
          </reference>
          <reference field="1" count="1" selected="0">
            <x v="0"/>
          </reference>
          <reference field="2" count="1" selected="0">
            <x v="5"/>
          </reference>
          <reference field="6" count="1">
            <x v="11"/>
          </reference>
        </references>
      </pivotArea>
    </format>
    <format dxfId="560">
      <pivotArea dataOnly="0" labelOnly="1" fieldPosition="0">
        <references count="4">
          <reference field="0" count="1" selected="0">
            <x v="0"/>
          </reference>
          <reference field="1" count="1" selected="0">
            <x v="0"/>
          </reference>
          <reference field="2" count="1" selected="0">
            <x v="6"/>
          </reference>
          <reference field="6" count="3">
            <x v="12"/>
            <x v="13"/>
            <x v="14"/>
          </reference>
        </references>
      </pivotArea>
    </format>
    <format dxfId="559">
      <pivotArea dataOnly="0" labelOnly="1" fieldPosition="0">
        <references count="4">
          <reference field="0" count="1" selected="0">
            <x v="0"/>
          </reference>
          <reference field="1" count="1" selected="0">
            <x v="0"/>
          </reference>
          <reference field="2" count="1" selected="0">
            <x v="7"/>
          </reference>
          <reference field="6" count="3">
            <x v="15"/>
            <x v="16"/>
            <x v="17"/>
          </reference>
        </references>
      </pivotArea>
    </format>
    <format dxfId="558">
      <pivotArea dataOnly="0" labelOnly="1" fieldPosition="0">
        <references count="4">
          <reference field="0" count="1" selected="0">
            <x v="0"/>
          </reference>
          <reference field="1" count="1" selected="0">
            <x v="0"/>
          </reference>
          <reference field="2" count="1" selected="0">
            <x v="8"/>
          </reference>
          <reference field="6" count="3">
            <x v="18"/>
            <x v="19"/>
            <x v="20"/>
          </reference>
        </references>
      </pivotArea>
    </format>
    <format dxfId="557">
      <pivotArea dataOnly="0" labelOnly="1" fieldPosition="0">
        <references count="4">
          <reference field="0" count="1" selected="0">
            <x v="0"/>
          </reference>
          <reference field="1" count="1" selected="0">
            <x v="0"/>
          </reference>
          <reference field="2" count="1" selected="0">
            <x v="9"/>
          </reference>
          <reference field="6" count="1">
            <x v="21"/>
          </reference>
        </references>
      </pivotArea>
    </format>
    <format dxfId="556">
      <pivotArea dataOnly="0" labelOnly="1" fieldPosition="0">
        <references count="4">
          <reference field="0" count="1" selected="0">
            <x v="0"/>
          </reference>
          <reference field="1" count="1" selected="0">
            <x v="0"/>
          </reference>
          <reference field="2" count="1" selected="0">
            <x v="10"/>
          </reference>
          <reference field="6" count="1">
            <x v="22"/>
          </reference>
        </references>
      </pivotArea>
    </format>
    <format dxfId="555">
      <pivotArea dataOnly="0" labelOnly="1" fieldPosition="0">
        <references count="4">
          <reference field="0" count="1" selected="0">
            <x v="0"/>
          </reference>
          <reference field="1" count="1" selected="0">
            <x v="1"/>
          </reference>
          <reference field="2" count="1" selected="0">
            <x v="11"/>
          </reference>
          <reference field="6" count="1">
            <x v="23"/>
          </reference>
        </references>
      </pivotArea>
    </format>
    <format dxfId="554">
      <pivotArea dataOnly="0" labelOnly="1" fieldPosition="0">
        <references count="4">
          <reference field="0" count="1" selected="0">
            <x v="0"/>
          </reference>
          <reference field="1" count="1" selected="0">
            <x v="2"/>
          </reference>
          <reference field="2" count="1" selected="0">
            <x v="12"/>
          </reference>
          <reference field="6" count="1">
            <x v="24"/>
          </reference>
        </references>
      </pivotArea>
    </format>
    <format dxfId="553">
      <pivotArea dataOnly="0" labelOnly="1" fieldPosition="0">
        <references count="4">
          <reference field="0" count="1" selected="0">
            <x v="0"/>
          </reference>
          <reference field="1" count="1" selected="0">
            <x v="2"/>
          </reference>
          <reference field="2" count="1" selected="0">
            <x v="13"/>
          </reference>
          <reference field="6" count="1">
            <x v="25"/>
          </reference>
        </references>
      </pivotArea>
    </format>
    <format dxfId="552">
      <pivotArea dataOnly="0" labelOnly="1" fieldPosition="0">
        <references count="4">
          <reference field="0" count="1" selected="0">
            <x v="0"/>
          </reference>
          <reference field="1" count="1" selected="0">
            <x v="2"/>
          </reference>
          <reference field="2" count="1" selected="0">
            <x v="14"/>
          </reference>
          <reference field="6" count="1">
            <x v="26"/>
          </reference>
        </references>
      </pivotArea>
    </format>
    <format dxfId="551">
      <pivotArea dataOnly="0" labelOnly="1" fieldPosition="0">
        <references count="4">
          <reference field="0" count="1" selected="0">
            <x v="0"/>
          </reference>
          <reference field="1" count="1" selected="0">
            <x v="3"/>
          </reference>
          <reference field="2" count="1" selected="0">
            <x v="15"/>
          </reference>
          <reference field="6" count="4">
            <x v="27"/>
            <x v="28"/>
            <x v="29"/>
            <x v="30"/>
          </reference>
        </references>
      </pivotArea>
    </format>
    <format dxfId="550">
      <pivotArea dataOnly="0" labelOnly="1" fieldPosition="0">
        <references count="4">
          <reference field="0" count="1" selected="0">
            <x v="0"/>
          </reference>
          <reference field="1" count="1" selected="0">
            <x v="3"/>
          </reference>
          <reference field="2" count="1" selected="0">
            <x v="16"/>
          </reference>
          <reference field="6" count="1">
            <x v="31"/>
          </reference>
        </references>
      </pivotArea>
    </format>
    <format dxfId="549">
      <pivotArea dataOnly="0" labelOnly="1" fieldPosition="0">
        <references count="4">
          <reference field="0" count="1" selected="0">
            <x v="0"/>
          </reference>
          <reference field="1" count="1" selected="0">
            <x v="3"/>
          </reference>
          <reference field="2" count="1" selected="0">
            <x v="17"/>
          </reference>
          <reference field="6" count="1">
            <x v="32"/>
          </reference>
        </references>
      </pivotArea>
    </format>
    <format dxfId="548">
      <pivotArea dataOnly="0" labelOnly="1" fieldPosition="0">
        <references count="4">
          <reference field="0" count="1" selected="0">
            <x v="1"/>
          </reference>
          <reference field="1" count="1" selected="0">
            <x v="4"/>
          </reference>
          <reference field="2" count="1" selected="0">
            <x v="18"/>
          </reference>
          <reference field="6" count="11">
            <x v="33"/>
            <x v="34"/>
            <x v="35"/>
            <x v="36"/>
            <x v="37"/>
            <x v="38"/>
            <x v="39"/>
            <x v="40"/>
            <x v="41"/>
            <x v="42"/>
            <x v="43"/>
          </reference>
        </references>
      </pivotArea>
    </format>
    <format dxfId="547">
      <pivotArea dataOnly="0" labelOnly="1" fieldPosition="0">
        <references count="4">
          <reference field="0" count="1" selected="0">
            <x v="1"/>
          </reference>
          <reference field="1" count="1" selected="0">
            <x v="4"/>
          </reference>
          <reference field="2" count="1" selected="0">
            <x v="19"/>
          </reference>
          <reference field="6" count="2">
            <x v="44"/>
            <x v="45"/>
          </reference>
        </references>
      </pivotArea>
    </format>
    <format dxfId="546">
      <pivotArea dataOnly="0" labelOnly="1" fieldPosition="0">
        <references count="4">
          <reference field="0" count="1" selected="0">
            <x v="1"/>
          </reference>
          <reference field="1" count="1" selected="0">
            <x v="5"/>
          </reference>
          <reference field="2" count="1" selected="0">
            <x v="20"/>
          </reference>
          <reference field="6" count="5">
            <x v="46"/>
            <x v="47"/>
            <x v="48"/>
            <x v="49"/>
            <x v="50"/>
          </reference>
        </references>
      </pivotArea>
    </format>
    <format dxfId="545">
      <pivotArea dataOnly="0" labelOnly="1" fieldPosition="0">
        <references count="4">
          <reference field="0" count="1" selected="0">
            <x v="1"/>
          </reference>
          <reference field="1" count="1" selected="0">
            <x v="5"/>
          </reference>
          <reference field="2" count="1" selected="0">
            <x v="21"/>
          </reference>
          <reference field="6" count="6">
            <x v="51"/>
            <x v="52"/>
            <x v="53"/>
            <x v="54"/>
            <x v="55"/>
            <x v="56"/>
          </reference>
        </references>
      </pivotArea>
    </format>
    <format dxfId="544">
      <pivotArea dataOnly="0" labelOnly="1" fieldPosition="0">
        <references count="4">
          <reference field="0" count="1" selected="0">
            <x v="1"/>
          </reference>
          <reference field="1" count="1" selected="0">
            <x v="5"/>
          </reference>
          <reference field="2" count="1" selected="0">
            <x v="22"/>
          </reference>
          <reference field="6" count="1">
            <x v="57"/>
          </reference>
        </references>
      </pivotArea>
    </format>
    <format dxfId="543">
      <pivotArea dataOnly="0" labelOnly="1" fieldPosition="0">
        <references count="4">
          <reference field="0" count="1" selected="0">
            <x v="1"/>
          </reference>
          <reference field="1" count="1" selected="0">
            <x v="5"/>
          </reference>
          <reference field="2" count="1" selected="0">
            <x v="23"/>
          </reference>
          <reference field="6" count="4">
            <x v="58"/>
            <x v="59"/>
            <x v="60"/>
            <x v="61"/>
          </reference>
        </references>
      </pivotArea>
    </format>
    <format dxfId="542">
      <pivotArea dataOnly="0" labelOnly="1" fieldPosition="0">
        <references count="4">
          <reference field="0" count="1" selected="0">
            <x v="1"/>
          </reference>
          <reference field="1" count="1" selected="0">
            <x v="5"/>
          </reference>
          <reference field="2" count="1" selected="0">
            <x v="24"/>
          </reference>
          <reference field="6" count="1">
            <x v="62"/>
          </reference>
        </references>
      </pivotArea>
    </format>
    <format dxfId="541">
      <pivotArea dataOnly="0" labelOnly="1" fieldPosition="0">
        <references count="4">
          <reference field="0" count="1" selected="0">
            <x v="1"/>
          </reference>
          <reference field="1" count="1" selected="0">
            <x v="6"/>
          </reference>
          <reference field="2" count="1" selected="0">
            <x v="25"/>
          </reference>
          <reference field="6" count="1">
            <x v="63"/>
          </reference>
        </references>
      </pivotArea>
    </format>
    <format dxfId="540">
      <pivotArea dataOnly="0" labelOnly="1" fieldPosition="0">
        <references count="4">
          <reference field="0" count="1" selected="0">
            <x v="1"/>
          </reference>
          <reference field="1" count="1" selected="0">
            <x v="7"/>
          </reference>
          <reference field="2" count="1" selected="0">
            <x v="26"/>
          </reference>
          <reference field="6" count="1">
            <x v="64"/>
          </reference>
        </references>
      </pivotArea>
    </format>
    <format dxfId="539">
      <pivotArea dataOnly="0" labelOnly="1" fieldPosition="0">
        <references count="4">
          <reference field="0" count="1" selected="0">
            <x v="1"/>
          </reference>
          <reference field="1" count="1" selected="0">
            <x v="8"/>
          </reference>
          <reference field="2" count="1" selected="0">
            <x v="27"/>
          </reference>
          <reference field="6" count="1">
            <x v="65"/>
          </reference>
        </references>
      </pivotArea>
    </format>
    <format dxfId="538">
      <pivotArea dataOnly="0" labelOnly="1" fieldPosition="0">
        <references count="4">
          <reference field="0" count="1" selected="0">
            <x v="1"/>
          </reference>
          <reference field="1" count="1" selected="0">
            <x v="8"/>
          </reference>
          <reference field="2" count="1" selected="0">
            <x v="28"/>
          </reference>
          <reference field="6" count="1">
            <x v="66"/>
          </reference>
        </references>
      </pivotArea>
    </format>
    <format dxfId="537">
      <pivotArea dataOnly="0" labelOnly="1" fieldPosition="0">
        <references count="4">
          <reference field="0" count="1" selected="0">
            <x v="1"/>
          </reference>
          <reference field="1" count="1" selected="0">
            <x v="8"/>
          </reference>
          <reference field="2" count="1" selected="0">
            <x v="29"/>
          </reference>
          <reference field="6" count="1">
            <x v="67"/>
          </reference>
        </references>
      </pivotArea>
    </format>
    <format dxfId="536">
      <pivotArea dataOnly="0" labelOnly="1" fieldPosition="0">
        <references count="4">
          <reference field="0" count="1" selected="0">
            <x v="1"/>
          </reference>
          <reference field="1" count="1" selected="0">
            <x v="8"/>
          </reference>
          <reference field="2" count="1" selected="0">
            <x v="30"/>
          </reference>
          <reference field="6" count="1">
            <x v="68"/>
          </reference>
        </references>
      </pivotArea>
    </format>
    <format dxfId="535">
      <pivotArea dataOnly="0" labelOnly="1" fieldPosition="0">
        <references count="4">
          <reference field="0" count="1" selected="0">
            <x v="1"/>
          </reference>
          <reference field="1" count="1" selected="0">
            <x v="8"/>
          </reference>
          <reference field="2" count="1" selected="0">
            <x v="31"/>
          </reference>
          <reference field="6" count="2">
            <x v="69"/>
            <x v="70"/>
          </reference>
        </references>
      </pivotArea>
    </format>
    <format dxfId="534">
      <pivotArea dataOnly="0" labelOnly="1" fieldPosition="0">
        <references count="4">
          <reference field="0" count="1" selected="0">
            <x v="1"/>
          </reference>
          <reference field="1" count="1" selected="0">
            <x v="8"/>
          </reference>
          <reference field="2" count="1" selected="0">
            <x v="32"/>
          </reference>
          <reference field="6" count="1">
            <x v="71"/>
          </reference>
        </references>
      </pivotArea>
    </format>
    <format dxfId="533">
      <pivotArea dataOnly="0" labelOnly="1" fieldPosition="0">
        <references count="4">
          <reference field="0" count="1" selected="0">
            <x v="1"/>
          </reference>
          <reference field="1" count="1" selected="0">
            <x v="8"/>
          </reference>
          <reference field="2" count="1" selected="0">
            <x v="33"/>
          </reference>
          <reference field="6" count="2">
            <x v="72"/>
            <x v="73"/>
          </reference>
        </references>
      </pivotArea>
    </format>
    <format dxfId="532">
      <pivotArea dataOnly="0" labelOnly="1" fieldPosition="0">
        <references count="4">
          <reference field="0" count="1" selected="0">
            <x v="1"/>
          </reference>
          <reference field="1" count="1" selected="0">
            <x v="8"/>
          </reference>
          <reference field="2" count="1" selected="0">
            <x v="34"/>
          </reference>
          <reference field="6" count="1">
            <x v="74"/>
          </reference>
        </references>
      </pivotArea>
    </format>
    <format dxfId="531">
      <pivotArea dataOnly="0" labelOnly="1" fieldPosition="0">
        <references count="4">
          <reference field="0" count="1" selected="0">
            <x v="1"/>
          </reference>
          <reference field="1" count="1" selected="0">
            <x v="8"/>
          </reference>
          <reference field="2" count="1" selected="0">
            <x v="35"/>
          </reference>
          <reference field="6" count="6">
            <x v="75"/>
            <x v="76"/>
            <x v="77"/>
            <x v="78"/>
            <x v="79"/>
            <x v="80"/>
          </reference>
        </references>
      </pivotArea>
    </format>
    <format dxfId="530">
      <pivotArea dataOnly="0" labelOnly="1" fieldPosition="0">
        <references count="4">
          <reference field="0" count="1" selected="0">
            <x v="1"/>
          </reference>
          <reference field="1" count="1" selected="0">
            <x v="8"/>
          </reference>
          <reference field="2" count="1" selected="0">
            <x v="36"/>
          </reference>
          <reference field="6" count="1">
            <x v="81"/>
          </reference>
        </references>
      </pivotArea>
    </format>
    <format dxfId="529">
      <pivotArea dataOnly="0" labelOnly="1" fieldPosition="0">
        <references count="4">
          <reference field="0" count="1" selected="0">
            <x v="1"/>
          </reference>
          <reference field="1" count="1" selected="0">
            <x v="8"/>
          </reference>
          <reference field="2" count="1" selected="0">
            <x v="37"/>
          </reference>
          <reference field="6" count="5">
            <x v="82"/>
            <x v="83"/>
            <x v="84"/>
            <x v="85"/>
            <x v="86"/>
          </reference>
        </references>
      </pivotArea>
    </format>
    <format dxfId="528">
      <pivotArea dataOnly="0" labelOnly="1" fieldPosition="0">
        <references count="4">
          <reference field="0" count="1" selected="0">
            <x v="1"/>
          </reference>
          <reference field="1" count="1" selected="0">
            <x v="8"/>
          </reference>
          <reference field="2" count="1" selected="0">
            <x v="38"/>
          </reference>
          <reference field="6" count="2">
            <x v="87"/>
            <x v="88"/>
          </reference>
        </references>
      </pivotArea>
    </format>
    <format dxfId="527">
      <pivotArea dataOnly="0" labelOnly="1" fieldPosition="0">
        <references count="4">
          <reference field="0" count="1" selected="0">
            <x v="1"/>
          </reference>
          <reference field="1" count="1" selected="0">
            <x v="8"/>
          </reference>
          <reference field="2" count="1" selected="0">
            <x v="39"/>
          </reference>
          <reference field="6" count="23">
            <x v="89"/>
            <x v="90"/>
            <x v="91"/>
            <x v="92"/>
            <x v="93"/>
            <x v="94"/>
            <x v="95"/>
            <x v="96"/>
            <x v="97"/>
            <x v="98"/>
            <x v="99"/>
            <x v="100"/>
            <x v="101"/>
            <x v="102"/>
            <x v="103"/>
            <x v="104"/>
            <x v="105"/>
            <x v="106"/>
            <x v="107"/>
            <x v="108"/>
            <x v="109"/>
            <x v="110"/>
            <x v="111"/>
          </reference>
        </references>
      </pivotArea>
    </format>
    <format dxfId="526">
      <pivotArea dataOnly="0" labelOnly="1" fieldPosition="0">
        <references count="4">
          <reference field="0" count="1" selected="0">
            <x v="1"/>
          </reference>
          <reference field="1" count="1" selected="0">
            <x v="8"/>
          </reference>
          <reference field="2" count="1" selected="0">
            <x v="23"/>
          </reference>
          <reference field="6" count="1">
            <x v="112"/>
          </reference>
        </references>
      </pivotArea>
    </format>
    <format dxfId="525">
      <pivotArea dataOnly="0" labelOnly="1" fieldPosition="0">
        <references count="4">
          <reference field="0" count="1" selected="0">
            <x v="1"/>
          </reference>
          <reference field="1" count="1" selected="0">
            <x v="8"/>
          </reference>
          <reference field="2" count="1" selected="0">
            <x v="40"/>
          </reference>
          <reference field="6" count="2">
            <x v="113"/>
            <x v="114"/>
          </reference>
        </references>
      </pivotArea>
    </format>
    <format dxfId="524">
      <pivotArea dataOnly="0" labelOnly="1" fieldPosition="0">
        <references count="4">
          <reference field="0" count="1" selected="0">
            <x v="1"/>
          </reference>
          <reference field="1" count="1" selected="0">
            <x v="8"/>
          </reference>
          <reference field="2" count="1" selected="0">
            <x v="41"/>
          </reference>
          <reference field="6" count="1">
            <x v="115"/>
          </reference>
        </references>
      </pivotArea>
    </format>
    <format dxfId="523">
      <pivotArea dataOnly="0" labelOnly="1" fieldPosition="0">
        <references count="4">
          <reference field="0" count="1" selected="0">
            <x v="1"/>
          </reference>
          <reference field="1" count="1" selected="0">
            <x v="9"/>
          </reference>
          <reference field="2" count="1" selected="0">
            <x v="42"/>
          </reference>
          <reference field="6" count="2">
            <x v="116"/>
            <x v="117"/>
          </reference>
        </references>
      </pivotArea>
    </format>
    <format dxfId="522">
      <pivotArea dataOnly="0" labelOnly="1" fieldPosition="0">
        <references count="4">
          <reference field="0" count="1" selected="0">
            <x v="1"/>
          </reference>
          <reference field="1" count="1" selected="0">
            <x v="9"/>
          </reference>
          <reference field="2" count="1" selected="0">
            <x v="43"/>
          </reference>
          <reference field="6" count="1">
            <x v="118"/>
          </reference>
        </references>
      </pivotArea>
    </format>
    <format dxfId="521">
      <pivotArea dataOnly="0" labelOnly="1" fieldPosition="0">
        <references count="4">
          <reference field="0" count="1" selected="0">
            <x v="1"/>
          </reference>
          <reference field="1" count="1" selected="0">
            <x v="9"/>
          </reference>
          <reference field="2" count="1" selected="0">
            <x v="44"/>
          </reference>
          <reference field="6" count="11">
            <x v="119"/>
            <x v="120"/>
            <x v="121"/>
            <x v="122"/>
            <x v="123"/>
            <x v="124"/>
            <x v="125"/>
            <x v="126"/>
            <x v="127"/>
            <x v="128"/>
            <x v="129"/>
          </reference>
        </references>
      </pivotArea>
    </format>
    <format dxfId="520">
      <pivotArea dataOnly="0" labelOnly="1" fieldPosition="0">
        <references count="4">
          <reference field="0" count="1" selected="0">
            <x v="1"/>
          </reference>
          <reference field="1" count="1" selected="0">
            <x v="9"/>
          </reference>
          <reference field="2" count="1" selected="0">
            <x v="45"/>
          </reference>
          <reference field="6" count="1">
            <x v="130"/>
          </reference>
        </references>
      </pivotArea>
    </format>
    <format dxfId="519">
      <pivotArea dataOnly="0" labelOnly="1" fieldPosition="0">
        <references count="4">
          <reference field="0" count="1" selected="0">
            <x v="1"/>
          </reference>
          <reference field="1" count="1" selected="0">
            <x v="9"/>
          </reference>
          <reference field="2" count="1" selected="0">
            <x v="46"/>
          </reference>
          <reference field="6" count="1">
            <x v="131"/>
          </reference>
        </references>
      </pivotArea>
    </format>
    <format dxfId="518">
      <pivotArea dataOnly="0" labelOnly="1" fieldPosition="0">
        <references count="4">
          <reference field="0" count="1" selected="0">
            <x v="1"/>
          </reference>
          <reference field="1" count="1" selected="0">
            <x v="9"/>
          </reference>
          <reference field="2" count="1" selected="0">
            <x v="47"/>
          </reference>
          <reference field="6" count="2">
            <x v="132"/>
            <x v="133"/>
          </reference>
        </references>
      </pivotArea>
    </format>
    <format dxfId="517">
      <pivotArea dataOnly="0" labelOnly="1" fieldPosition="0">
        <references count="4">
          <reference field="0" count="1" selected="0">
            <x v="1"/>
          </reference>
          <reference field="1" count="1" selected="0">
            <x v="9"/>
          </reference>
          <reference field="2" count="1" selected="0">
            <x v="48"/>
          </reference>
          <reference field="6" count="1">
            <x v="134"/>
          </reference>
        </references>
      </pivotArea>
    </format>
    <format dxfId="516">
      <pivotArea dataOnly="0" labelOnly="1" fieldPosition="0">
        <references count="4">
          <reference field="0" count="1" selected="0">
            <x v="1"/>
          </reference>
          <reference field="1" count="1" selected="0">
            <x v="9"/>
          </reference>
          <reference field="2" count="1" selected="0">
            <x v="49"/>
          </reference>
          <reference field="6" count="1">
            <x v="135"/>
          </reference>
        </references>
      </pivotArea>
    </format>
    <format dxfId="515">
      <pivotArea dataOnly="0" labelOnly="1" fieldPosition="0">
        <references count="4">
          <reference field="0" count="1" selected="0">
            <x v="1"/>
          </reference>
          <reference field="1" count="1" selected="0">
            <x v="9"/>
          </reference>
          <reference field="2" count="1" selected="0">
            <x v="50"/>
          </reference>
          <reference field="6" count="1">
            <x v="136"/>
          </reference>
        </references>
      </pivotArea>
    </format>
    <format dxfId="514">
      <pivotArea dataOnly="0" labelOnly="1" fieldPosition="0">
        <references count="4">
          <reference field="0" count="1" selected="0">
            <x v="2"/>
          </reference>
          <reference field="1" count="1" selected="0">
            <x v="10"/>
          </reference>
          <reference field="2" count="1" selected="0">
            <x v="51"/>
          </reference>
          <reference field="6" count="1">
            <x v="137"/>
          </reference>
        </references>
      </pivotArea>
    </format>
    <format dxfId="513">
      <pivotArea dataOnly="0" labelOnly="1" fieldPosition="0">
        <references count="4">
          <reference field="0" count="1" selected="0">
            <x v="2"/>
          </reference>
          <reference field="1" count="1" selected="0">
            <x v="10"/>
          </reference>
          <reference field="2" count="1" selected="0">
            <x v="52"/>
          </reference>
          <reference field="6" count="1">
            <x v="138"/>
          </reference>
        </references>
      </pivotArea>
    </format>
    <format dxfId="512">
      <pivotArea dataOnly="0" labelOnly="1" fieldPosition="0">
        <references count="4">
          <reference field="0" count="1" selected="0">
            <x v="2"/>
          </reference>
          <reference field="1" count="1" selected="0">
            <x v="11"/>
          </reference>
          <reference field="2" count="1" selected="0">
            <x v="53"/>
          </reference>
          <reference field="6" count="1">
            <x v="139"/>
          </reference>
        </references>
      </pivotArea>
    </format>
    <format dxfId="511">
      <pivotArea dataOnly="0" labelOnly="1" fieldPosition="0">
        <references count="4">
          <reference field="0" count="1" selected="0">
            <x v="2"/>
          </reference>
          <reference field="1" count="1" selected="0">
            <x v="12"/>
          </reference>
          <reference field="2" count="1" selected="0">
            <x v="54"/>
          </reference>
          <reference field="6" count="2">
            <x v="140"/>
            <x v="141"/>
          </reference>
        </references>
      </pivotArea>
    </format>
    <format dxfId="510">
      <pivotArea dataOnly="0" labelOnly="1" fieldPosition="0">
        <references count="4">
          <reference field="0" count="1" selected="0">
            <x v="2"/>
          </reference>
          <reference field="1" count="1" selected="0">
            <x v="12"/>
          </reference>
          <reference field="2" count="1" selected="0">
            <x v="55"/>
          </reference>
          <reference field="6" count="1">
            <x v="142"/>
          </reference>
        </references>
      </pivotArea>
    </format>
    <format dxfId="509">
      <pivotArea dataOnly="0" labelOnly="1" fieldPosition="0">
        <references count="4">
          <reference field="0" count="1" selected="0">
            <x v="2"/>
          </reference>
          <reference field="1" count="1" selected="0">
            <x v="12"/>
          </reference>
          <reference field="2" count="1" selected="0">
            <x v="56"/>
          </reference>
          <reference field="6" count="1">
            <x v="143"/>
          </reference>
        </references>
      </pivotArea>
    </format>
    <format dxfId="508">
      <pivotArea dataOnly="0" labelOnly="1" fieldPosition="0">
        <references count="4">
          <reference field="0" count="1" selected="0">
            <x v="2"/>
          </reference>
          <reference field="1" count="1" selected="0">
            <x v="12"/>
          </reference>
          <reference field="2" count="1" selected="0">
            <x v="57"/>
          </reference>
          <reference field="6" count="1">
            <x v="144"/>
          </reference>
        </references>
      </pivotArea>
    </format>
    <format dxfId="507">
      <pivotArea dataOnly="0" labelOnly="1" fieldPosition="0">
        <references count="4">
          <reference field="0" count="1" selected="0">
            <x v="2"/>
          </reference>
          <reference field="1" count="1" selected="0">
            <x v="12"/>
          </reference>
          <reference field="2" count="1" selected="0">
            <x v="58"/>
          </reference>
          <reference field="6" count="1">
            <x v="145"/>
          </reference>
        </references>
      </pivotArea>
    </format>
    <format dxfId="506">
      <pivotArea dataOnly="0" labelOnly="1" fieldPosition="0">
        <references count="4">
          <reference field="0" count="1" selected="0">
            <x v="2"/>
          </reference>
          <reference field="1" count="1" selected="0">
            <x v="13"/>
          </reference>
          <reference field="2" count="1" selected="0">
            <x v="59"/>
          </reference>
          <reference field="6" count="2">
            <x v="146"/>
            <x v="147"/>
          </reference>
        </references>
      </pivotArea>
    </format>
    <format dxfId="505">
      <pivotArea dataOnly="0" labelOnly="1" fieldPosition="0">
        <references count="4">
          <reference field="0" count="1" selected="0">
            <x v="2"/>
          </reference>
          <reference field="1" count="1" selected="0">
            <x v="14"/>
          </reference>
          <reference field="2" count="1" selected="0">
            <x v="60"/>
          </reference>
          <reference field="6" count="2">
            <x v="148"/>
            <x v="149"/>
          </reference>
        </references>
      </pivotArea>
    </format>
    <format dxfId="504">
      <pivotArea dataOnly="0" labelOnly="1" fieldPosition="0">
        <references count="4">
          <reference field="0" count="1" selected="0">
            <x v="2"/>
          </reference>
          <reference field="1" count="1" selected="0">
            <x v="15"/>
          </reference>
          <reference field="2" count="1" selected="0">
            <x v="61"/>
          </reference>
          <reference field="6" count="1">
            <x v="150"/>
          </reference>
        </references>
      </pivotArea>
    </format>
    <format dxfId="503">
      <pivotArea dataOnly="0" labelOnly="1" fieldPosition="0">
        <references count="4">
          <reference field="0" count="1" selected="0">
            <x v="2"/>
          </reference>
          <reference field="1" count="1" selected="0">
            <x v="15"/>
          </reference>
          <reference field="2" count="1" selected="0">
            <x v="62"/>
          </reference>
          <reference field="6" count="1">
            <x v="151"/>
          </reference>
        </references>
      </pivotArea>
    </format>
    <format dxfId="502">
      <pivotArea dataOnly="0" labelOnly="1" fieldPosition="0">
        <references count="4">
          <reference field="0" count="1" selected="0">
            <x v="2"/>
          </reference>
          <reference field="1" count="1" selected="0">
            <x v="16"/>
          </reference>
          <reference field="2" count="1" selected="0">
            <x v="63"/>
          </reference>
          <reference field="6" count="1">
            <x v="152"/>
          </reference>
        </references>
      </pivotArea>
    </format>
    <format dxfId="501">
      <pivotArea dataOnly="0" labelOnly="1" fieldPosition="0">
        <references count="4">
          <reference field="0" count="1" selected="0">
            <x v="2"/>
          </reference>
          <reference field="1" count="1" selected="0">
            <x v="17"/>
          </reference>
          <reference field="2" count="1" selected="0">
            <x v="64"/>
          </reference>
          <reference field="6" count="11">
            <x v="153"/>
            <x v="154"/>
            <x v="155"/>
            <x v="156"/>
            <x v="157"/>
            <x v="158"/>
            <x v="159"/>
            <x v="160"/>
            <x v="161"/>
            <x v="162"/>
            <x v="163"/>
          </reference>
        </references>
      </pivotArea>
    </format>
    <format dxfId="500">
      <pivotArea dataOnly="0" labelOnly="1" fieldPosition="0">
        <references count="4">
          <reference field="0" count="1" selected="0">
            <x v="2"/>
          </reference>
          <reference field="1" count="1" selected="0">
            <x v="18"/>
          </reference>
          <reference field="2" count="1" selected="0">
            <x v="65"/>
          </reference>
          <reference field="6" count="1">
            <x v="164"/>
          </reference>
        </references>
      </pivotArea>
    </format>
    <format dxfId="499">
      <pivotArea dataOnly="0" labelOnly="1" fieldPosition="0">
        <references count="4">
          <reference field="0" count="1" selected="0">
            <x v="2"/>
          </reference>
          <reference field="1" count="1" selected="0">
            <x v="18"/>
          </reference>
          <reference field="2" count="1" selected="0">
            <x v="66"/>
          </reference>
          <reference field="6" count="1">
            <x v="165"/>
          </reference>
        </references>
      </pivotArea>
    </format>
    <format dxfId="498">
      <pivotArea dataOnly="0" labelOnly="1" fieldPosition="0">
        <references count="4">
          <reference field="0" count="1" selected="0">
            <x v="2"/>
          </reference>
          <reference field="1" count="1" selected="0">
            <x v="19"/>
          </reference>
          <reference field="2" count="1" selected="0">
            <x v="67"/>
          </reference>
          <reference field="6" count="1">
            <x v="166"/>
          </reference>
        </references>
      </pivotArea>
    </format>
    <format dxfId="497">
      <pivotArea dataOnly="0" labelOnly="1" fieldPosition="0">
        <references count="4">
          <reference field="0" count="1" selected="0">
            <x v="2"/>
          </reference>
          <reference field="1" count="1" selected="0">
            <x v="19"/>
          </reference>
          <reference field="2" count="1" selected="0">
            <x v="68"/>
          </reference>
          <reference field="6" count="2">
            <x v="167"/>
            <x v="168"/>
          </reference>
        </references>
      </pivotArea>
    </format>
    <format dxfId="496">
      <pivotArea dataOnly="0" labelOnly="1" fieldPosition="0">
        <references count="4">
          <reference field="0" count="1" selected="0">
            <x v="2"/>
          </reference>
          <reference field="1" count="1" selected="0">
            <x v="20"/>
          </reference>
          <reference field="2" count="1" selected="0">
            <x v="69"/>
          </reference>
          <reference field="6" count="1">
            <x v="169"/>
          </reference>
        </references>
      </pivotArea>
    </format>
    <format dxfId="495">
      <pivotArea dataOnly="0" labelOnly="1" fieldPosition="0">
        <references count="4">
          <reference field="0" count="1" selected="0">
            <x v="2"/>
          </reference>
          <reference field="1" count="1" selected="0">
            <x v="21"/>
          </reference>
          <reference field="2" count="1" selected="0">
            <x v="70"/>
          </reference>
          <reference field="6" count="1">
            <x v="170"/>
          </reference>
        </references>
      </pivotArea>
    </format>
    <format dxfId="494">
      <pivotArea dataOnly="0" labelOnly="1" fieldPosition="0">
        <references count="4">
          <reference field="0" count="1" selected="0">
            <x v="3"/>
          </reference>
          <reference field="1" count="1" selected="0">
            <x v="22"/>
          </reference>
          <reference field="2" count="1" selected="0">
            <x v="71"/>
          </reference>
          <reference field="6" count="1">
            <x v="171"/>
          </reference>
        </references>
      </pivotArea>
    </format>
    <format dxfId="493">
      <pivotArea dataOnly="0" labelOnly="1" fieldPosition="0">
        <references count="4">
          <reference field="0" count="1" selected="0">
            <x v="3"/>
          </reference>
          <reference field="1" count="1" selected="0">
            <x v="22"/>
          </reference>
          <reference field="2" count="1" selected="0">
            <x v="72"/>
          </reference>
          <reference field="6" count="1">
            <x v="172"/>
          </reference>
        </references>
      </pivotArea>
    </format>
    <format dxfId="492">
      <pivotArea dataOnly="0" labelOnly="1" fieldPosition="0">
        <references count="4">
          <reference field="0" count="1" selected="0">
            <x v="3"/>
          </reference>
          <reference field="1" count="1" selected="0">
            <x v="22"/>
          </reference>
          <reference field="2" count="1" selected="0">
            <x v="73"/>
          </reference>
          <reference field="6" count="1">
            <x v="173"/>
          </reference>
        </references>
      </pivotArea>
    </format>
    <format dxfId="491">
      <pivotArea dataOnly="0" labelOnly="1" fieldPosition="0">
        <references count="4">
          <reference field="0" count="1" selected="0">
            <x v="3"/>
          </reference>
          <reference field="1" count="1" selected="0">
            <x v="23"/>
          </reference>
          <reference field="2" count="1" selected="0">
            <x v="74"/>
          </reference>
          <reference field="6" count="1">
            <x v="174"/>
          </reference>
        </references>
      </pivotArea>
    </format>
    <format dxfId="490">
      <pivotArea dataOnly="0" labelOnly="1" fieldPosition="0">
        <references count="4">
          <reference field="0" count="1" selected="0">
            <x v="3"/>
          </reference>
          <reference field="1" count="1" selected="0">
            <x v="23"/>
          </reference>
          <reference field="2" count="1" selected="0">
            <x v="75"/>
          </reference>
          <reference field="6" count="1">
            <x v="175"/>
          </reference>
        </references>
      </pivotArea>
    </format>
    <format dxfId="489">
      <pivotArea dataOnly="0" labelOnly="1" fieldPosition="0">
        <references count="4">
          <reference field="0" count="1" selected="0">
            <x v="3"/>
          </reference>
          <reference field="1" count="1" selected="0">
            <x v="24"/>
          </reference>
          <reference field="2" count="1" selected="0">
            <x v="71"/>
          </reference>
          <reference field="6" count="1">
            <x v="176"/>
          </reference>
        </references>
      </pivotArea>
    </format>
    <format dxfId="488">
      <pivotArea dataOnly="0" labelOnly="1" fieldPosition="0">
        <references count="4">
          <reference field="0" count="1" selected="0">
            <x v="3"/>
          </reference>
          <reference field="1" count="1" selected="0">
            <x v="24"/>
          </reference>
          <reference field="2" count="1" selected="0">
            <x v="74"/>
          </reference>
          <reference field="6" count="1">
            <x v="177"/>
          </reference>
        </references>
      </pivotArea>
    </format>
    <format dxfId="487">
      <pivotArea dataOnly="0" labelOnly="1" fieldPosition="0">
        <references count="4">
          <reference field="0" count="1" selected="0">
            <x v="3"/>
          </reference>
          <reference field="1" count="1" selected="0">
            <x v="24"/>
          </reference>
          <reference field="2" count="1" selected="0">
            <x v="76"/>
          </reference>
          <reference field="6" count="1">
            <x v="178"/>
          </reference>
        </references>
      </pivotArea>
    </format>
    <format dxfId="486">
      <pivotArea dataOnly="0" labelOnly="1" fieldPosition="0">
        <references count="4">
          <reference field="0" count="1" selected="0">
            <x v="3"/>
          </reference>
          <reference field="1" count="1" selected="0">
            <x v="24"/>
          </reference>
          <reference field="2" count="1" selected="0">
            <x v="77"/>
          </reference>
          <reference field="6" count="1">
            <x v="179"/>
          </reference>
        </references>
      </pivotArea>
    </format>
    <format dxfId="485">
      <pivotArea dataOnly="0" labelOnly="1" fieldPosition="0">
        <references count="4">
          <reference field="0" count="1" selected="0">
            <x v="3"/>
          </reference>
          <reference field="1" count="1" selected="0">
            <x v="24"/>
          </reference>
          <reference field="2" count="1" selected="0">
            <x v="78"/>
          </reference>
          <reference field="6" count="1">
            <x v="180"/>
          </reference>
        </references>
      </pivotArea>
    </format>
    <format dxfId="484">
      <pivotArea dataOnly="0" labelOnly="1" fieldPosition="0">
        <references count="4">
          <reference field="0" count="1" selected="0">
            <x v="3"/>
          </reference>
          <reference field="1" count="1" selected="0">
            <x v="24"/>
          </reference>
          <reference field="2" count="1" selected="0">
            <x v="79"/>
          </reference>
          <reference field="6" count="1">
            <x v="181"/>
          </reference>
        </references>
      </pivotArea>
    </format>
    <format dxfId="483">
      <pivotArea dataOnly="0" labelOnly="1" fieldPosition="0">
        <references count="4">
          <reference field="0" count="1" selected="0">
            <x v="3"/>
          </reference>
          <reference field="1" count="1" selected="0">
            <x v="24"/>
          </reference>
          <reference field="2" count="1" selected="0">
            <x v="80"/>
          </reference>
          <reference field="6" count="1">
            <x v="182"/>
          </reference>
        </references>
      </pivotArea>
    </format>
    <format dxfId="482">
      <pivotArea dataOnly="0" labelOnly="1" fieldPosition="0">
        <references count="4">
          <reference field="0" count="1" selected="0">
            <x v="3"/>
          </reference>
          <reference field="1" count="1" selected="0">
            <x v="25"/>
          </reference>
          <reference field="2" count="1" selected="0">
            <x v="81"/>
          </reference>
          <reference field="6" count="1">
            <x v="183"/>
          </reference>
        </references>
      </pivotArea>
    </format>
    <format dxfId="481">
      <pivotArea dataOnly="0" labelOnly="1" fieldPosition="0">
        <references count="4">
          <reference field="0" count="1" selected="0">
            <x v="3"/>
          </reference>
          <reference field="1" count="1" selected="0">
            <x v="25"/>
          </reference>
          <reference field="2" count="1" selected="0">
            <x v="74"/>
          </reference>
          <reference field="6" count="2">
            <x v="184"/>
            <x v="185"/>
          </reference>
        </references>
      </pivotArea>
    </format>
    <format dxfId="480">
      <pivotArea dataOnly="0" labelOnly="1" fieldPosition="0">
        <references count="4">
          <reference field="0" count="1" selected="0">
            <x v="3"/>
          </reference>
          <reference field="1" count="1" selected="0">
            <x v="25"/>
          </reference>
          <reference field="2" count="1" selected="0">
            <x v="82"/>
          </reference>
          <reference field="6" count="1">
            <x v="186"/>
          </reference>
        </references>
      </pivotArea>
    </format>
    <format dxfId="479">
      <pivotArea dataOnly="0" labelOnly="1" fieldPosition="0">
        <references count="4">
          <reference field="0" count="1" selected="0">
            <x v="3"/>
          </reference>
          <reference field="1" count="1" selected="0">
            <x v="25"/>
          </reference>
          <reference field="2" count="1" selected="0">
            <x v="83"/>
          </reference>
          <reference field="6" count="1">
            <x v="187"/>
          </reference>
        </references>
      </pivotArea>
    </format>
    <format dxfId="478">
      <pivotArea dataOnly="0" labelOnly="1" fieldPosition="0">
        <references count="4">
          <reference field="0" count="1" selected="0">
            <x v="3"/>
          </reference>
          <reference field="1" count="1" selected="0">
            <x v="26"/>
          </reference>
          <reference field="2" count="1" selected="0">
            <x v="74"/>
          </reference>
          <reference field="6" count="1">
            <x v="188"/>
          </reference>
        </references>
      </pivotArea>
    </format>
    <format dxfId="477">
      <pivotArea dataOnly="0" labelOnly="1" fieldPosition="0">
        <references count="4">
          <reference field="0" count="1" selected="0">
            <x v="3"/>
          </reference>
          <reference field="1" count="1" selected="0">
            <x v="26"/>
          </reference>
          <reference field="2" count="1" selected="0">
            <x v="84"/>
          </reference>
          <reference field="6" count="1">
            <x v="189"/>
          </reference>
        </references>
      </pivotArea>
    </format>
    <format dxfId="476">
      <pivotArea dataOnly="0" labelOnly="1" fieldPosition="0">
        <references count="4">
          <reference field="0" count="1" selected="0">
            <x v="3"/>
          </reference>
          <reference field="1" count="1" selected="0">
            <x v="26"/>
          </reference>
          <reference field="2" count="1" selected="0">
            <x v="85"/>
          </reference>
          <reference field="6" count="1">
            <x v="190"/>
          </reference>
        </references>
      </pivotArea>
    </format>
    <format dxfId="475">
      <pivotArea dataOnly="0" labelOnly="1" fieldPosition="0">
        <references count="4">
          <reference field="0" count="1" selected="0">
            <x v="3"/>
          </reference>
          <reference field="1" count="1" selected="0">
            <x v="26"/>
          </reference>
          <reference field="2" count="1" selected="0">
            <x v="86"/>
          </reference>
          <reference field="6" count="1">
            <x v="191"/>
          </reference>
        </references>
      </pivotArea>
    </format>
    <format dxfId="474">
      <pivotArea dataOnly="0" labelOnly="1" fieldPosition="0">
        <references count="4">
          <reference field="0" count="1" selected="0">
            <x v="3"/>
          </reference>
          <reference field="1" count="1" selected="0">
            <x v="26"/>
          </reference>
          <reference field="2" count="1" selected="0">
            <x v="83"/>
          </reference>
          <reference field="6" count="1">
            <x v="192"/>
          </reference>
        </references>
      </pivotArea>
    </format>
    <format dxfId="473">
      <pivotArea dataOnly="0" labelOnly="1" fieldPosition="0">
        <references count="4">
          <reference field="0" count="1" selected="0">
            <x v="3"/>
          </reference>
          <reference field="1" count="1" selected="0">
            <x v="27"/>
          </reference>
          <reference field="2" count="1" selected="0">
            <x v="74"/>
          </reference>
          <reference field="6" count="1">
            <x v="193"/>
          </reference>
        </references>
      </pivotArea>
    </format>
    <format dxfId="472">
      <pivotArea dataOnly="0" labelOnly="1" fieldPosition="0">
        <references count="4">
          <reference field="0" count="1" selected="0">
            <x v="3"/>
          </reference>
          <reference field="1" count="1" selected="0">
            <x v="27"/>
          </reference>
          <reference field="2" count="1" selected="0">
            <x v="77"/>
          </reference>
          <reference field="6" count="1">
            <x v="194"/>
          </reference>
        </references>
      </pivotArea>
    </format>
    <format dxfId="471">
      <pivotArea dataOnly="0" labelOnly="1" fieldPosition="0">
        <references count="4">
          <reference field="0" count="1" selected="0">
            <x v="3"/>
          </reference>
          <reference field="1" count="1" selected="0">
            <x v="27"/>
          </reference>
          <reference field="2" count="1" selected="0">
            <x v="87"/>
          </reference>
          <reference field="6" count="1">
            <x v="195"/>
          </reference>
        </references>
      </pivotArea>
    </format>
    <format dxfId="470">
      <pivotArea dataOnly="0" labelOnly="1" fieldPosition="0">
        <references count="4">
          <reference field="0" count="1" selected="0">
            <x v="3"/>
          </reference>
          <reference field="1" count="1" selected="0">
            <x v="27"/>
          </reference>
          <reference field="2" count="1" selected="0">
            <x v="88"/>
          </reference>
          <reference field="6" count="1">
            <x v="196"/>
          </reference>
        </references>
      </pivotArea>
    </format>
    <format dxfId="469">
      <pivotArea dataOnly="0" labelOnly="1" fieldPosition="0">
        <references count="4">
          <reference field="0" count="1" selected="0">
            <x v="3"/>
          </reference>
          <reference field="1" count="1" selected="0">
            <x v="27"/>
          </reference>
          <reference field="2" count="1" selected="0">
            <x v="89"/>
          </reference>
          <reference field="6" count="1">
            <x v="197"/>
          </reference>
        </references>
      </pivotArea>
    </format>
    <format dxfId="468">
      <pivotArea dataOnly="0" labelOnly="1" fieldPosition="0">
        <references count="4">
          <reference field="0" count="1" selected="0">
            <x v="3"/>
          </reference>
          <reference field="1" count="1" selected="0">
            <x v="27"/>
          </reference>
          <reference field="2" count="1" selected="0">
            <x v="90"/>
          </reference>
          <reference field="6" count="1">
            <x v="198"/>
          </reference>
        </references>
      </pivotArea>
    </format>
    <format dxfId="467">
      <pivotArea dataOnly="0" labelOnly="1" fieldPosition="0">
        <references count="4">
          <reference field="0" count="1" selected="0">
            <x v="3"/>
          </reference>
          <reference field="1" count="1" selected="0">
            <x v="27"/>
          </reference>
          <reference field="2" count="1" selected="0">
            <x v="91"/>
          </reference>
          <reference field="6" count="1">
            <x v="199"/>
          </reference>
        </references>
      </pivotArea>
    </format>
    <format dxfId="466">
      <pivotArea dataOnly="0" labelOnly="1" fieldPosition="0">
        <references count="4">
          <reference field="0" count="1" selected="0">
            <x v="3"/>
          </reference>
          <reference field="1" count="1" selected="0">
            <x v="27"/>
          </reference>
          <reference field="2" count="1" selected="0">
            <x v="92"/>
          </reference>
          <reference field="6" count="1">
            <x v="200"/>
          </reference>
        </references>
      </pivotArea>
    </format>
    <format dxfId="465">
      <pivotArea dataOnly="0" labelOnly="1" fieldPosition="0">
        <references count="4">
          <reference field="0" count="1" selected="0">
            <x v="3"/>
          </reference>
          <reference field="1" count="1" selected="0">
            <x v="27"/>
          </reference>
          <reference field="2" count="1" selected="0">
            <x v="93"/>
          </reference>
          <reference field="6" count="2">
            <x v="201"/>
            <x v="202"/>
          </reference>
        </references>
      </pivotArea>
    </format>
    <format dxfId="464">
      <pivotArea dataOnly="0" labelOnly="1" fieldPosition="0">
        <references count="4">
          <reference field="0" count="1" selected="0">
            <x v="4"/>
          </reference>
          <reference field="1" count="1" selected="0">
            <x v="28"/>
          </reference>
          <reference field="2" count="1" selected="0">
            <x v="94"/>
          </reference>
          <reference field="6" count="1">
            <x v="203"/>
          </reference>
        </references>
      </pivotArea>
    </format>
    <format dxfId="463">
      <pivotArea dataOnly="0" labelOnly="1" fieldPosition="0">
        <references count="4">
          <reference field="0" count="1" selected="0">
            <x v="4"/>
          </reference>
          <reference field="1" count="1" selected="0">
            <x v="28"/>
          </reference>
          <reference field="2" count="1" selected="0">
            <x v="95"/>
          </reference>
          <reference field="6" count="1">
            <x v="204"/>
          </reference>
        </references>
      </pivotArea>
    </format>
    <format dxfId="462">
      <pivotArea dataOnly="0" labelOnly="1" fieldPosition="0">
        <references count="4">
          <reference field="0" count="1" selected="0">
            <x v="4"/>
          </reference>
          <reference field="1" count="1" selected="0">
            <x v="28"/>
          </reference>
          <reference field="2" count="1" selected="0">
            <x v="96"/>
          </reference>
          <reference field="6" count="1">
            <x v="205"/>
          </reference>
        </references>
      </pivotArea>
    </format>
    <format dxfId="461">
      <pivotArea dataOnly="0" labelOnly="1" fieldPosition="0">
        <references count="4">
          <reference field="0" count="1" selected="0">
            <x v="4"/>
          </reference>
          <reference field="1" count="1" selected="0">
            <x v="28"/>
          </reference>
          <reference field="2" count="1" selected="0">
            <x v="97"/>
          </reference>
          <reference field="6" count="1">
            <x v="206"/>
          </reference>
        </references>
      </pivotArea>
    </format>
    <format dxfId="460">
      <pivotArea dataOnly="0" labelOnly="1" fieldPosition="0">
        <references count="4">
          <reference field="0" count="1" selected="0">
            <x v="4"/>
          </reference>
          <reference field="1" count="1" selected="0">
            <x v="28"/>
          </reference>
          <reference field="2" count="1" selected="0">
            <x v="98"/>
          </reference>
          <reference field="6" count="1">
            <x v="207"/>
          </reference>
        </references>
      </pivotArea>
    </format>
    <format dxfId="459">
      <pivotArea dataOnly="0" labelOnly="1" fieldPosition="0">
        <references count="4">
          <reference field="0" count="1" selected="0">
            <x v="4"/>
          </reference>
          <reference field="1" count="1" selected="0">
            <x v="28"/>
          </reference>
          <reference field="2" count="1" selected="0">
            <x v="99"/>
          </reference>
          <reference field="6" count="1">
            <x v="208"/>
          </reference>
        </references>
      </pivotArea>
    </format>
    <format dxfId="458">
      <pivotArea dataOnly="0" labelOnly="1" fieldPosition="0">
        <references count="4">
          <reference field="0" count="1" selected="0">
            <x v="4"/>
          </reference>
          <reference field="1" count="1" selected="0">
            <x v="28"/>
          </reference>
          <reference field="2" count="1" selected="0">
            <x v="100"/>
          </reference>
          <reference field="6" count="1">
            <x v="209"/>
          </reference>
        </references>
      </pivotArea>
    </format>
    <format dxfId="457">
      <pivotArea dataOnly="0" labelOnly="1" fieldPosition="0">
        <references count="4">
          <reference field="0" count="1" selected="0">
            <x v="4"/>
          </reference>
          <reference field="1" count="1" selected="0">
            <x v="28"/>
          </reference>
          <reference field="2" count="1" selected="0">
            <x v="101"/>
          </reference>
          <reference field="6" count="1">
            <x v="210"/>
          </reference>
        </references>
      </pivotArea>
    </format>
    <format dxfId="456">
      <pivotArea dataOnly="0" labelOnly="1" fieldPosition="0">
        <references count="4">
          <reference field="0" count="1" selected="0">
            <x v="4"/>
          </reference>
          <reference field="1" count="1" selected="0">
            <x v="28"/>
          </reference>
          <reference field="2" count="1" selected="0">
            <x v="102"/>
          </reference>
          <reference field="6" count="1">
            <x v="211"/>
          </reference>
        </references>
      </pivotArea>
    </format>
    <format dxfId="455">
      <pivotArea dataOnly="0" labelOnly="1" fieldPosition="0">
        <references count="4">
          <reference field="0" count="1" selected="0">
            <x v="4"/>
          </reference>
          <reference field="1" count="1" selected="0">
            <x v="28"/>
          </reference>
          <reference field="2" count="1" selected="0">
            <x v="103"/>
          </reference>
          <reference field="6" count="1">
            <x v="212"/>
          </reference>
        </references>
      </pivotArea>
    </format>
    <format dxfId="454">
      <pivotArea dataOnly="0" labelOnly="1" fieldPosition="0">
        <references count="4">
          <reference field="0" count="1" selected="0">
            <x v="4"/>
          </reference>
          <reference field="1" count="1" selected="0">
            <x v="28"/>
          </reference>
          <reference field="2" count="1" selected="0">
            <x v="104"/>
          </reference>
          <reference field="6" count="1">
            <x v="213"/>
          </reference>
        </references>
      </pivotArea>
    </format>
    <format dxfId="453">
      <pivotArea dataOnly="0" labelOnly="1" fieldPosition="0">
        <references count="4">
          <reference field="0" count="1" selected="0">
            <x v="4"/>
          </reference>
          <reference field="1" count="1" selected="0">
            <x v="28"/>
          </reference>
          <reference field="2" count="1" selected="0">
            <x v="105"/>
          </reference>
          <reference field="6" count="13">
            <x v="214"/>
            <x v="215"/>
            <x v="216"/>
            <x v="217"/>
            <x v="218"/>
            <x v="219"/>
            <x v="220"/>
            <x v="221"/>
            <x v="222"/>
            <x v="223"/>
            <x v="224"/>
            <x v="225"/>
            <x v="226"/>
          </reference>
        </references>
      </pivotArea>
    </format>
    <format dxfId="452">
      <pivotArea dataOnly="0" labelOnly="1" fieldPosition="0">
        <references count="4">
          <reference field="0" count="1" selected="0">
            <x v="4"/>
          </reference>
          <reference field="1" count="1" selected="0">
            <x v="28"/>
          </reference>
          <reference field="2" count="1" selected="0">
            <x v="106"/>
          </reference>
          <reference field="6" count="1">
            <x v="227"/>
          </reference>
        </references>
      </pivotArea>
    </format>
    <format dxfId="451">
      <pivotArea dataOnly="0" labelOnly="1" fieldPosition="0">
        <references count="4">
          <reference field="0" count="1" selected="0">
            <x v="4"/>
          </reference>
          <reference field="1" count="1" selected="0">
            <x v="28"/>
          </reference>
          <reference field="2" count="1" selected="0">
            <x v="107"/>
          </reference>
          <reference field="6" count="3">
            <x v="228"/>
            <x v="229"/>
            <x v="230"/>
          </reference>
        </references>
      </pivotArea>
    </format>
    <format dxfId="450">
      <pivotArea dataOnly="0" labelOnly="1" fieldPosition="0">
        <references count="4">
          <reference field="0" count="1" selected="0">
            <x v="4"/>
          </reference>
          <reference field="1" count="1" selected="0">
            <x v="28"/>
          </reference>
          <reference field="2" count="1" selected="0">
            <x v="108"/>
          </reference>
          <reference field="6" count="1">
            <x v="231"/>
          </reference>
        </references>
      </pivotArea>
    </format>
    <format dxfId="449">
      <pivotArea dataOnly="0" labelOnly="1" fieldPosition="0">
        <references count="4">
          <reference field="0" count="1" selected="0">
            <x v="4"/>
          </reference>
          <reference field="1" count="1" selected="0">
            <x v="28"/>
          </reference>
          <reference field="2" count="1" selected="0">
            <x v="109"/>
          </reference>
          <reference field="6" count="1">
            <x v="232"/>
          </reference>
        </references>
      </pivotArea>
    </format>
    <format dxfId="448">
      <pivotArea dataOnly="0" labelOnly="1" fieldPosition="0">
        <references count="4">
          <reference field="0" count="1" selected="0">
            <x v="4"/>
          </reference>
          <reference field="1" count="1" selected="0">
            <x v="28"/>
          </reference>
          <reference field="2" count="1" selected="0">
            <x v="110"/>
          </reference>
          <reference field="6" count="1">
            <x v="233"/>
          </reference>
        </references>
      </pivotArea>
    </format>
    <format dxfId="447">
      <pivotArea dataOnly="0" labelOnly="1" fieldPosition="0">
        <references count="4">
          <reference field="0" count="1" selected="0">
            <x v="4"/>
          </reference>
          <reference field="1" count="1" selected="0">
            <x v="28"/>
          </reference>
          <reference field="2" count="1" selected="0">
            <x v="111"/>
          </reference>
          <reference field="6" count="2">
            <x v="234"/>
            <x v="235"/>
          </reference>
        </references>
      </pivotArea>
    </format>
    <format dxfId="446">
      <pivotArea dataOnly="0" labelOnly="1" fieldPosition="0">
        <references count="4">
          <reference field="0" count="1" selected="0">
            <x v="4"/>
          </reference>
          <reference field="1" count="1" selected="0">
            <x v="28"/>
          </reference>
          <reference field="2" count="1" selected="0">
            <x v="112"/>
          </reference>
          <reference field="6" count="1">
            <x v="236"/>
          </reference>
        </references>
      </pivotArea>
    </format>
    <format dxfId="445">
      <pivotArea dataOnly="0" labelOnly="1" fieldPosition="0">
        <references count="4">
          <reference field="0" count="1" selected="0">
            <x v="4"/>
          </reference>
          <reference field="1" count="1" selected="0">
            <x v="28"/>
          </reference>
          <reference field="2" count="1" selected="0">
            <x v="113"/>
          </reference>
          <reference field="6" count="1">
            <x v="237"/>
          </reference>
        </references>
      </pivotArea>
    </format>
    <format dxfId="444">
      <pivotArea dataOnly="0" labelOnly="1" fieldPosition="0">
        <references count="4">
          <reference field="0" count="1" selected="0">
            <x v="4"/>
          </reference>
          <reference field="1" count="1" selected="0">
            <x v="28"/>
          </reference>
          <reference field="2" count="1" selected="0">
            <x v="114"/>
          </reference>
          <reference field="6" count="1">
            <x v="238"/>
          </reference>
        </references>
      </pivotArea>
    </format>
    <format dxfId="443">
      <pivotArea dataOnly="0" labelOnly="1" fieldPosition="0">
        <references count="4">
          <reference field="0" count="1" selected="0">
            <x v="4"/>
          </reference>
          <reference field="1" count="1" selected="0">
            <x v="28"/>
          </reference>
          <reference field="2" count="1" selected="0">
            <x v="115"/>
          </reference>
          <reference field="6" count="1">
            <x v="239"/>
          </reference>
        </references>
      </pivotArea>
    </format>
    <format dxfId="442">
      <pivotArea dataOnly="0" labelOnly="1" fieldPosition="0">
        <references count="4">
          <reference field="0" count="1" selected="0">
            <x v="4"/>
          </reference>
          <reference field="1" count="1" selected="0">
            <x v="28"/>
          </reference>
          <reference field="2" count="1" selected="0">
            <x v="116"/>
          </reference>
          <reference field="6" count="1">
            <x v="240"/>
          </reference>
        </references>
      </pivotArea>
    </format>
    <format dxfId="441">
      <pivotArea dataOnly="0" labelOnly="1" fieldPosition="0">
        <references count="4">
          <reference field="0" count="1" selected="0">
            <x v="5"/>
          </reference>
          <reference field="1" count="1" selected="0">
            <x v="29"/>
          </reference>
          <reference field="2" count="1" selected="0">
            <x v="98"/>
          </reference>
          <reference field="6" count="1">
            <x v="241"/>
          </reference>
        </references>
      </pivotArea>
    </format>
    <format dxfId="440">
      <pivotArea dataOnly="0" labelOnly="1" fieldPosition="0">
        <references count="4">
          <reference field="0" count="1" selected="0">
            <x v="5"/>
          </reference>
          <reference field="1" count="1" selected="0">
            <x v="29"/>
          </reference>
          <reference field="2" count="1" selected="0">
            <x v="117"/>
          </reference>
          <reference field="6" count="1">
            <x v="242"/>
          </reference>
        </references>
      </pivotArea>
    </format>
    <format dxfId="439">
      <pivotArea dataOnly="0" labelOnly="1" fieldPosition="0">
        <references count="4">
          <reference field="0" count="1" selected="0">
            <x v="5"/>
          </reference>
          <reference field="1" count="1" selected="0">
            <x v="29"/>
          </reference>
          <reference field="2" count="1" selected="0">
            <x v="118"/>
          </reference>
          <reference field="6" count="2">
            <x v="243"/>
            <x v="244"/>
          </reference>
        </references>
      </pivotArea>
    </format>
    <format dxfId="438">
      <pivotArea dataOnly="0" labelOnly="1" fieldPosition="0">
        <references count="4">
          <reference field="0" count="1" selected="0">
            <x v="5"/>
          </reference>
          <reference field="1" count="1" selected="0">
            <x v="30"/>
          </reference>
          <reference field="2" count="1" selected="0">
            <x v="119"/>
          </reference>
          <reference field="6" count="2">
            <x v="245"/>
            <x v="246"/>
          </reference>
        </references>
      </pivotArea>
    </format>
    <format dxfId="437">
      <pivotArea dataOnly="0" labelOnly="1" fieldPosition="0">
        <references count="4">
          <reference field="0" count="1" selected="0">
            <x v="5"/>
          </reference>
          <reference field="1" count="1" selected="0">
            <x v="30"/>
          </reference>
          <reference field="2" count="1" selected="0">
            <x v="120"/>
          </reference>
          <reference field="6" count="1">
            <x v="247"/>
          </reference>
        </references>
      </pivotArea>
    </format>
    <format dxfId="436">
      <pivotArea dataOnly="0" labelOnly="1" fieldPosition="0">
        <references count="4">
          <reference field="0" count="1" selected="0">
            <x v="5"/>
          </reference>
          <reference field="1" count="1" selected="0">
            <x v="30"/>
          </reference>
          <reference field="2" count="1" selected="0">
            <x v="121"/>
          </reference>
          <reference field="6" count="1">
            <x v="248"/>
          </reference>
        </references>
      </pivotArea>
    </format>
    <format dxfId="435">
      <pivotArea dataOnly="0" labelOnly="1" fieldPosition="0">
        <references count="4">
          <reference field="0" count="1" selected="0">
            <x v="5"/>
          </reference>
          <reference field="1" count="1" selected="0">
            <x v="30"/>
          </reference>
          <reference field="2" count="1" selected="0">
            <x v="122"/>
          </reference>
          <reference field="6" count="3">
            <x v="249"/>
            <x v="250"/>
            <x v="251"/>
          </reference>
        </references>
      </pivotArea>
    </format>
    <format dxfId="434">
      <pivotArea dataOnly="0" labelOnly="1" fieldPosition="0">
        <references count="4">
          <reference field="0" count="1" selected="0">
            <x v="5"/>
          </reference>
          <reference field="1" count="1" selected="0">
            <x v="30"/>
          </reference>
          <reference field="2" count="1" selected="0">
            <x v="123"/>
          </reference>
          <reference field="6" count="2">
            <x v="252"/>
            <x v="253"/>
          </reference>
        </references>
      </pivotArea>
    </format>
    <format dxfId="433">
      <pivotArea dataOnly="0" labelOnly="1" fieldPosition="0">
        <references count="4">
          <reference field="0" count="1" selected="0">
            <x v="5"/>
          </reference>
          <reference field="1" count="1" selected="0">
            <x v="30"/>
          </reference>
          <reference field="2" count="1" selected="0">
            <x v="124"/>
          </reference>
          <reference field="6" count="1">
            <x v="254"/>
          </reference>
        </references>
      </pivotArea>
    </format>
    <format dxfId="432">
      <pivotArea dataOnly="0" labelOnly="1" fieldPosition="0">
        <references count="4">
          <reference field="0" count="1" selected="0">
            <x v="5"/>
          </reference>
          <reference field="1" count="1" selected="0">
            <x v="30"/>
          </reference>
          <reference field="2" count="1" selected="0">
            <x v="125"/>
          </reference>
          <reference field="6" count="2">
            <x v="255"/>
            <x v="256"/>
          </reference>
        </references>
      </pivotArea>
    </format>
    <format dxfId="431">
      <pivotArea dataOnly="0" labelOnly="1" fieldPosition="0">
        <references count="4">
          <reference field="0" count="1" selected="0">
            <x v="5"/>
          </reference>
          <reference field="1" count="1" selected="0">
            <x v="31"/>
          </reference>
          <reference field="2" count="1" selected="0">
            <x v="126"/>
          </reference>
          <reference field="6" count="1">
            <x v="257"/>
          </reference>
        </references>
      </pivotArea>
    </format>
    <format dxfId="430">
      <pivotArea dataOnly="0" labelOnly="1" fieldPosition="0">
        <references count="4">
          <reference field="0" count="1" selected="0">
            <x v="5"/>
          </reference>
          <reference field="1" count="1" selected="0">
            <x v="31"/>
          </reference>
          <reference field="2" count="1" selected="0">
            <x v="127"/>
          </reference>
          <reference field="6" count="1">
            <x v="258"/>
          </reference>
        </references>
      </pivotArea>
    </format>
    <format dxfId="429">
      <pivotArea dataOnly="0" labelOnly="1" fieldPosition="0">
        <references count="4">
          <reference field="0" count="1" selected="0">
            <x v="5"/>
          </reference>
          <reference field="1" count="1" selected="0">
            <x v="31"/>
          </reference>
          <reference field="2" count="1" selected="0">
            <x v="128"/>
          </reference>
          <reference field="6" count="1">
            <x v="259"/>
          </reference>
        </references>
      </pivotArea>
    </format>
    <format dxfId="428">
      <pivotArea dataOnly="0" labelOnly="1" fieldPosition="0">
        <references count="4">
          <reference field="0" count="1" selected="0">
            <x v="5"/>
          </reference>
          <reference field="1" count="1" selected="0">
            <x v="31"/>
          </reference>
          <reference field="2" count="1" selected="0">
            <x v="129"/>
          </reference>
          <reference field="6" count="1">
            <x v="260"/>
          </reference>
        </references>
      </pivotArea>
    </format>
    <format dxfId="427">
      <pivotArea dataOnly="0" labelOnly="1" fieldPosition="0">
        <references count="4">
          <reference field="0" count="1" selected="0">
            <x v="5"/>
          </reference>
          <reference field="1" count="1" selected="0">
            <x v="31"/>
          </reference>
          <reference field="2" count="1" selected="0">
            <x v="130"/>
          </reference>
          <reference field="6" count="1">
            <x v="261"/>
          </reference>
        </references>
      </pivotArea>
    </format>
    <format dxfId="426">
      <pivotArea dataOnly="0" labelOnly="1" fieldPosition="0">
        <references count="4">
          <reference field="0" count="1" selected="0">
            <x v="5"/>
          </reference>
          <reference field="1" count="1" selected="0">
            <x v="31"/>
          </reference>
          <reference field="2" count="1" selected="0">
            <x v="131"/>
          </reference>
          <reference field="6" count="2">
            <x v="262"/>
            <x v="263"/>
          </reference>
        </references>
      </pivotArea>
    </format>
    <format dxfId="425">
      <pivotArea dataOnly="0" labelOnly="1" fieldPosition="0">
        <references count="4">
          <reference field="0" count="1" selected="0">
            <x v="5"/>
          </reference>
          <reference field="1" count="1" selected="0">
            <x v="31"/>
          </reference>
          <reference field="2" count="1" selected="0">
            <x v="132"/>
          </reference>
          <reference field="6" count="1">
            <x v="264"/>
          </reference>
        </references>
      </pivotArea>
    </format>
    <format dxfId="424">
      <pivotArea dataOnly="0" labelOnly="1" fieldPosition="0">
        <references count="4">
          <reference field="0" count="1" selected="0">
            <x v="5"/>
          </reference>
          <reference field="1" count="1" selected="0">
            <x v="31"/>
          </reference>
          <reference field="2" count="1" selected="0">
            <x v="133"/>
          </reference>
          <reference field="6" count="1">
            <x v="265"/>
          </reference>
        </references>
      </pivotArea>
    </format>
    <format dxfId="423">
      <pivotArea dataOnly="0" labelOnly="1" fieldPosition="0">
        <references count="4">
          <reference field="0" count="1" selected="0">
            <x v="5"/>
          </reference>
          <reference field="1" count="1" selected="0">
            <x v="31"/>
          </reference>
          <reference field="2" count="1" selected="0">
            <x v="134"/>
          </reference>
          <reference field="6" count="1">
            <x v="266"/>
          </reference>
        </references>
      </pivotArea>
    </format>
    <format dxfId="422">
      <pivotArea dataOnly="0" labelOnly="1" fieldPosition="0">
        <references count="4">
          <reference field="0" count="1" selected="0">
            <x v="5"/>
          </reference>
          <reference field="1" count="1" selected="0">
            <x v="31"/>
          </reference>
          <reference field="2" count="1" selected="0">
            <x v="135"/>
          </reference>
          <reference field="6" count="1">
            <x v="267"/>
          </reference>
        </references>
      </pivotArea>
    </format>
    <format dxfId="421">
      <pivotArea dataOnly="0" labelOnly="1" fieldPosition="0">
        <references count="4">
          <reference field="0" count="1" selected="0">
            <x v="5"/>
          </reference>
          <reference field="1" count="1" selected="0">
            <x v="31"/>
          </reference>
          <reference field="2" count="1" selected="0">
            <x v="136"/>
          </reference>
          <reference field="6" count="1">
            <x v="268"/>
          </reference>
        </references>
      </pivotArea>
    </format>
    <format dxfId="420">
      <pivotArea dataOnly="0" labelOnly="1" fieldPosition="0">
        <references count="4">
          <reference field="0" count="1" selected="0">
            <x v="5"/>
          </reference>
          <reference field="1" count="1" selected="0">
            <x v="31"/>
          </reference>
          <reference field="2" count="1" selected="0">
            <x v="137"/>
          </reference>
          <reference field="6" count="2">
            <x v="269"/>
            <x v="270"/>
          </reference>
        </references>
      </pivotArea>
    </format>
    <format dxfId="419">
      <pivotArea dataOnly="0" labelOnly="1" fieldPosition="0">
        <references count="4">
          <reference field="0" count="1" selected="0">
            <x v="5"/>
          </reference>
          <reference field="1" count="1" selected="0">
            <x v="31"/>
          </reference>
          <reference field="2" count="1" selected="0">
            <x v="138"/>
          </reference>
          <reference field="6" count="1">
            <x v="271"/>
          </reference>
        </references>
      </pivotArea>
    </format>
    <format dxfId="418">
      <pivotArea dataOnly="0" labelOnly="1" fieldPosition="0">
        <references count="4">
          <reference field="0" count="1" selected="0">
            <x v="5"/>
          </reference>
          <reference field="1" count="1" selected="0">
            <x v="31"/>
          </reference>
          <reference field="2" count="1" selected="0">
            <x v="139"/>
          </reference>
          <reference field="6" count="1">
            <x v="272"/>
          </reference>
        </references>
      </pivotArea>
    </format>
    <format dxfId="417">
      <pivotArea dataOnly="0" labelOnly="1" fieldPosition="0">
        <references count="4">
          <reference field="0" count="1" selected="0">
            <x v="5"/>
          </reference>
          <reference field="1" count="1" selected="0">
            <x v="31"/>
          </reference>
          <reference field="2" count="1" selected="0">
            <x v="140"/>
          </reference>
          <reference field="6" count="3">
            <x v="273"/>
            <x v="274"/>
            <x v="275"/>
          </reference>
        </references>
      </pivotArea>
    </format>
    <format dxfId="416">
      <pivotArea dataOnly="0" labelOnly="1" fieldPosition="0">
        <references count="4">
          <reference field="0" count="1" selected="0">
            <x v="5"/>
          </reference>
          <reference field="1" count="1" selected="0">
            <x v="31"/>
          </reference>
          <reference field="2" count="1" selected="0">
            <x v="141"/>
          </reference>
          <reference field="6" count="1">
            <x v="276"/>
          </reference>
        </references>
      </pivotArea>
    </format>
    <format dxfId="415">
      <pivotArea dataOnly="0" labelOnly="1" fieldPosition="0">
        <references count="4">
          <reference field="0" count="1" selected="0">
            <x v="5"/>
          </reference>
          <reference field="1" count="1" selected="0">
            <x v="31"/>
          </reference>
          <reference field="2" count="1" selected="0">
            <x v="142"/>
          </reference>
          <reference field="6" count="1">
            <x v="277"/>
          </reference>
        </references>
      </pivotArea>
    </format>
    <format dxfId="414">
      <pivotArea dataOnly="0" labelOnly="1" fieldPosition="0">
        <references count="4">
          <reference field="0" count="1" selected="0">
            <x v="5"/>
          </reference>
          <reference field="1" count="1" selected="0">
            <x v="31"/>
          </reference>
          <reference field="2" count="1" selected="0">
            <x v="143"/>
          </reference>
          <reference field="6" count="1">
            <x v="278"/>
          </reference>
        </references>
      </pivotArea>
    </format>
    <format dxfId="413">
      <pivotArea dataOnly="0" labelOnly="1" fieldPosition="0">
        <references count="4">
          <reference field="0" count="1" selected="0">
            <x v="5"/>
          </reference>
          <reference field="1" count="1" selected="0">
            <x v="31"/>
          </reference>
          <reference field="2" count="1" selected="0">
            <x v="144"/>
          </reference>
          <reference field="6" count="1">
            <x v="279"/>
          </reference>
        </references>
      </pivotArea>
    </format>
    <format dxfId="412">
      <pivotArea dataOnly="0" labelOnly="1" fieldPosition="0">
        <references count="4">
          <reference field="0" count="1" selected="0">
            <x v="5"/>
          </reference>
          <reference field="1" count="1" selected="0">
            <x v="31"/>
          </reference>
          <reference field="2" count="1" selected="0">
            <x v="145"/>
          </reference>
          <reference field="6" count="1">
            <x v="280"/>
          </reference>
        </references>
      </pivotArea>
    </format>
    <format dxfId="411">
      <pivotArea dataOnly="0" labelOnly="1" fieldPosition="0">
        <references count="4">
          <reference field="0" count="1" selected="0">
            <x v="5"/>
          </reference>
          <reference field="1" count="1" selected="0">
            <x v="31"/>
          </reference>
          <reference field="2" count="1" selected="0">
            <x v="146"/>
          </reference>
          <reference field="6" count="1">
            <x v="281"/>
          </reference>
        </references>
      </pivotArea>
    </format>
    <format dxfId="410">
      <pivotArea dataOnly="0" labelOnly="1" fieldPosition="0">
        <references count="4">
          <reference field="0" count="1" selected="0">
            <x v="5"/>
          </reference>
          <reference field="1" count="1" selected="0">
            <x v="31"/>
          </reference>
          <reference field="2" count="1" selected="0">
            <x v="147"/>
          </reference>
          <reference field="6" count="1">
            <x v="282"/>
          </reference>
        </references>
      </pivotArea>
    </format>
    <format dxfId="409">
      <pivotArea dataOnly="0" labelOnly="1" fieldPosition="0">
        <references count="4">
          <reference field="0" count="1" selected="0">
            <x v="5"/>
          </reference>
          <reference field="1" count="1" selected="0">
            <x v="31"/>
          </reference>
          <reference field="2" count="1" selected="0">
            <x v="148"/>
          </reference>
          <reference field="6" count="1">
            <x v="283"/>
          </reference>
        </references>
      </pivotArea>
    </format>
    <format dxfId="408">
      <pivotArea dataOnly="0" labelOnly="1" fieldPosition="0">
        <references count="4">
          <reference field="0" count="1" selected="0">
            <x v="5"/>
          </reference>
          <reference field="1" count="1" selected="0">
            <x v="31"/>
          </reference>
          <reference field="2" count="1" selected="0">
            <x v="149"/>
          </reference>
          <reference field="6" count="1">
            <x v="284"/>
          </reference>
        </references>
      </pivotArea>
    </format>
    <format dxfId="407">
      <pivotArea dataOnly="0" labelOnly="1" fieldPosition="0">
        <references count="4">
          <reference field="0" count="1" selected="0">
            <x v="5"/>
          </reference>
          <reference field="1" count="1" selected="0">
            <x v="31"/>
          </reference>
          <reference field="2" count="1" selected="0">
            <x v="150"/>
          </reference>
          <reference field="6" count="1">
            <x v="285"/>
          </reference>
        </references>
      </pivotArea>
    </format>
    <format dxfId="406">
      <pivotArea dataOnly="0" labelOnly="1" fieldPosition="0">
        <references count="4">
          <reference field="0" count="1" selected="0">
            <x v="5"/>
          </reference>
          <reference field="1" count="1" selected="0">
            <x v="31"/>
          </reference>
          <reference field="2" count="1" selected="0">
            <x v="151"/>
          </reference>
          <reference field="6" count="1">
            <x v="286"/>
          </reference>
        </references>
      </pivotArea>
    </format>
    <format dxfId="405">
      <pivotArea dataOnly="0" labelOnly="1" fieldPosition="0">
        <references count="4">
          <reference field="0" count="1" selected="0">
            <x v="5"/>
          </reference>
          <reference field="1" count="1" selected="0">
            <x v="31"/>
          </reference>
          <reference field="2" count="1" selected="0">
            <x v="152"/>
          </reference>
          <reference field="6" count="1">
            <x v="287"/>
          </reference>
        </references>
      </pivotArea>
    </format>
    <format dxfId="404">
      <pivotArea dataOnly="0" labelOnly="1" fieldPosition="0">
        <references count="4">
          <reference field="0" count="1" selected="0">
            <x v="5"/>
          </reference>
          <reference field="1" count="1" selected="0">
            <x v="31"/>
          </reference>
          <reference field="2" count="1" selected="0">
            <x v="153"/>
          </reference>
          <reference field="6" count="1">
            <x v="288"/>
          </reference>
        </references>
      </pivotArea>
    </format>
    <format dxfId="403">
      <pivotArea dataOnly="0" labelOnly="1" fieldPosition="0">
        <references count="4">
          <reference field="0" count="1" selected="0">
            <x v="5"/>
          </reference>
          <reference field="1" count="1" selected="0">
            <x v="31"/>
          </reference>
          <reference field="2" count="1" selected="0">
            <x v="154"/>
          </reference>
          <reference field="6" count="2">
            <x v="289"/>
            <x v="290"/>
          </reference>
        </references>
      </pivotArea>
    </format>
    <format dxfId="402">
      <pivotArea dataOnly="0" labelOnly="1" fieldPosition="0">
        <references count="4">
          <reference field="0" count="1" selected="0">
            <x v="5"/>
          </reference>
          <reference field="1" count="1" selected="0">
            <x v="31"/>
          </reference>
          <reference field="2" count="1" selected="0">
            <x v="155"/>
          </reference>
          <reference field="6" count="1">
            <x v="291"/>
          </reference>
        </references>
      </pivotArea>
    </format>
    <format dxfId="401">
      <pivotArea dataOnly="0" labelOnly="1" fieldPosition="0">
        <references count="4">
          <reference field="0" count="1" selected="0">
            <x v="5"/>
          </reference>
          <reference field="1" count="1" selected="0">
            <x v="31"/>
          </reference>
          <reference field="2" count="1" selected="0">
            <x v="156"/>
          </reference>
          <reference field="6" count="1">
            <x v="292"/>
          </reference>
        </references>
      </pivotArea>
    </format>
    <format dxfId="400">
      <pivotArea dataOnly="0" labelOnly="1" fieldPosition="0">
        <references count="4">
          <reference field="0" count="1" selected="0">
            <x v="5"/>
          </reference>
          <reference field="1" count="1" selected="0">
            <x v="31"/>
          </reference>
          <reference field="2" count="1" selected="0">
            <x v="157"/>
          </reference>
          <reference field="6" count="2">
            <x v="293"/>
            <x v="294"/>
          </reference>
        </references>
      </pivotArea>
    </format>
    <format dxfId="399">
      <pivotArea dataOnly="0" labelOnly="1" fieldPosition="0">
        <references count="4">
          <reference field="0" count="1" selected="0">
            <x v="5"/>
          </reference>
          <reference field="1" count="1" selected="0">
            <x v="31"/>
          </reference>
          <reference field="2" count="1" selected="0">
            <x v="158"/>
          </reference>
          <reference field="6" count="1">
            <x v="295"/>
          </reference>
        </references>
      </pivotArea>
    </format>
    <format dxfId="398">
      <pivotArea dataOnly="0" labelOnly="1" fieldPosition="0">
        <references count="4">
          <reference field="0" count="1" selected="0">
            <x v="5"/>
          </reference>
          <reference field="1" count="1" selected="0">
            <x v="31"/>
          </reference>
          <reference field="2" count="1" selected="0">
            <x v="159"/>
          </reference>
          <reference field="6" count="2">
            <x v="296"/>
            <x v="297"/>
          </reference>
        </references>
      </pivotArea>
    </format>
    <format dxfId="397">
      <pivotArea dataOnly="0" labelOnly="1" fieldPosition="0">
        <references count="4">
          <reference field="0" count="1" selected="0">
            <x v="5"/>
          </reference>
          <reference field="1" count="1" selected="0">
            <x v="31"/>
          </reference>
          <reference field="2" count="1" selected="0">
            <x v="160"/>
          </reference>
          <reference field="6" count="1">
            <x v="298"/>
          </reference>
        </references>
      </pivotArea>
    </format>
    <format dxfId="396">
      <pivotArea dataOnly="0" labelOnly="1" fieldPosition="0">
        <references count="4">
          <reference field="0" count="1" selected="0">
            <x v="5"/>
          </reference>
          <reference field="1" count="1" selected="0">
            <x v="31"/>
          </reference>
          <reference field="2" count="1" selected="0">
            <x v="161"/>
          </reference>
          <reference field="6" count="1">
            <x v="299"/>
          </reference>
        </references>
      </pivotArea>
    </format>
    <format dxfId="395">
      <pivotArea dataOnly="0" labelOnly="1" fieldPosition="0">
        <references count="4">
          <reference field="0" count="1" selected="0">
            <x v="5"/>
          </reference>
          <reference field="1" count="1" selected="0">
            <x v="31"/>
          </reference>
          <reference field="2" count="1" selected="0">
            <x v="162"/>
          </reference>
          <reference field="6" count="1">
            <x v="300"/>
          </reference>
        </references>
      </pivotArea>
    </format>
    <format dxfId="394">
      <pivotArea dataOnly="0" labelOnly="1" fieldPosition="0">
        <references count="4">
          <reference field="0" count="1" selected="0">
            <x v="5"/>
          </reference>
          <reference field="1" count="1" selected="0">
            <x v="31"/>
          </reference>
          <reference field="2" count="1" selected="0">
            <x v="163"/>
          </reference>
          <reference field="6" count="1">
            <x v="301"/>
          </reference>
        </references>
      </pivotArea>
    </format>
    <format dxfId="393">
      <pivotArea dataOnly="0" labelOnly="1" fieldPosition="0">
        <references count="4">
          <reference field="0" count="1" selected="0">
            <x v="5"/>
          </reference>
          <reference field="1" count="1" selected="0">
            <x v="31"/>
          </reference>
          <reference field="2" count="1" selected="0">
            <x v="164"/>
          </reference>
          <reference field="6" count="1">
            <x v="302"/>
          </reference>
        </references>
      </pivotArea>
    </format>
    <format dxfId="392">
      <pivotArea dataOnly="0" labelOnly="1" fieldPosition="0">
        <references count="4">
          <reference field="0" count="1" selected="0">
            <x v="5"/>
          </reference>
          <reference field="1" count="1" selected="0">
            <x v="31"/>
          </reference>
          <reference field="2" count="1" selected="0">
            <x v="165"/>
          </reference>
          <reference field="6" count="1">
            <x v="303"/>
          </reference>
        </references>
      </pivotArea>
    </format>
    <format dxfId="391">
      <pivotArea dataOnly="0" labelOnly="1" fieldPosition="0">
        <references count="4">
          <reference field="0" count="1" selected="0">
            <x v="5"/>
          </reference>
          <reference field="1" count="1" selected="0">
            <x v="31"/>
          </reference>
          <reference field="2" count="1" selected="0">
            <x v="166"/>
          </reference>
          <reference field="6" count="2">
            <x v="304"/>
            <x v="305"/>
          </reference>
        </references>
      </pivotArea>
    </format>
    <format dxfId="390">
      <pivotArea dataOnly="0" labelOnly="1" fieldPosition="0">
        <references count="4">
          <reference field="0" count="1" selected="0">
            <x v="5"/>
          </reference>
          <reference field="1" count="1" selected="0">
            <x v="31"/>
          </reference>
          <reference field="2" count="1" selected="0">
            <x v="167"/>
          </reference>
          <reference field="6" count="1">
            <x v="306"/>
          </reference>
        </references>
      </pivotArea>
    </format>
    <format dxfId="389">
      <pivotArea dataOnly="0" labelOnly="1" fieldPosition="0">
        <references count="4">
          <reference field="0" count="1" selected="0">
            <x v="5"/>
          </reference>
          <reference field="1" count="1" selected="0">
            <x v="31"/>
          </reference>
          <reference field="2" count="1" selected="0">
            <x v="168"/>
          </reference>
          <reference field="6" count="1">
            <x v="307"/>
          </reference>
        </references>
      </pivotArea>
    </format>
    <format dxfId="388">
      <pivotArea dataOnly="0" labelOnly="1" fieldPosition="0">
        <references count="4">
          <reference field="0" count="1" selected="0">
            <x v="5"/>
          </reference>
          <reference field="1" count="1" selected="0">
            <x v="31"/>
          </reference>
          <reference field="2" count="1" selected="0">
            <x v="169"/>
          </reference>
          <reference field="6" count="1">
            <x v="308"/>
          </reference>
        </references>
      </pivotArea>
    </format>
    <format dxfId="387">
      <pivotArea dataOnly="0" labelOnly="1" fieldPosition="0">
        <references count="4">
          <reference field="0" count="1" selected="0">
            <x v="5"/>
          </reference>
          <reference field="1" count="1" selected="0">
            <x v="31"/>
          </reference>
          <reference field="2" count="1" selected="0">
            <x v="170"/>
          </reference>
          <reference field="6" count="1">
            <x v="309"/>
          </reference>
        </references>
      </pivotArea>
    </format>
    <format dxfId="386">
      <pivotArea dataOnly="0" labelOnly="1" fieldPosition="0">
        <references count="4">
          <reference field="0" count="1" selected="0">
            <x v="5"/>
          </reference>
          <reference field="1" count="1" selected="0">
            <x v="31"/>
          </reference>
          <reference field="2" count="1" selected="0">
            <x v="171"/>
          </reference>
          <reference field="6" count="2">
            <x v="164"/>
            <x v="310"/>
          </reference>
        </references>
      </pivotArea>
    </format>
    <format dxfId="385">
      <pivotArea dataOnly="0" labelOnly="1" fieldPosition="0">
        <references count="4">
          <reference field="0" count="1" selected="0">
            <x v="5"/>
          </reference>
          <reference field="1" count="1" selected="0">
            <x v="31"/>
          </reference>
          <reference field="2" count="1" selected="0">
            <x v="172"/>
          </reference>
          <reference field="6" count="1">
            <x v="311"/>
          </reference>
        </references>
      </pivotArea>
    </format>
    <format dxfId="384">
      <pivotArea dataOnly="0" labelOnly="1" fieldPosition="0">
        <references count="4">
          <reference field="0" count="1" selected="0">
            <x v="5"/>
          </reference>
          <reference field="1" count="1" selected="0">
            <x v="31"/>
          </reference>
          <reference field="2" count="1" selected="0">
            <x v="173"/>
          </reference>
          <reference field="6" count="1">
            <x v="312"/>
          </reference>
        </references>
      </pivotArea>
    </format>
    <format dxfId="383">
      <pivotArea dataOnly="0" labelOnly="1" fieldPosition="0">
        <references count="4">
          <reference field="0" count="1" selected="0">
            <x v="5"/>
          </reference>
          <reference field="1" count="1" selected="0">
            <x v="31"/>
          </reference>
          <reference field="2" count="1" selected="0">
            <x v="174"/>
          </reference>
          <reference field="6" count="1">
            <x v="313"/>
          </reference>
        </references>
      </pivotArea>
    </format>
    <format dxfId="382">
      <pivotArea dataOnly="0" labelOnly="1" fieldPosition="0">
        <references count="4">
          <reference field="0" count="1" selected="0">
            <x v="5"/>
          </reference>
          <reference field="1" count="1" selected="0">
            <x v="31"/>
          </reference>
          <reference field="2" count="1" selected="0">
            <x v="175"/>
          </reference>
          <reference field="6" count="1">
            <x v="314"/>
          </reference>
        </references>
      </pivotArea>
    </format>
    <format dxfId="381">
      <pivotArea dataOnly="0" labelOnly="1" fieldPosition="0">
        <references count="4">
          <reference field="0" count="1" selected="0">
            <x v="5"/>
          </reference>
          <reference field="1" count="1" selected="0">
            <x v="31"/>
          </reference>
          <reference field="2" count="1" selected="0">
            <x v="176"/>
          </reference>
          <reference field="6" count="1">
            <x v="315"/>
          </reference>
        </references>
      </pivotArea>
    </format>
    <format dxfId="380">
      <pivotArea dataOnly="0" labelOnly="1" fieldPosition="0">
        <references count="4">
          <reference field="0" count="1" selected="0">
            <x v="5"/>
          </reference>
          <reference field="1" count="1" selected="0">
            <x v="31"/>
          </reference>
          <reference field="2" count="1" selected="0">
            <x v="177"/>
          </reference>
          <reference field="6" count="1">
            <x v="316"/>
          </reference>
        </references>
      </pivotArea>
    </format>
    <format dxfId="379">
      <pivotArea dataOnly="0" labelOnly="1" fieldPosition="0">
        <references count="4">
          <reference field="0" count="1" selected="0">
            <x v="5"/>
          </reference>
          <reference field="1" count="1" selected="0">
            <x v="31"/>
          </reference>
          <reference field="2" count="1" selected="0">
            <x v="178"/>
          </reference>
          <reference field="6" count="1">
            <x v="317"/>
          </reference>
        </references>
      </pivotArea>
    </format>
    <format dxfId="378">
      <pivotArea dataOnly="0" labelOnly="1" fieldPosition="0">
        <references count="4">
          <reference field="0" count="1" selected="0">
            <x v="5"/>
          </reference>
          <reference field="1" count="1" selected="0">
            <x v="31"/>
          </reference>
          <reference field="2" count="1" selected="0">
            <x v="179"/>
          </reference>
          <reference field="6" count="1">
            <x v="318"/>
          </reference>
        </references>
      </pivotArea>
    </format>
    <format dxfId="377">
      <pivotArea dataOnly="0" labelOnly="1" fieldPosition="0">
        <references count="4">
          <reference field="0" count="1" selected="0">
            <x v="5"/>
          </reference>
          <reference field="1" count="1" selected="0">
            <x v="31"/>
          </reference>
          <reference field="2" count="1" selected="0">
            <x v="180"/>
          </reference>
          <reference field="6" count="1">
            <x v="319"/>
          </reference>
        </references>
      </pivotArea>
    </format>
    <format dxfId="376">
      <pivotArea dataOnly="0" labelOnly="1" fieldPosition="0">
        <references count="4">
          <reference field="0" count="1" selected="0">
            <x v="5"/>
          </reference>
          <reference field="1" count="1" selected="0">
            <x v="31"/>
          </reference>
          <reference field="2" count="1" selected="0">
            <x v="181"/>
          </reference>
          <reference field="6" count="1">
            <x v="320"/>
          </reference>
        </references>
      </pivotArea>
    </format>
    <format dxfId="375">
      <pivotArea dataOnly="0" labelOnly="1" fieldPosition="0">
        <references count="4">
          <reference field="0" count="1" selected="0">
            <x v="5"/>
          </reference>
          <reference field="1" count="1" selected="0">
            <x v="32"/>
          </reference>
          <reference field="2" count="1" selected="0">
            <x v="182"/>
          </reference>
          <reference field="6" count="1">
            <x v="321"/>
          </reference>
        </references>
      </pivotArea>
    </format>
    <format dxfId="374">
      <pivotArea dataOnly="0" labelOnly="1" fieldPosition="0">
        <references count="4">
          <reference field="0" count="1" selected="0">
            <x v="5"/>
          </reference>
          <reference field="1" count="1" selected="0">
            <x v="32"/>
          </reference>
          <reference field="2" count="1" selected="0">
            <x v="183"/>
          </reference>
          <reference field="6" count="1">
            <x v="322"/>
          </reference>
        </references>
      </pivotArea>
    </format>
    <format dxfId="373">
      <pivotArea dataOnly="0" labelOnly="1" fieldPosition="0">
        <references count="4">
          <reference field="0" count="1" selected="0">
            <x v="5"/>
          </reference>
          <reference field="1" count="1" selected="0">
            <x v="32"/>
          </reference>
          <reference field="2" count="1" selected="0">
            <x v="184"/>
          </reference>
          <reference field="6" count="1">
            <x v="323"/>
          </reference>
        </references>
      </pivotArea>
    </format>
    <format dxfId="372">
      <pivotArea dataOnly="0" labelOnly="1" fieldPosition="0">
        <references count="4">
          <reference field="0" count="1" selected="0">
            <x v="5"/>
          </reference>
          <reference field="1" count="1" selected="0">
            <x v="32"/>
          </reference>
          <reference field="2" count="1" selected="0">
            <x v="185"/>
          </reference>
          <reference field="6" count="1">
            <x v="324"/>
          </reference>
        </references>
      </pivotArea>
    </format>
    <format dxfId="371">
      <pivotArea dataOnly="0" labelOnly="1" fieldPosition="0">
        <references count="4">
          <reference field="0" count="1" selected="0">
            <x v="5"/>
          </reference>
          <reference field="1" count="1" selected="0">
            <x v="32"/>
          </reference>
          <reference field="2" count="1" selected="0">
            <x v="186"/>
          </reference>
          <reference field="6" count="2">
            <x v="325"/>
            <x v="326"/>
          </reference>
        </references>
      </pivotArea>
    </format>
    <format dxfId="370">
      <pivotArea dataOnly="0" labelOnly="1" fieldPosition="0">
        <references count="4">
          <reference field="0" count="1" selected="0">
            <x v="5"/>
          </reference>
          <reference field="1" count="1" selected="0">
            <x v="32"/>
          </reference>
          <reference field="2" count="1" selected="0">
            <x v="187"/>
          </reference>
          <reference field="6" count="1">
            <x v="327"/>
          </reference>
        </references>
      </pivotArea>
    </format>
    <format dxfId="369">
      <pivotArea dataOnly="0" labelOnly="1" fieldPosition="0">
        <references count="4">
          <reference field="0" count="1" selected="0">
            <x v="5"/>
          </reference>
          <reference field="1" count="1" selected="0">
            <x v="32"/>
          </reference>
          <reference field="2" count="1" selected="0">
            <x v="188"/>
          </reference>
          <reference field="6" count="1">
            <x v="328"/>
          </reference>
        </references>
      </pivotArea>
    </format>
    <format dxfId="368">
      <pivotArea dataOnly="0" labelOnly="1" fieldPosition="0">
        <references count="4">
          <reference field="0" count="1" selected="0">
            <x v="5"/>
          </reference>
          <reference field="1" count="1" selected="0">
            <x v="33"/>
          </reference>
          <reference field="2" count="1" selected="0">
            <x v="189"/>
          </reference>
          <reference field="6" count="1">
            <x v="329"/>
          </reference>
        </references>
      </pivotArea>
    </format>
    <format dxfId="367">
      <pivotArea dataOnly="0" labelOnly="1" fieldPosition="0">
        <references count="4">
          <reference field="0" count="1" selected="0">
            <x v="5"/>
          </reference>
          <reference field="1" count="1" selected="0">
            <x v="33"/>
          </reference>
          <reference field="2" count="1" selected="0">
            <x v="190"/>
          </reference>
          <reference field="6" count="1">
            <x v="330"/>
          </reference>
        </references>
      </pivotArea>
    </format>
    <format dxfId="366">
      <pivotArea dataOnly="0" labelOnly="1" fieldPosition="0">
        <references count="4">
          <reference field="0" count="1" selected="0">
            <x v="5"/>
          </reference>
          <reference field="1" count="1" selected="0">
            <x v="33"/>
          </reference>
          <reference field="2" count="1" selected="0">
            <x v="191"/>
          </reference>
          <reference field="6" count="2">
            <x v="331"/>
            <x v="332"/>
          </reference>
        </references>
      </pivotArea>
    </format>
    <format dxfId="365">
      <pivotArea dataOnly="0" labelOnly="1" fieldPosition="0">
        <references count="4">
          <reference field="0" count="1" selected="0">
            <x v="5"/>
          </reference>
          <reference field="1" count="1" selected="0">
            <x v="33"/>
          </reference>
          <reference field="2" count="1" selected="0">
            <x v="192"/>
          </reference>
          <reference field="6" count="1">
            <x v="333"/>
          </reference>
        </references>
      </pivotArea>
    </format>
    <format dxfId="364">
      <pivotArea dataOnly="0" labelOnly="1" fieldPosition="0">
        <references count="4">
          <reference field="0" count="1" selected="0">
            <x v="5"/>
          </reference>
          <reference field="1" count="1" selected="0">
            <x v="33"/>
          </reference>
          <reference field="2" count="1" selected="0">
            <x v="193"/>
          </reference>
          <reference field="6" count="1">
            <x v="334"/>
          </reference>
        </references>
      </pivotArea>
    </format>
    <format dxfId="363">
      <pivotArea dataOnly="0" labelOnly="1" fieldPosition="0">
        <references count="4">
          <reference field="0" count="1" selected="0">
            <x v="5"/>
          </reference>
          <reference field="1" count="1" selected="0">
            <x v="33"/>
          </reference>
          <reference field="2" count="1" selected="0">
            <x v="194"/>
          </reference>
          <reference field="6" count="1">
            <x v="335"/>
          </reference>
        </references>
      </pivotArea>
    </format>
    <format dxfId="362">
      <pivotArea dataOnly="0" labelOnly="1" fieldPosition="0">
        <references count="4">
          <reference field="0" count="1" selected="0">
            <x v="5"/>
          </reference>
          <reference field="1" count="1" selected="0">
            <x v="33"/>
          </reference>
          <reference field="2" count="1" selected="0">
            <x v="195"/>
          </reference>
          <reference field="6" count="1">
            <x v="336"/>
          </reference>
        </references>
      </pivotArea>
    </format>
    <format dxfId="361">
      <pivotArea dataOnly="0" labelOnly="1" fieldPosition="0">
        <references count="4">
          <reference field="0" count="1" selected="0">
            <x v="5"/>
          </reference>
          <reference field="1" count="1" selected="0">
            <x v="34"/>
          </reference>
          <reference field="2" count="1" selected="0">
            <x v="196"/>
          </reference>
          <reference field="6" count="1">
            <x v="337"/>
          </reference>
        </references>
      </pivotArea>
    </format>
    <format dxfId="360">
      <pivotArea dataOnly="0" labelOnly="1" fieldPosition="0">
        <references count="4">
          <reference field="0" count="1" selected="0">
            <x v="5"/>
          </reference>
          <reference field="1" count="1" selected="0">
            <x v="34"/>
          </reference>
          <reference field="2" count="1" selected="0">
            <x v="197"/>
          </reference>
          <reference field="6" count="2">
            <x v="338"/>
            <x v="339"/>
          </reference>
        </references>
      </pivotArea>
    </format>
    <format dxfId="359">
      <pivotArea dataOnly="0" labelOnly="1" fieldPosition="0">
        <references count="4">
          <reference field="0" count="1" selected="0">
            <x v="5"/>
          </reference>
          <reference field="1" count="1" selected="0">
            <x v="34"/>
          </reference>
          <reference field="2" count="1" selected="0">
            <x v="198"/>
          </reference>
          <reference field="6" count="1">
            <x v="340"/>
          </reference>
        </references>
      </pivotArea>
    </format>
    <format dxfId="358">
      <pivotArea dataOnly="0" labelOnly="1" fieldPosition="0">
        <references count="4">
          <reference field="0" count="1" selected="0">
            <x v="5"/>
          </reference>
          <reference field="1" count="1" selected="0">
            <x v="34"/>
          </reference>
          <reference field="2" count="1" selected="0">
            <x v="199"/>
          </reference>
          <reference field="6" count="1">
            <x v="341"/>
          </reference>
        </references>
      </pivotArea>
    </format>
    <format dxfId="357">
      <pivotArea dataOnly="0" labelOnly="1" fieldPosition="0">
        <references count="4">
          <reference field="0" count="1" selected="0">
            <x v="5"/>
          </reference>
          <reference field="1" count="1" selected="0">
            <x v="34"/>
          </reference>
          <reference field="2" count="1" selected="0">
            <x v="200"/>
          </reference>
          <reference field="6" count="1">
            <x v="342"/>
          </reference>
        </references>
      </pivotArea>
    </format>
    <format dxfId="356">
      <pivotArea dataOnly="0" labelOnly="1" fieldPosition="0">
        <references count="4">
          <reference field="0" count="1" selected="0">
            <x v="5"/>
          </reference>
          <reference field="1" count="1" selected="0">
            <x v="34"/>
          </reference>
          <reference field="2" count="1" selected="0">
            <x v="201"/>
          </reference>
          <reference field="6" count="1">
            <x v="343"/>
          </reference>
        </references>
      </pivotArea>
    </format>
    <format dxfId="355">
      <pivotArea dataOnly="0" labelOnly="1" fieldPosition="0">
        <references count="4">
          <reference field="0" count="1" selected="0">
            <x v="5"/>
          </reference>
          <reference field="1" count="1" selected="0">
            <x v="34"/>
          </reference>
          <reference field="2" count="1" selected="0">
            <x v="202"/>
          </reference>
          <reference field="6" count="1">
            <x v="344"/>
          </reference>
        </references>
      </pivotArea>
    </format>
    <format dxfId="354">
      <pivotArea dataOnly="0" labelOnly="1" fieldPosition="0">
        <references count="4">
          <reference field="0" count="1" selected="0">
            <x v="5"/>
          </reference>
          <reference field="1" count="1" selected="0">
            <x v="34"/>
          </reference>
          <reference field="2" count="1" selected="0">
            <x v="203"/>
          </reference>
          <reference field="6" count="9">
            <x v="345"/>
            <x v="346"/>
            <x v="347"/>
            <x v="348"/>
            <x v="349"/>
            <x v="350"/>
            <x v="351"/>
            <x v="352"/>
            <x v="353"/>
          </reference>
        </references>
      </pivotArea>
    </format>
    <format dxfId="353">
      <pivotArea dataOnly="0" labelOnly="1" fieldPosition="0">
        <references count="4">
          <reference field="0" count="1" selected="0">
            <x v="5"/>
          </reference>
          <reference field="1" count="1" selected="0">
            <x v="34"/>
          </reference>
          <reference field="2" count="1" selected="0">
            <x v="204"/>
          </reference>
          <reference field="6" count="1">
            <x v="354"/>
          </reference>
        </references>
      </pivotArea>
    </format>
    <format dxfId="352">
      <pivotArea dataOnly="0" labelOnly="1" fieldPosition="0">
        <references count="4">
          <reference field="0" count="1" selected="0">
            <x v="5"/>
          </reference>
          <reference field="1" count="1" selected="0">
            <x v="34"/>
          </reference>
          <reference field="2" count="1" selected="0">
            <x v="205"/>
          </reference>
          <reference field="6" count="3">
            <x v="355"/>
            <x v="356"/>
            <x v="357"/>
          </reference>
        </references>
      </pivotArea>
    </format>
    <format dxfId="351">
      <pivotArea dataOnly="0" labelOnly="1" fieldPosition="0">
        <references count="4">
          <reference field="0" count="1" selected="0">
            <x v="5"/>
          </reference>
          <reference field="1" count="1" selected="0">
            <x v="34"/>
          </reference>
          <reference field="2" count="1" selected="0">
            <x v="206"/>
          </reference>
          <reference field="6" count="1">
            <x v="358"/>
          </reference>
        </references>
      </pivotArea>
    </format>
    <format dxfId="350">
      <pivotArea dataOnly="0" labelOnly="1" fieldPosition="0">
        <references count="4">
          <reference field="0" count="1" selected="0">
            <x v="5"/>
          </reference>
          <reference field="1" count="1" selected="0">
            <x v="34"/>
          </reference>
          <reference field="2" count="1" selected="0">
            <x v="207"/>
          </reference>
          <reference field="6" count="1">
            <x v="359"/>
          </reference>
        </references>
      </pivotArea>
    </format>
    <format dxfId="349">
      <pivotArea dataOnly="0" labelOnly="1" fieldPosition="0">
        <references count="4">
          <reference field="0" count="1" selected="0">
            <x v="5"/>
          </reference>
          <reference field="1" count="1" selected="0">
            <x v="34"/>
          </reference>
          <reference field="2" count="1" selected="0">
            <x v="208"/>
          </reference>
          <reference field="6" count="1">
            <x v="360"/>
          </reference>
        </references>
      </pivotArea>
    </format>
    <format dxfId="348">
      <pivotArea dataOnly="0" labelOnly="1" fieldPosition="0">
        <references count="4">
          <reference field="0" count="1" selected="0">
            <x v="5"/>
          </reference>
          <reference field="1" count="1" selected="0">
            <x v="34"/>
          </reference>
          <reference field="2" count="1" selected="0">
            <x v="209"/>
          </reference>
          <reference field="6" count="1">
            <x v="361"/>
          </reference>
        </references>
      </pivotArea>
    </format>
    <format dxfId="347">
      <pivotArea dataOnly="0" labelOnly="1" fieldPosition="0">
        <references count="4">
          <reference field="0" count="1" selected="0">
            <x v="5"/>
          </reference>
          <reference field="1" count="1" selected="0">
            <x v="35"/>
          </reference>
          <reference field="2" count="1" selected="0">
            <x v="210"/>
          </reference>
          <reference field="6" count="1">
            <x v="362"/>
          </reference>
        </references>
      </pivotArea>
    </format>
    <format dxfId="346">
      <pivotArea dataOnly="0" labelOnly="1" fieldPosition="0">
        <references count="4">
          <reference field="0" count="1" selected="0">
            <x v="5"/>
          </reference>
          <reference field="1" count="1" selected="0">
            <x v="35"/>
          </reference>
          <reference field="2" count="1" selected="0">
            <x v="211"/>
          </reference>
          <reference field="6" count="1">
            <x v="363"/>
          </reference>
        </references>
      </pivotArea>
    </format>
    <format dxfId="345">
      <pivotArea dataOnly="0" labelOnly="1" fieldPosition="0">
        <references count="4">
          <reference field="0" count="1" selected="0">
            <x v="5"/>
          </reference>
          <reference field="1" count="1" selected="0">
            <x v="35"/>
          </reference>
          <reference field="2" count="1" selected="0">
            <x v="212"/>
          </reference>
          <reference field="6" count="1">
            <x v="364"/>
          </reference>
        </references>
      </pivotArea>
    </format>
    <format dxfId="344">
      <pivotArea dataOnly="0" labelOnly="1" fieldPosition="0">
        <references count="4">
          <reference field="0" count="1" selected="0">
            <x v="5"/>
          </reference>
          <reference field="1" count="1" selected="0">
            <x v="35"/>
          </reference>
          <reference field="2" count="1" selected="0">
            <x v="213"/>
          </reference>
          <reference field="6" count="1">
            <x v="365"/>
          </reference>
        </references>
      </pivotArea>
    </format>
    <format dxfId="343">
      <pivotArea dataOnly="0" labelOnly="1" fieldPosition="0">
        <references count="4">
          <reference field="0" count="1" selected="0">
            <x v="5"/>
          </reference>
          <reference field="1" count="1" selected="0">
            <x v="35"/>
          </reference>
          <reference field="2" count="1" selected="0">
            <x v="214"/>
          </reference>
          <reference field="6" count="1">
            <x v="366"/>
          </reference>
        </references>
      </pivotArea>
    </format>
    <format dxfId="342">
      <pivotArea dataOnly="0" labelOnly="1" fieldPosition="0">
        <references count="4">
          <reference field="0" count="1" selected="0">
            <x v="5"/>
          </reference>
          <reference field="1" count="1" selected="0">
            <x v="35"/>
          </reference>
          <reference field="2" count="1" selected="0">
            <x v="215"/>
          </reference>
          <reference field="6" count="1">
            <x v="367"/>
          </reference>
        </references>
      </pivotArea>
    </format>
    <format dxfId="341">
      <pivotArea dataOnly="0" labelOnly="1" fieldPosition="0">
        <references count="4">
          <reference field="0" count="1" selected="0">
            <x v="5"/>
          </reference>
          <reference field="1" count="1" selected="0">
            <x v="35"/>
          </reference>
          <reference field="2" count="1" selected="0">
            <x v="216"/>
          </reference>
          <reference field="6" count="1">
            <x v="368"/>
          </reference>
        </references>
      </pivotArea>
    </format>
    <format dxfId="340">
      <pivotArea dataOnly="0" labelOnly="1" fieldPosition="0">
        <references count="4">
          <reference field="0" count="1" selected="0">
            <x v="5"/>
          </reference>
          <reference field="1" count="1" selected="0">
            <x v="35"/>
          </reference>
          <reference field="2" count="1" selected="0">
            <x v="217"/>
          </reference>
          <reference field="6" count="1">
            <x v="369"/>
          </reference>
        </references>
      </pivotArea>
    </format>
    <format dxfId="339">
      <pivotArea dataOnly="0" labelOnly="1" fieldPosition="0">
        <references count="4">
          <reference field="0" count="1" selected="0">
            <x v="5"/>
          </reference>
          <reference field="1" count="1" selected="0">
            <x v="35"/>
          </reference>
          <reference field="2" count="1" selected="0">
            <x v="218"/>
          </reference>
          <reference field="6" count="1">
            <x v="370"/>
          </reference>
        </references>
      </pivotArea>
    </format>
    <format dxfId="338">
      <pivotArea dataOnly="0" labelOnly="1" fieldPosition="0">
        <references count="4">
          <reference field="0" count="1" selected="0">
            <x v="5"/>
          </reference>
          <reference field="1" count="1" selected="0">
            <x v="35"/>
          </reference>
          <reference field="2" count="1" selected="0">
            <x v="219"/>
          </reference>
          <reference field="6" count="2">
            <x v="371"/>
            <x v="372"/>
          </reference>
        </references>
      </pivotArea>
    </format>
    <format dxfId="337">
      <pivotArea dataOnly="0" labelOnly="1" fieldPosition="0">
        <references count="4">
          <reference field="0" count="1" selected="0">
            <x v="5"/>
          </reference>
          <reference field="1" count="1" selected="0">
            <x v="35"/>
          </reference>
          <reference field="2" count="1" selected="0">
            <x v="220"/>
          </reference>
          <reference field="6" count="1">
            <x v="373"/>
          </reference>
        </references>
      </pivotArea>
    </format>
    <format dxfId="336">
      <pivotArea dataOnly="0" labelOnly="1" fieldPosition="0">
        <references count="4">
          <reference field="0" count="1" selected="0">
            <x v="5"/>
          </reference>
          <reference field="1" count="1" selected="0">
            <x v="35"/>
          </reference>
          <reference field="2" count="1" selected="0">
            <x v="221"/>
          </reference>
          <reference field="6" count="1">
            <x v="374"/>
          </reference>
        </references>
      </pivotArea>
    </format>
    <format dxfId="335">
      <pivotArea dataOnly="0" labelOnly="1" fieldPosition="0">
        <references count="4">
          <reference field="0" count="1" selected="0">
            <x v="5"/>
          </reference>
          <reference field="1" count="1" selected="0">
            <x v="36"/>
          </reference>
          <reference field="2" count="1" selected="0">
            <x v="222"/>
          </reference>
          <reference field="6" count="1">
            <x v="375"/>
          </reference>
        </references>
      </pivotArea>
    </format>
    <format dxfId="334">
      <pivotArea dataOnly="0" labelOnly="1" fieldPosition="0">
        <references count="4">
          <reference field="0" count="1" selected="0">
            <x v="5"/>
          </reference>
          <reference field="1" count="1" selected="0">
            <x v="36"/>
          </reference>
          <reference field="2" count="1" selected="0">
            <x v="223"/>
          </reference>
          <reference field="6" count="1">
            <x v="376"/>
          </reference>
        </references>
      </pivotArea>
    </format>
    <format dxfId="333">
      <pivotArea dataOnly="0" labelOnly="1" fieldPosition="0">
        <references count="4">
          <reference field="0" count="1" selected="0">
            <x v="5"/>
          </reference>
          <reference field="1" count="1" selected="0">
            <x v="36"/>
          </reference>
          <reference field="2" count="1" selected="0">
            <x v="224"/>
          </reference>
          <reference field="6" count="1">
            <x v="377"/>
          </reference>
        </references>
      </pivotArea>
    </format>
    <format dxfId="332">
      <pivotArea dataOnly="0" labelOnly="1" fieldPosition="0">
        <references count="4">
          <reference field="0" count="1" selected="0">
            <x v="5"/>
          </reference>
          <reference field="1" count="1" selected="0">
            <x v="37"/>
          </reference>
          <reference field="2" count="1" selected="0">
            <x v="225"/>
          </reference>
          <reference field="6" count="1">
            <x v="378"/>
          </reference>
        </references>
      </pivotArea>
    </format>
    <format dxfId="331">
      <pivotArea dataOnly="0" labelOnly="1" fieldPosition="0">
        <references count="4">
          <reference field="0" count="1" selected="0">
            <x v="5"/>
          </reference>
          <reference field="1" count="1" selected="0">
            <x v="37"/>
          </reference>
          <reference field="2" count="1" selected="0">
            <x v="226"/>
          </reference>
          <reference field="6" count="5">
            <x v="379"/>
            <x v="380"/>
            <x v="381"/>
            <x v="382"/>
            <x v="383"/>
          </reference>
        </references>
      </pivotArea>
    </format>
    <format dxfId="330">
      <pivotArea dataOnly="0" labelOnly="1" fieldPosition="0">
        <references count="4">
          <reference field="0" count="1" selected="0">
            <x v="5"/>
          </reference>
          <reference field="1" count="1" selected="0">
            <x v="37"/>
          </reference>
          <reference field="2" count="1" selected="0">
            <x v="227"/>
          </reference>
          <reference field="6" count="1">
            <x v="384"/>
          </reference>
        </references>
      </pivotArea>
    </format>
    <format dxfId="329">
      <pivotArea dataOnly="0" labelOnly="1" fieldPosition="0">
        <references count="4">
          <reference field="0" count="1" selected="0">
            <x v="5"/>
          </reference>
          <reference field="1" count="1" selected="0">
            <x v="37"/>
          </reference>
          <reference field="2" count="1" selected="0">
            <x v="228"/>
          </reference>
          <reference field="6" count="1">
            <x v="385"/>
          </reference>
        </references>
      </pivotArea>
    </format>
    <format dxfId="328">
      <pivotArea dataOnly="0" labelOnly="1" fieldPosition="0">
        <references count="4">
          <reference field="0" count="1" selected="0">
            <x v="5"/>
          </reference>
          <reference field="1" count="1" selected="0">
            <x v="37"/>
          </reference>
          <reference field="2" count="1" selected="0">
            <x v="229"/>
          </reference>
          <reference field="6" count="1">
            <x v="386"/>
          </reference>
        </references>
      </pivotArea>
    </format>
    <format dxfId="327">
      <pivotArea dataOnly="0" labelOnly="1" fieldPosition="0">
        <references count="4">
          <reference field="0" count="1" selected="0">
            <x v="5"/>
          </reference>
          <reference field="1" count="1" selected="0">
            <x v="37"/>
          </reference>
          <reference field="2" count="1" selected="0">
            <x v="230"/>
          </reference>
          <reference field="6" count="1">
            <x v="387"/>
          </reference>
        </references>
      </pivotArea>
    </format>
    <format dxfId="326">
      <pivotArea dataOnly="0" labelOnly="1" fieldPosition="0">
        <references count="4">
          <reference field="0" count="1" selected="0">
            <x v="5"/>
          </reference>
          <reference field="1" count="1" selected="0">
            <x v="37"/>
          </reference>
          <reference field="2" count="1" selected="0">
            <x v="231"/>
          </reference>
          <reference field="6" count="1">
            <x v="388"/>
          </reference>
        </references>
      </pivotArea>
    </format>
    <format dxfId="325">
      <pivotArea dataOnly="0" labelOnly="1" fieldPosition="0">
        <references count="4">
          <reference field="0" count="1" selected="0">
            <x v="5"/>
          </reference>
          <reference field="1" count="1" selected="0">
            <x v="37"/>
          </reference>
          <reference field="2" count="1" selected="0">
            <x v="232"/>
          </reference>
          <reference field="6" count="1">
            <x v="389"/>
          </reference>
        </references>
      </pivotArea>
    </format>
    <format dxfId="324">
      <pivotArea dataOnly="0" labelOnly="1" fieldPosition="0">
        <references count="4">
          <reference field="0" count="1" selected="0">
            <x v="5"/>
          </reference>
          <reference field="1" count="1" selected="0">
            <x v="37"/>
          </reference>
          <reference field="2" count="1" selected="0">
            <x v="233"/>
          </reference>
          <reference field="6" count="1">
            <x v="390"/>
          </reference>
        </references>
      </pivotArea>
    </format>
    <format dxfId="323">
      <pivotArea dataOnly="0" labelOnly="1" fieldPosition="0">
        <references count="4">
          <reference field="0" count="1" selected="0">
            <x v="5"/>
          </reference>
          <reference field="1" count="1" selected="0">
            <x v="37"/>
          </reference>
          <reference field="2" count="1" selected="0">
            <x v="234"/>
          </reference>
          <reference field="6" count="1">
            <x v="391"/>
          </reference>
        </references>
      </pivotArea>
    </format>
    <format dxfId="322">
      <pivotArea dataOnly="0" labelOnly="1" fieldPosition="0">
        <references count="4">
          <reference field="0" count="1" selected="0">
            <x v="5"/>
          </reference>
          <reference field="1" count="1" selected="0">
            <x v="38"/>
          </reference>
          <reference field="2" count="1" selected="0">
            <x v="235"/>
          </reference>
          <reference field="6" count="1">
            <x v="392"/>
          </reference>
        </references>
      </pivotArea>
    </format>
    <format dxfId="321">
      <pivotArea dataOnly="0" labelOnly="1" fieldPosition="0">
        <references count="4">
          <reference field="0" count="1" selected="0">
            <x v="5"/>
          </reference>
          <reference field="1" count="1" selected="0">
            <x v="38"/>
          </reference>
          <reference field="2" count="1" selected="0">
            <x v="236"/>
          </reference>
          <reference field="6" count="1">
            <x v="393"/>
          </reference>
        </references>
      </pivotArea>
    </format>
    <format dxfId="320">
      <pivotArea dataOnly="0" labelOnly="1" fieldPosition="0">
        <references count="4">
          <reference field="0" count="1" selected="0">
            <x v="5"/>
          </reference>
          <reference field="1" count="1" selected="0">
            <x v="38"/>
          </reference>
          <reference field="2" count="1" selected="0">
            <x v="237"/>
          </reference>
          <reference field="6" count="3">
            <x v="394"/>
            <x v="395"/>
            <x v="396"/>
          </reference>
        </references>
      </pivotArea>
    </format>
    <format dxfId="319">
      <pivotArea dataOnly="0" labelOnly="1" fieldPosition="0">
        <references count="4">
          <reference field="0" count="1" selected="0">
            <x v="5"/>
          </reference>
          <reference field="1" count="1" selected="0">
            <x v="38"/>
          </reference>
          <reference field="2" count="1" selected="0">
            <x v="238"/>
          </reference>
          <reference field="6" count="1">
            <x v="397"/>
          </reference>
        </references>
      </pivotArea>
    </format>
    <format dxfId="318">
      <pivotArea dataOnly="0" labelOnly="1" fieldPosition="0">
        <references count="4">
          <reference field="0" count="1" selected="0">
            <x v="5"/>
          </reference>
          <reference field="1" count="1" selected="0">
            <x v="38"/>
          </reference>
          <reference field="2" count="1" selected="0">
            <x v="239"/>
          </reference>
          <reference field="6" count="1">
            <x v="398"/>
          </reference>
        </references>
      </pivotArea>
    </format>
    <format dxfId="317">
      <pivotArea dataOnly="0" labelOnly="1" fieldPosition="0">
        <references count="4">
          <reference field="0" count="1" selected="0">
            <x v="5"/>
          </reference>
          <reference field="1" count="1" selected="0">
            <x v="38"/>
          </reference>
          <reference field="2" count="1" selected="0">
            <x v="240"/>
          </reference>
          <reference field="6" count="1">
            <x v="399"/>
          </reference>
        </references>
      </pivotArea>
    </format>
    <format dxfId="316">
      <pivotArea dataOnly="0" labelOnly="1" fieldPosition="0">
        <references count="4">
          <reference field="0" count="1" selected="0">
            <x v="5"/>
          </reference>
          <reference field="1" count="1" selected="0">
            <x v="38"/>
          </reference>
          <reference field="2" count="1" selected="0">
            <x v="241"/>
          </reference>
          <reference field="6" count="1">
            <x v="400"/>
          </reference>
        </references>
      </pivotArea>
    </format>
    <format dxfId="315">
      <pivotArea dataOnly="0" labelOnly="1" fieldPosition="0">
        <references count="4">
          <reference field="0" count="1" selected="0">
            <x v="5"/>
          </reference>
          <reference field="1" count="1" selected="0">
            <x v="39"/>
          </reference>
          <reference field="2" count="1" selected="0">
            <x v="242"/>
          </reference>
          <reference field="6" count="1">
            <x v="401"/>
          </reference>
        </references>
      </pivotArea>
    </format>
    <format dxfId="314">
      <pivotArea dataOnly="0" labelOnly="1" fieldPosition="0">
        <references count="4">
          <reference field="0" count="1" selected="0">
            <x v="5"/>
          </reference>
          <reference field="1" count="1" selected="0">
            <x v="39"/>
          </reference>
          <reference field="2" count="1" selected="0">
            <x v="117"/>
          </reference>
          <reference field="6" count="1">
            <x v="402"/>
          </reference>
        </references>
      </pivotArea>
    </format>
    <format dxfId="313">
      <pivotArea dataOnly="0" labelOnly="1" fieldPosition="0">
        <references count="4">
          <reference field="0" count="1" selected="0">
            <x v="5"/>
          </reference>
          <reference field="1" count="1" selected="0">
            <x v="39"/>
          </reference>
          <reference field="2" count="1" selected="0">
            <x v="243"/>
          </reference>
          <reference field="6" count="1">
            <x v="403"/>
          </reference>
        </references>
      </pivotArea>
    </format>
    <format dxfId="312">
      <pivotArea dataOnly="0" labelOnly="1" fieldPosition="0">
        <references count="4">
          <reference field="0" count="1" selected="0">
            <x v="5"/>
          </reference>
          <reference field="1" count="1" selected="0">
            <x v="39"/>
          </reference>
          <reference field="2" count="1" selected="0">
            <x v="244"/>
          </reference>
          <reference field="6" count="1">
            <x v="404"/>
          </reference>
        </references>
      </pivotArea>
    </format>
    <format dxfId="311">
      <pivotArea dataOnly="0" labelOnly="1" fieldPosition="0">
        <references count="4">
          <reference field="0" count="1" selected="0">
            <x v="5"/>
          </reference>
          <reference field="1" count="1" selected="0">
            <x v="39"/>
          </reference>
          <reference field="2" count="1" selected="0">
            <x v="245"/>
          </reference>
          <reference field="6" count="1">
            <x v="405"/>
          </reference>
        </references>
      </pivotArea>
    </format>
    <format dxfId="310">
      <pivotArea dataOnly="0" labelOnly="1" fieldPosition="0">
        <references count="4">
          <reference field="0" count="1" selected="0">
            <x v="5"/>
          </reference>
          <reference field="1" count="1" selected="0">
            <x v="40"/>
          </reference>
          <reference field="2" count="1" selected="0">
            <x v="246"/>
          </reference>
          <reference field="6" count="2">
            <x v="406"/>
            <x v="407"/>
          </reference>
        </references>
      </pivotArea>
    </format>
    <format dxfId="309">
      <pivotArea dataOnly="0" labelOnly="1" fieldPosition="0">
        <references count="4">
          <reference field="0" count="1" selected="0">
            <x v="5"/>
          </reference>
          <reference field="1" count="1" selected="0">
            <x v="41"/>
          </reference>
          <reference field="2" count="1" selected="0">
            <x v="247"/>
          </reference>
          <reference field="6" count="1">
            <x v="408"/>
          </reference>
        </references>
      </pivotArea>
    </format>
    <format dxfId="308">
      <pivotArea dataOnly="0" labelOnly="1" fieldPosition="0">
        <references count="4">
          <reference field="0" count="1" selected="0">
            <x v="5"/>
          </reference>
          <reference field="1" count="1" selected="0">
            <x v="41"/>
          </reference>
          <reference field="2" count="1" selected="0">
            <x v="248"/>
          </reference>
          <reference field="6" count="1">
            <x v="409"/>
          </reference>
        </references>
      </pivotArea>
    </format>
    <format dxfId="307">
      <pivotArea dataOnly="0" labelOnly="1" fieldPosition="0">
        <references count="4">
          <reference field="0" count="1" selected="0">
            <x v="5"/>
          </reference>
          <reference field="1" count="1" selected="0">
            <x v="41"/>
          </reference>
          <reference field="2" count="1" selected="0">
            <x v="249"/>
          </reference>
          <reference field="6" count="1">
            <x v="410"/>
          </reference>
        </references>
      </pivotArea>
    </format>
    <format dxfId="306">
      <pivotArea dataOnly="0" labelOnly="1" fieldPosition="0">
        <references count="4">
          <reference field="0" count="1" selected="0">
            <x v="5"/>
          </reference>
          <reference field="1" count="1" selected="0">
            <x v="41"/>
          </reference>
          <reference field="2" count="1" selected="0">
            <x v="250"/>
          </reference>
          <reference field="6" count="1">
            <x v="411"/>
          </reference>
        </references>
      </pivotArea>
    </format>
    <format dxfId="305">
      <pivotArea dataOnly="0" labelOnly="1" fieldPosition="0">
        <references count="4">
          <reference field="0" count="1" selected="0">
            <x v="5"/>
          </reference>
          <reference field="1" count="1" selected="0">
            <x v="42"/>
          </reference>
          <reference field="2" count="1" selected="0">
            <x v="251"/>
          </reference>
          <reference field="6" count="1">
            <x v="412"/>
          </reference>
        </references>
      </pivotArea>
    </format>
    <format dxfId="304">
      <pivotArea dataOnly="0" labelOnly="1" fieldPosition="0">
        <references count="4">
          <reference field="0" count="1" selected="0">
            <x v="5"/>
          </reference>
          <reference field="1" count="1" selected="0">
            <x v="42"/>
          </reference>
          <reference field="2" count="1" selected="0">
            <x v="252"/>
          </reference>
          <reference field="6" count="1">
            <x v="413"/>
          </reference>
        </references>
      </pivotArea>
    </format>
    <format dxfId="303">
      <pivotArea dataOnly="0" labelOnly="1" fieldPosition="0">
        <references count="4">
          <reference field="0" count="1" selected="0">
            <x v="5"/>
          </reference>
          <reference field="1" count="1" selected="0">
            <x v="42"/>
          </reference>
          <reference field="2" count="1" selected="0">
            <x v="253"/>
          </reference>
          <reference field="6" count="1">
            <x v="414"/>
          </reference>
        </references>
      </pivotArea>
    </format>
    <format dxfId="302">
      <pivotArea dataOnly="0" labelOnly="1" fieldPosition="0">
        <references count="4">
          <reference field="0" count="1" selected="0">
            <x v="5"/>
          </reference>
          <reference field="1" count="1" selected="0">
            <x v="42"/>
          </reference>
          <reference field="2" count="1" selected="0">
            <x v="254"/>
          </reference>
          <reference field="6" count="1">
            <x v="415"/>
          </reference>
        </references>
      </pivotArea>
    </format>
    <format dxfId="301">
      <pivotArea dataOnly="0" labelOnly="1" fieldPosition="0">
        <references count="4">
          <reference field="0" count="1" selected="0">
            <x v="5"/>
          </reference>
          <reference field="1" count="1" selected="0">
            <x v="42"/>
          </reference>
          <reference field="2" count="1" selected="0">
            <x v="255"/>
          </reference>
          <reference field="6" count="1">
            <x v="416"/>
          </reference>
        </references>
      </pivotArea>
    </format>
    <format dxfId="300">
      <pivotArea dataOnly="0" labelOnly="1" fieldPosition="0">
        <references count="4">
          <reference field="0" count="1" selected="0">
            <x v="5"/>
          </reference>
          <reference field="1" count="1" selected="0">
            <x v="42"/>
          </reference>
          <reference field="2" count="1" selected="0">
            <x v="256"/>
          </reference>
          <reference field="6" count="1">
            <x v="417"/>
          </reference>
        </references>
      </pivotArea>
    </format>
    <format dxfId="299">
      <pivotArea dataOnly="0" labelOnly="1" fieldPosition="0">
        <references count="4">
          <reference field="0" count="1" selected="0">
            <x v="5"/>
          </reference>
          <reference field="1" count="1" selected="0">
            <x v="42"/>
          </reference>
          <reference field="2" count="1" selected="0">
            <x v="257"/>
          </reference>
          <reference field="6" count="1">
            <x v="418"/>
          </reference>
        </references>
      </pivotArea>
    </format>
    <format dxfId="298">
      <pivotArea dataOnly="0" labelOnly="1" fieldPosition="0">
        <references count="4">
          <reference field="0" count="1" selected="0">
            <x v="5"/>
          </reference>
          <reference field="1" count="1" selected="0">
            <x v="42"/>
          </reference>
          <reference field="2" count="1" selected="0">
            <x v="258"/>
          </reference>
          <reference field="6" count="1">
            <x v="419"/>
          </reference>
        </references>
      </pivotArea>
    </format>
    <format dxfId="297">
      <pivotArea dataOnly="0" labelOnly="1" fieldPosition="0">
        <references count="4">
          <reference field="0" count="1" selected="0">
            <x v="5"/>
          </reference>
          <reference field="1" count="1" selected="0">
            <x v="42"/>
          </reference>
          <reference field="2" count="1" selected="0">
            <x v="259"/>
          </reference>
          <reference field="6" count="1">
            <x v="420"/>
          </reference>
        </references>
      </pivotArea>
    </format>
    <format dxfId="296">
      <pivotArea dataOnly="0" labelOnly="1" fieldPosition="0">
        <references count="4">
          <reference field="0" count="1" selected="0">
            <x v="5"/>
          </reference>
          <reference field="1" count="1" selected="0">
            <x v="42"/>
          </reference>
          <reference field="2" count="1" selected="0">
            <x v="260"/>
          </reference>
          <reference field="6" count="1">
            <x v="421"/>
          </reference>
        </references>
      </pivotArea>
    </format>
    <format dxfId="295">
      <pivotArea dataOnly="0" labelOnly="1" fieldPosition="0">
        <references count="4">
          <reference field="0" count="1" selected="0">
            <x v="5"/>
          </reference>
          <reference field="1" count="1" selected="0">
            <x v="42"/>
          </reference>
          <reference field="2" count="1" selected="0">
            <x v="261"/>
          </reference>
          <reference field="6" count="2">
            <x v="422"/>
            <x v="423"/>
          </reference>
        </references>
      </pivotArea>
    </format>
    <format dxfId="294">
      <pivotArea dataOnly="0" labelOnly="1" fieldPosition="0">
        <references count="4">
          <reference field="0" count="1" selected="0">
            <x v="5"/>
          </reference>
          <reference field="1" count="1" selected="0">
            <x v="42"/>
          </reference>
          <reference field="2" count="1" selected="0">
            <x v="262"/>
          </reference>
          <reference field="6" count="1">
            <x v="424"/>
          </reference>
        </references>
      </pivotArea>
    </format>
    <format dxfId="293">
      <pivotArea dataOnly="0" labelOnly="1" fieldPosition="0">
        <references count="4">
          <reference field="0" count="1" selected="0">
            <x v="5"/>
          </reference>
          <reference field="1" count="1" selected="0">
            <x v="42"/>
          </reference>
          <reference field="2" count="1" selected="0">
            <x v="263"/>
          </reference>
          <reference field="6" count="1">
            <x v="425"/>
          </reference>
        </references>
      </pivotArea>
    </format>
    <format dxfId="292">
      <pivotArea dataOnly="0" labelOnly="1" fieldPosition="0">
        <references count="4">
          <reference field="0" count="1" selected="0">
            <x v="5"/>
          </reference>
          <reference field="1" count="1" selected="0">
            <x v="42"/>
          </reference>
          <reference field="2" count="1" selected="0">
            <x v="264"/>
          </reference>
          <reference field="6" count="1">
            <x v="426"/>
          </reference>
        </references>
      </pivotArea>
    </format>
    <format dxfId="291">
      <pivotArea dataOnly="0" labelOnly="1" fieldPosition="0">
        <references count="4">
          <reference field="0" count="1" selected="0">
            <x v="5"/>
          </reference>
          <reference field="1" count="1" selected="0">
            <x v="42"/>
          </reference>
          <reference field="2" count="1" selected="0">
            <x v="265"/>
          </reference>
          <reference field="6" count="1">
            <x v="427"/>
          </reference>
        </references>
      </pivotArea>
    </format>
    <format dxfId="290">
      <pivotArea dataOnly="0" labelOnly="1" fieldPosition="0">
        <references count="4">
          <reference field="0" count="1" selected="0">
            <x v="5"/>
          </reference>
          <reference field="1" count="1" selected="0">
            <x v="43"/>
          </reference>
          <reference field="2" count="1" selected="0">
            <x v="266"/>
          </reference>
          <reference field="6" count="1">
            <x v="428"/>
          </reference>
        </references>
      </pivotArea>
    </format>
    <format dxfId="289">
      <pivotArea dataOnly="0" labelOnly="1" fieldPosition="0">
        <references count="4">
          <reference field="0" count="1" selected="0">
            <x v="5"/>
          </reference>
          <reference field="1" count="1" selected="0">
            <x v="43"/>
          </reference>
          <reference field="2" count="1" selected="0">
            <x v="267"/>
          </reference>
          <reference field="6" count="1">
            <x v="429"/>
          </reference>
        </references>
      </pivotArea>
    </format>
    <format dxfId="288">
      <pivotArea dataOnly="0" labelOnly="1" fieldPosition="0">
        <references count="4">
          <reference field="0" count="1" selected="0">
            <x v="5"/>
          </reference>
          <reference field="1" count="1" selected="0">
            <x v="43"/>
          </reference>
          <reference field="2" count="1" selected="0">
            <x v="268"/>
          </reference>
          <reference field="6" count="1">
            <x v="430"/>
          </reference>
        </references>
      </pivotArea>
    </format>
    <format dxfId="287">
      <pivotArea dataOnly="0" labelOnly="1" fieldPosition="0">
        <references count="4">
          <reference field="0" count="1" selected="0">
            <x v="5"/>
          </reference>
          <reference field="1" count="1" selected="0">
            <x v="43"/>
          </reference>
          <reference field="2" count="1" selected="0">
            <x v="269"/>
          </reference>
          <reference field="6" count="1">
            <x v="431"/>
          </reference>
        </references>
      </pivotArea>
    </format>
    <format dxfId="286">
      <pivotArea dataOnly="0" labelOnly="1" fieldPosition="0">
        <references count="4">
          <reference field="0" count="1" selected="0">
            <x v="5"/>
          </reference>
          <reference field="1" count="1" selected="0">
            <x v="43"/>
          </reference>
          <reference field="2" count="1" selected="0">
            <x v="270"/>
          </reference>
          <reference field="6" count="1">
            <x v="432"/>
          </reference>
        </references>
      </pivotArea>
    </format>
    <format dxfId="285">
      <pivotArea dataOnly="0" labelOnly="1" fieldPosition="0">
        <references count="4">
          <reference field="0" count="1" selected="0">
            <x v="5"/>
          </reference>
          <reference field="1" count="1" selected="0">
            <x v="43"/>
          </reference>
          <reference field="2" count="1" selected="0">
            <x v="271"/>
          </reference>
          <reference field="6" count="1">
            <x v="433"/>
          </reference>
        </references>
      </pivotArea>
    </format>
    <format dxfId="284">
      <pivotArea dataOnly="0" labelOnly="1" fieldPosition="0">
        <references count="4">
          <reference field="0" count="1" selected="0">
            <x v="5"/>
          </reference>
          <reference field="1" count="1" selected="0">
            <x v="44"/>
          </reference>
          <reference field="2" count="1" selected="0">
            <x v="272"/>
          </reference>
          <reference field="6" count="1">
            <x v="434"/>
          </reference>
        </references>
      </pivotArea>
    </format>
    <format dxfId="283">
      <pivotArea dataOnly="0" labelOnly="1" fieldPosition="0">
        <references count="4">
          <reference field="0" count="1" selected="0">
            <x v="5"/>
          </reference>
          <reference field="1" count="1" selected="0">
            <x v="44"/>
          </reference>
          <reference field="2" count="1" selected="0">
            <x v="273"/>
          </reference>
          <reference field="6" count="1">
            <x v="435"/>
          </reference>
        </references>
      </pivotArea>
    </format>
    <format dxfId="282">
      <pivotArea dataOnly="0" labelOnly="1" fieldPosition="0">
        <references count="4">
          <reference field="0" count="1" selected="0">
            <x v="5"/>
          </reference>
          <reference field="1" count="1" selected="0">
            <x v="44"/>
          </reference>
          <reference field="2" count="1" selected="0">
            <x v="274"/>
          </reference>
          <reference field="6" count="1">
            <x v="436"/>
          </reference>
        </references>
      </pivotArea>
    </format>
    <format dxfId="281">
      <pivotArea dataOnly="0" labelOnly="1" fieldPosition="0">
        <references count="4">
          <reference field="0" count="1" selected="0">
            <x v="5"/>
          </reference>
          <reference field="1" count="1" selected="0">
            <x v="45"/>
          </reference>
          <reference field="2" count="1" selected="0">
            <x v="275"/>
          </reference>
          <reference field="6" count="1">
            <x v="437"/>
          </reference>
        </references>
      </pivotArea>
    </format>
    <format dxfId="280">
      <pivotArea dataOnly="0" labelOnly="1" fieldPosition="0">
        <references count="4">
          <reference field="0" count="1" selected="0">
            <x v="5"/>
          </reference>
          <reference field="1" count="1" selected="0">
            <x v="45"/>
          </reference>
          <reference field="2" count="1" selected="0">
            <x v="276"/>
          </reference>
          <reference field="6" count="1">
            <x v="438"/>
          </reference>
        </references>
      </pivotArea>
    </format>
    <format dxfId="279">
      <pivotArea dataOnly="0" labelOnly="1" fieldPosition="0">
        <references count="4">
          <reference field="0" count="1" selected="0">
            <x v="5"/>
          </reference>
          <reference field="1" count="1" selected="0">
            <x v="45"/>
          </reference>
          <reference field="2" count="1" selected="0">
            <x v="277"/>
          </reference>
          <reference field="6" count="1">
            <x v="439"/>
          </reference>
        </references>
      </pivotArea>
    </format>
    <format dxfId="278">
      <pivotArea dataOnly="0" labelOnly="1" fieldPosition="0">
        <references count="4">
          <reference field="0" count="1" selected="0">
            <x v="5"/>
          </reference>
          <reference field="1" count="1" selected="0">
            <x v="45"/>
          </reference>
          <reference field="2" count="1" selected="0">
            <x v="278"/>
          </reference>
          <reference field="6" count="2">
            <x v="440"/>
            <x v="441"/>
          </reference>
        </references>
      </pivotArea>
    </format>
    <format dxfId="277">
      <pivotArea dataOnly="0" labelOnly="1" fieldPosition="0">
        <references count="4">
          <reference field="0" count="1" selected="0">
            <x v="5"/>
          </reference>
          <reference field="1" count="1" selected="0">
            <x v="45"/>
          </reference>
          <reference field="2" count="1" selected="0">
            <x v="279"/>
          </reference>
          <reference field="6" count="1">
            <x v="442"/>
          </reference>
        </references>
      </pivotArea>
    </format>
    <format dxfId="276">
      <pivotArea dataOnly="0" labelOnly="1" fieldPosition="0">
        <references count="4">
          <reference field="0" count="1" selected="0">
            <x v="5"/>
          </reference>
          <reference field="1" count="1" selected="0">
            <x v="45"/>
          </reference>
          <reference field="2" count="1" selected="0">
            <x v="280"/>
          </reference>
          <reference field="6" count="1">
            <x v="443"/>
          </reference>
        </references>
      </pivotArea>
    </format>
    <format dxfId="275">
      <pivotArea dataOnly="0" labelOnly="1" fieldPosition="0">
        <references count="4">
          <reference field="0" count="1" selected="0">
            <x v="5"/>
          </reference>
          <reference field="1" count="1" selected="0">
            <x v="45"/>
          </reference>
          <reference field="2" count="1" selected="0">
            <x v="281"/>
          </reference>
          <reference field="6" count="4">
            <x v="444"/>
            <x v="445"/>
            <x v="446"/>
            <x v="447"/>
          </reference>
        </references>
      </pivotArea>
    </format>
    <format dxfId="274">
      <pivotArea dataOnly="0" labelOnly="1" fieldPosition="0">
        <references count="4">
          <reference field="0" count="1" selected="0">
            <x v="5"/>
          </reference>
          <reference field="1" count="1" selected="0">
            <x v="46"/>
          </reference>
          <reference field="2" count="1" selected="0">
            <x v="282"/>
          </reference>
          <reference field="6" count="1">
            <x v="448"/>
          </reference>
        </references>
      </pivotArea>
    </format>
    <format dxfId="273">
      <pivotArea dataOnly="0" labelOnly="1" fieldPosition="0">
        <references count="4">
          <reference field="0" count="1" selected="0">
            <x v="5"/>
          </reference>
          <reference field="1" count="1" selected="0">
            <x v="46"/>
          </reference>
          <reference field="2" count="1" selected="0">
            <x v="283"/>
          </reference>
          <reference field="6" count="1">
            <x v="449"/>
          </reference>
        </references>
      </pivotArea>
    </format>
    <format dxfId="272">
      <pivotArea dataOnly="0" labelOnly="1" fieldPosition="0">
        <references count="4">
          <reference field="0" count="1" selected="0">
            <x v="5"/>
          </reference>
          <reference field="1" count="1" selected="0">
            <x v="46"/>
          </reference>
          <reference field="2" count="1" selected="0">
            <x v="284"/>
          </reference>
          <reference field="6" count="1">
            <x v="450"/>
          </reference>
        </references>
      </pivotArea>
    </format>
    <format dxfId="271">
      <pivotArea dataOnly="0" labelOnly="1" fieldPosition="0">
        <references count="4">
          <reference field="0" count="1" selected="0">
            <x v="5"/>
          </reference>
          <reference field="1" count="1" selected="0">
            <x v="47"/>
          </reference>
          <reference field="2" count="1" selected="0">
            <x v="285"/>
          </reference>
          <reference field="6" count="1">
            <x v="451"/>
          </reference>
        </references>
      </pivotArea>
    </format>
    <format dxfId="270">
      <pivotArea dataOnly="0" labelOnly="1" fieldPosition="0">
        <references count="4">
          <reference field="0" count="1" selected="0">
            <x v="5"/>
          </reference>
          <reference field="1" count="1" selected="0">
            <x v="47"/>
          </reference>
          <reference field="2" count="1" selected="0">
            <x v="286"/>
          </reference>
          <reference field="6" count="3">
            <x v="452"/>
            <x v="453"/>
            <x v="454"/>
          </reference>
        </references>
      </pivotArea>
    </format>
    <format dxfId="269">
      <pivotArea dataOnly="0" labelOnly="1" fieldPosition="0">
        <references count="4">
          <reference field="0" count="1" selected="0">
            <x v="5"/>
          </reference>
          <reference field="1" count="1" selected="0">
            <x v="47"/>
          </reference>
          <reference field="2" count="1" selected="0">
            <x v="287"/>
          </reference>
          <reference field="6" count="1">
            <x v="455"/>
          </reference>
        </references>
      </pivotArea>
    </format>
    <format dxfId="268">
      <pivotArea dataOnly="0" labelOnly="1" fieldPosition="0">
        <references count="4">
          <reference field="0" count="1" selected="0">
            <x v="5"/>
          </reference>
          <reference field="1" count="1" selected="0">
            <x v="47"/>
          </reference>
          <reference field="2" count="1" selected="0">
            <x v="288"/>
          </reference>
          <reference field="6" count="1">
            <x v="456"/>
          </reference>
        </references>
      </pivotArea>
    </format>
    <format dxfId="267">
      <pivotArea dataOnly="0" labelOnly="1" fieldPosition="0">
        <references count="4">
          <reference field="0" count="1" selected="0">
            <x v="5"/>
          </reference>
          <reference field="1" count="1" selected="0">
            <x v="47"/>
          </reference>
          <reference field="2" count="1" selected="0">
            <x v="289"/>
          </reference>
          <reference field="6" count="1">
            <x v="457"/>
          </reference>
        </references>
      </pivotArea>
    </format>
    <format dxfId="266">
      <pivotArea dataOnly="0" labelOnly="1" fieldPosition="0">
        <references count="4">
          <reference field="0" count="1" selected="0">
            <x v="5"/>
          </reference>
          <reference field="1" count="1" selected="0">
            <x v="48"/>
          </reference>
          <reference field="2" count="1" selected="0">
            <x v="290"/>
          </reference>
          <reference field="6" count="1">
            <x v="458"/>
          </reference>
        </references>
      </pivotArea>
    </format>
    <format dxfId="265">
      <pivotArea dataOnly="0" labelOnly="1" fieldPosition="0">
        <references count="4">
          <reference field="0" count="1" selected="0">
            <x v="5"/>
          </reference>
          <reference field="1" count="1" selected="0">
            <x v="48"/>
          </reference>
          <reference field="2" count="1" selected="0">
            <x v="291"/>
          </reference>
          <reference field="6" count="2">
            <x v="459"/>
            <x v="460"/>
          </reference>
        </references>
      </pivotArea>
    </format>
    <format dxfId="264">
      <pivotArea dataOnly="0" labelOnly="1" fieldPosition="0">
        <references count="4">
          <reference field="0" count="1" selected="0">
            <x v="5"/>
          </reference>
          <reference field="1" count="1" selected="0">
            <x v="48"/>
          </reference>
          <reference field="2" count="1" selected="0">
            <x v="292"/>
          </reference>
          <reference field="6" count="1">
            <x v="461"/>
          </reference>
        </references>
      </pivotArea>
    </format>
    <format dxfId="263">
      <pivotArea dataOnly="0" labelOnly="1" fieldPosition="0">
        <references count="4">
          <reference field="0" count="1" selected="0">
            <x v="5"/>
          </reference>
          <reference field="1" count="1" selected="0">
            <x v="48"/>
          </reference>
          <reference field="2" count="1" selected="0">
            <x v="293"/>
          </reference>
          <reference field="6" count="1">
            <x v="462"/>
          </reference>
        </references>
      </pivotArea>
    </format>
    <format dxfId="262">
      <pivotArea dataOnly="0" labelOnly="1" fieldPosition="0">
        <references count="4">
          <reference field="0" count="1" selected="0">
            <x v="5"/>
          </reference>
          <reference field="1" count="1" selected="0">
            <x v="49"/>
          </reference>
          <reference field="2" count="1" selected="0">
            <x v="294"/>
          </reference>
          <reference field="6" count="1">
            <x v="463"/>
          </reference>
        </references>
      </pivotArea>
    </format>
    <format dxfId="261">
      <pivotArea dataOnly="0" labelOnly="1" fieldPosition="0">
        <references count="4">
          <reference field="0" count="1" selected="0">
            <x v="5"/>
          </reference>
          <reference field="1" count="1" selected="0">
            <x v="49"/>
          </reference>
          <reference field="2" count="1" selected="0">
            <x v="295"/>
          </reference>
          <reference field="6" count="1">
            <x v="464"/>
          </reference>
        </references>
      </pivotArea>
    </format>
    <format dxfId="260">
      <pivotArea dataOnly="0" labelOnly="1" fieldPosition="0">
        <references count="4">
          <reference field="0" count="1" selected="0">
            <x v="5"/>
          </reference>
          <reference field="1" count="1" selected="0">
            <x v="49"/>
          </reference>
          <reference field="2" count="1" selected="0">
            <x v="296"/>
          </reference>
          <reference field="6" count="1">
            <x v="465"/>
          </reference>
        </references>
      </pivotArea>
    </format>
    <format dxfId="259">
      <pivotArea dataOnly="0" labelOnly="1" fieldPosition="0">
        <references count="4">
          <reference field="0" count="1" selected="0">
            <x v="5"/>
          </reference>
          <reference field="1" count="1" selected="0">
            <x v="50"/>
          </reference>
          <reference field="2" count="1" selected="0">
            <x v="297"/>
          </reference>
          <reference field="6" count="1">
            <x v="466"/>
          </reference>
        </references>
      </pivotArea>
    </format>
    <format dxfId="258">
      <pivotArea dataOnly="0" labelOnly="1" fieldPosition="0">
        <references count="4">
          <reference field="0" count="1" selected="0">
            <x v="5"/>
          </reference>
          <reference field="1" count="1" selected="0">
            <x v="50"/>
          </reference>
          <reference field="2" count="1" selected="0">
            <x v="298"/>
          </reference>
          <reference field="6" count="1">
            <x v="467"/>
          </reference>
        </references>
      </pivotArea>
    </format>
    <format dxfId="257">
      <pivotArea dataOnly="0" labelOnly="1" fieldPosition="0">
        <references count="4">
          <reference field="0" count="1" selected="0">
            <x v="5"/>
          </reference>
          <reference field="1" count="1" selected="0">
            <x v="50"/>
          </reference>
          <reference field="2" count="1" selected="0">
            <x v="299"/>
          </reference>
          <reference field="6" count="1">
            <x v="468"/>
          </reference>
        </references>
      </pivotArea>
    </format>
    <format dxfId="256">
      <pivotArea dataOnly="0" labelOnly="1" fieldPosition="0">
        <references count="4">
          <reference field="0" count="1" selected="0">
            <x v="5"/>
          </reference>
          <reference field="1" count="1" selected="0">
            <x v="50"/>
          </reference>
          <reference field="2" count="1" selected="0">
            <x v="300"/>
          </reference>
          <reference field="6" count="1">
            <x v="469"/>
          </reference>
        </references>
      </pivotArea>
    </format>
    <format dxfId="255">
      <pivotArea dataOnly="0" labelOnly="1" fieldPosition="0">
        <references count="4">
          <reference field="0" count="1" selected="0">
            <x v="5"/>
          </reference>
          <reference field="1" count="1" selected="0">
            <x v="50"/>
          </reference>
          <reference field="2" count="1" selected="0">
            <x v="301"/>
          </reference>
          <reference field="6" count="1">
            <x v="470"/>
          </reference>
        </references>
      </pivotArea>
    </format>
    <format dxfId="254">
      <pivotArea dataOnly="0" labelOnly="1" fieldPosition="0">
        <references count="4">
          <reference field="0" count="1" selected="0">
            <x v="5"/>
          </reference>
          <reference field="1" count="1" selected="0">
            <x v="50"/>
          </reference>
          <reference field="2" count="1" selected="0">
            <x v="302"/>
          </reference>
          <reference field="6" count="1">
            <x v="471"/>
          </reference>
        </references>
      </pivotArea>
    </format>
    <format dxfId="253">
      <pivotArea dataOnly="0" labelOnly="1" fieldPosition="0">
        <references count="4">
          <reference field="0" count="1" selected="0">
            <x v="5"/>
          </reference>
          <reference field="1" count="1" selected="0">
            <x v="50"/>
          </reference>
          <reference field="2" count="1" selected="0">
            <x v="303"/>
          </reference>
          <reference field="6" count="1">
            <x v="472"/>
          </reference>
        </references>
      </pivotArea>
    </format>
    <format dxfId="252">
      <pivotArea dataOnly="0" labelOnly="1" fieldPosition="0">
        <references count="4">
          <reference field="0" count="1" selected="0">
            <x v="5"/>
          </reference>
          <reference field="1" count="1" selected="0">
            <x v="51"/>
          </reference>
          <reference field="2" count="1" selected="0">
            <x v="304"/>
          </reference>
          <reference field="6" count="1">
            <x v="473"/>
          </reference>
        </references>
      </pivotArea>
    </format>
    <format dxfId="251">
      <pivotArea dataOnly="0" labelOnly="1" fieldPosition="0">
        <references count="4">
          <reference field="0" count="1" selected="0">
            <x v="5"/>
          </reference>
          <reference field="1" count="1" selected="0">
            <x v="51"/>
          </reference>
          <reference field="2" count="1" selected="0">
            <x v="305"/>
          </reference>
          <reference field="6" count="1">
            <x v="474"/>
          </reference>
        </references>
      </pivotArea>
    </format>
    <format dxfId="250">
      <pivotArea dataOnly="0" labelOnly="1" fieldPosition="0">
        <references count="4">
          <reference field="0" count="1" selected="0">
            <x v="5"/>
          </reference>
          <reference field="1" count="1" selected="0">
            <x v="51"/>
          </reference>
          <reference field="2" count="1" selected="0">
            <x v="306"/>
          </reference>
          <reference field="6" count="1">
            <x v="475"/>
          </reference>
        </references>
      </pivotArea>
    </format>
    <format dxfId="249">
      <pivotArea dataOnly="0" labelOnly="1" fieldPosition="0">
        <references count="4">
          <reference field="0" count="1" selected="0">
            <x v="5"/>
          </reference>
          <reference field="1" count="1" selected="0">
            <x v="51"/>
          </reference>
          <reference field="2" count="1" selected="0">
            <x v="307"/>
          </reference>
          <reference field="6" count="1">
            <x v="476"/>
          </reference>
        </references>
      </pivotArea>
    </format>
    <format dxfId="248">
      <pivotArea dataOnly="0" labelOnly="1" fieldPosition="0">
        <references count="4">
          <reference field="0" count="1" selected="0">
            <x v="5"/>
          </reference>
          <reference field="1" count="1" selected="0">
            <x v="51"/>
          </reference>
          <reference field="2" count="1" selected="0">
            <x v="308"/>
          </reference>
          <reference field="6" count="1">
            <x v="477"/>
          </reference>
        </references>
      </pivotArea>
    </format>
    <format dxfId="247">
      <pivotArea dataOnly="0" labelOnly="1" fieldPosition="0">
        <references count="4">
          <reference field="0" count="1" selected="0">
            <x v="5"/>
          </reference>
          <reference field="1" count="1" selected="0">
            <x v="51"/>
          </reference>
          <reference field="2" count="1" selected="0">
            <x v="309"/>
          </reference>
          <reference field="6" count="1">
            <x v="478"/>
          </reference>
        </references>
      </pivotArea>
    </format>
    <format dxfId="246">
      <pivotArea dataOnly="0" labelOnly="1" fieldPosition="0">
        <references count="4">
          <reference field="0" count="1" selected="0">
            <x v="5"/>
          </reference>
          <reference field="1" count="1" selected="0">
            <x v="51"/>
          </reference>
          <reference field="2" count="1" selected="0">
            <x v="310"/>
          </reference>
          <reference field="6" count="1">
            <x v="479"/>
          </reference>
        </references>
      </pivotArea>
    </format>
    <format dxfId="245">
      <pivotArea dataOnly="0" labelOnly="1" fieldPosition="0">
        <references count="4">
          <reference field="0" count="1" selected="0">
            <x v="5"/>
          </reference>
          <reference field="1" count="1" selected="0">
            <x v="52"/>
          </reference>
          <reference field="2" count="1" selected="0">
            <x v="311"/>
          </reference>
          <reference field="6" count="1">
            <x v="480"/>
          </reference>
        </references>
      </pivotArea>
    </format>
    <format dxfId="244">
      <pivotArea dataOnly="0" labelOnly="1" fieldPosition="0">
        <references count="4">
          <reference field="0" count="1" selected="0">
            <x v="5"/>
          </reference>
          <reference field="1" count="1" selected="0">
            <x v="52"/>
          </reference>
          <reference field="2" count="1" selected="0">
            <x v="312"/>
          </reference>
          <reference field="6" count="2">
            <x v="481"/>
            <x v="482"/>
          </reference>
        </references>
      </pivotArea>
    </format>
    <format dxfId="243">
      <pivotArea dataOnly="0" labelOnly="1" fieldPosition="0">
        <references count="4">
          <reference field="0" count="1" selected="0">
            <x v="5"/>
          </reference>
          <reference field="1" count="1" selected="0">
            <x v="52"/>
          </reference>
          <reference field="2" count="1" selected="0">
            <x v="215"/>
          </reference>
          <reference field="6" count="1">
            <x v="483"/>
          </reference>
        </references>
      </pivotArea>
    </format>
    <format dxfId="242">
      <pivotArea dataOnly="0" labelOnly="1" fieldPosition="0">
        <references count="4">
          <reference field="0" count="1" selected="0">
            <x v="5"/>
          </reference>
          <reference field="1" count="1" selected="0">
            <x v="52"/>
          </reference>
          <reference field="2" count="1" selected="0">
            <x v="313"/>
          </reference>
          <reference field="6" count="1">
            <x v="484"/>
          </reference>
        </references>
      </pivotArea>
    </format>
    <format dxfId="241">
      <pivotArea dataOnly="0" labelOnly="1" fieldPosition="0">
        <references count="4">
          <reference field="0" count="1" selected="0">
            <x v="5"/>
          </reference>
          <reference field="1" count="1" selected="0">
            <x v="52"/>
          </reference>
          <reference field="2" count="1" selected="0">
            <x v="314"/>
          </reference>
          <reference field="6" count="1">
            <x v="485"/>
          </reference>
        </references>
      </pivotArea>
    </format>
    <format dxfId="240">
      <pivotArea dataOnly="0" labelOnly="1" fieldPosition="0">
        <references count="4">
          <reference field="0" count="1" selected="0">
            <x v="5"/>
          </reference>
          <reference field="1" count="1" selected="0">
            <x v="52"/>
          </reference>
          <reference field="2" count="1" selected="0">
            <x v="252"/>
          </reference>
          <reference field="6" count="1">
            <x v="486"/>
          </reference>
        </references>
      </pivotArea>
    </format>
    <format dxfId="239">
      <pivotArea dataOnly="0" labelOnly="1" fieldPosition="0">
        <references count="4">
          <reference field="0" count="1" selected="0">
            <x v="5"/>
          </reference>
          <reference field="1" count="1" selected="0">
            <x v="52"/>
          </reference>
          <reference field="2" count="1" selected="0">
            <x v="315"/>
          </reference>
          <reference field="6" count="1">
            <x v="487"/>
          </reference>
        </references>
      </pivotArea>
    </format>
    <format dxfId="238">
      <pivotArea dataOnly="0" labelOnly="1" fieldPosition="0">
        <references count="4">
          <reference field="0" count="1" selected="0">
            <x v="5"/>
          </reference>
          <reference field="1" count="1" selected="0">
            <x v="52"/>
          </reference>
          <reference field="2" count="1" selected="0">
            <x v="316"/>
          </reference>
          <reference field="6" count="1">
            <x v="488"/>
          </reference>
        </references>
      </pivotArea>
    </format>
    <format dxfId="237">
      <pivotArea dataOnly="0" labelOnly="1" fieldPosition="0">
        <references count="4">
          <reference field="0" count="1" selected="0">
            <x v="5"/>
          </reference>
          <reference field="1" count="1" selected="0">
            <x v="52"/>
          </reference>
          <reference field="2" count="1" selected="0">
            <x v="317"/>
          </reference>
          <reference field="6" count="1">
            <x v="489"/>
          </reference>
        </references>
      </pivotArea>
    </format>
    <format dxfId="236">
      <pivotArea dataOnly="0" labelOnly="1" fieldPosition="0">
        <references count="4">
          <reference field="0" count="1" selected="0">
            <x v="5"/>
          </reference>
          <reference field="1" count="1" selected="0">
            <x v="52"/>
          </reference>
          <reference field="2" count="1" selected="0">
            <x v="318"/>
          </reference>
          <reference field="6" count="1">
            <x v="490"/>
          </reference>
        </references>
      </pivotArea>
    </format>
    <format dxfId="235">
      <pivotArea dataOnly="0" labelOnly="1" fieldPosition="0">
        <references count="4">
          <reference field="0" count="1" selected="0">
            <x v="5"/>
          </reference>
          <reference field="1" count="1" selected="0">
            <x v="52"/>
          </reference>
          <reference field="2" count="1" selected="0">
            <x v="319"/>
          </reference>
          <reference field="6" count="1">
            <x v="491"/>
          </reference>
        </references>
      </pivotArea>
    </format>
    <format dxfId="234">
      <pivotArea dataOnly="0" labelOnly="1" fieldPosition="0">
        <references count="4">
          <reference field="0" count="1" selected="0">
            <x v="5"/>
          </reference>
          <reference field="1" count="1" selected="0">
            <x v="53"/>
          </reference>
          <reference field="2" count="1" selected="0">
            <x v="320"/>
          </reference>
          <reference field="6" count="1">
            <x v="492"/>
          </reference>
        </references>
      </pivotArea>
    </format>
    <format dxfId="233">
      <pivotArea dataOnly="0" labelOnly="1" fieldPosition="0">
        <references count="4">
          <reference field="0" count="1" selected="0">
            <x v="5"/>
          </reference>
          <reference field="1" count="1" selected="0">
            <x v="53"/>
          </reference>
          <reference field="2" count="1" selected="0">
            <x v="321"/>
          </reference>
          <reference field="6" count="2">
            <x v="493"/>
            <x v="494"/>
          </reference>
        </references>
      </pivotArea>
    </format>
    <format dxfId="232">
      <pivotArea dataOnly="0" labelOnly="1" fieldPosition="0">
        <references count="4">
          <reference field="0" count="1" selected="0">
            <x v="5"/>
          </reference>
          <reference field="1" count="1" selected="0">
            <x v="53"/>
          </reference>
          <reference field="2" count="1" selected="0">
            <x v="322"/>
          </reference>
          <reference field="6" count="2">
            <x v="495"/>
            <x v="496"/>
          </reference>
        </references>
      </pivotArea>
    </format>
    <format dxfId="231">
      <pivotArea dataOnly="0" labelOnly="1" fieldPosition="0">
        <references count="4">
          <reference field="0" count="1" selected="0">
            <x v="5"/>
          </reference>
          <reference field="1" count="1" selected="0">
            <x v="53"/>
          </reference>
          <reference field="2" count="1" selected="0">
            <x v="323"/>
          </reference>
          <reference field="6" count="1">
            <x v="497"/>
          </reference>
        </references>
      </pivotArea>
    </format>
    <format dxfId="230">
      <pivotArea dataOnly="0" labelOnly="1" fieldPosition="0">
        <references count="4">
          <reference field="0" count="1" selected="0">
            <x v="5"/>
          </reference>
          <reference field="1" count="1" selected="0">
            <x v="53"/>
          </reference>
          <reference field="2" count="1" selected="0">
            <x v="324"/>
          </reference>
          <reference field="6" count="1">
            <x v="498"/>
          </reference>
        </references>
      </pivotArea>
    </format>
    <format dxfId="229">
      <pivotArea dataOnly="0" labelOnly="1" fieldPosition="0">
        <references count="4">
          <reference field="0" count="1" selected="0">
            <x v="5"/>
          </reference>
          <reference field="1" count="1" selected="0">
            <x v="53"/>
          </reference>
          <reference field="2" count="1" selected="0">
            <x v="269"/>
          </reference>
          <reference field="6" count="2">
            <x v="499"/>
            <x v="500"/>
          </reference>
        </references>
      </pivotArea>
    </format>
    <format dxfId="228">
      <pivotArea dataOnly="0" labelOnly="1" fieldPosition="0">
        <references count="4">
          <reference field="0" count="1" selected="0">
            <x v="5"/>
          </reference>
          <reference field="1" count="1" selected="0">
            <x v="53"/>
          </reference>
          <reference field="2" count="1" selected="0">
            <x v="325"/>
          </reference>
          <reference field="6" count="1">
            <x v="501"/>
          </reference>
        </references>
      </pivotArea>
    </format>
    <format dxfId="227">
      <pivotArea dataOnly="0" labelOnly="1" fieldPosition="0">
        <references count="4">
          <reference field="0" count="1" selected="0">
            <x v="5"/>
          </reference>
          <reference field="1" count="1" selected="0">
            <x v="53"/>
          </reference>
          <reference field="2" count="1" selected="0">
            <x v="326"/>
          </reference>
          <reference field="6" count="3">
            <x v="502"/>
            <x v="503"/>
            <x v="504"/>
          </reference>
        </references>
      </pivotArea>
    </format>
    <format dxfId="226">
      <pivotArea dataOnly="0" labelOnly="1" fieldPosition="0">
        <references count="4">
          <reference field="0" count="1" selected="0">
            <x v="5"/>
          </reference>
          <reference field="1" count="1" selected="0">
            <x v="53"/>
          </reference>
          <reference field="2" count="1" selected="0">
            <x v="327"/>
          </reference>
          <reference field="6" count="1">
            <x v="505"/>
          </reference>
        </references>
      </pivotArea>
    </format>
    <format dxfId="225">
      <pivotArea dataOnly="0" labelOnly="1" fieldPosition="0">
        <references count="4">
          <reference field="0" count="1" selected="0">
            <x v="5"/>
          </reference>
          <reference field="1" count="1" selected="0">
            <x v="53"/>
          </reference>
          <reference field="2" count="1" selected="0">
            <x v="328"/>
          </reference>
          <reference field="6" count="1">
            <x v="506"/>
          </reference>
        </references>
      </pivotArea>
    </format>
    <format dxfId="224">
      <pivotArea dataOnly="0" labelOnly="1" fieldPosition="0">
        <references count="4">
          <reference field="0" count="1" selected="0">
            <x v="5"/>
          </reference>
          <reference field="1" count="1" selected="0">
            <x v="53"/>
          </reference>
          <reference field="2" count="1" selected="0">
            <x v="329"/>
          </reference>
          <reference field="6" count="1">
            <x v="507"/>
          </reference>
        </references>
      </pivotArea>
    </format>
    <format dxfId="223">
      <pivotArea dataOnly="0" labelOnly="1" fieldPosition="0">
        <references count="4">
          <reference field="0" count="1" selected="0">
            <x v="5"/>
          </reference>
          <reference field="1" count="1" selected="0">
            <x v="53"/>
          </reference>
          <reference field="2" count="1" selected="0">
            <x v="330"/>
          </reference>
          <reference field="6" count="1">
            <x v="508"/>
          </reference>
        </references>
      </pivotArea>
    </format>
    <format dxfId="222">
      <pivotArea dataOnly="0" labelOnly="1" fieldPosition="0">
        <references count="4">
          <reference field="0" count="1" selected="0">
            <x v="5"/>
          </reference>
          <reference field="1" count="1" selected="0">
            <x v="54"/>
          </reference>
          <reference field="2" count="1" selected="0">
            <x v="331"/>
          </reference>
          <reference field="6" count="1">
            <x v="509"/>
          </reference>
        </references>
      </pivotArea>
    </format>
    <format dxfId="221">
      <pivotArea dataOnly="0" labelOnly="1" fieldPosition="0">
        <references count="4">
          <reference field="0" count="1" selected="0">
            <x v="5"/>
          </reference>
          <reference field="1" count="1" selected="0">
            <x v="54"/>
          </reference>
          <reference field="2" count="1" selected="0">
            <x v="332"/>
          </reference>
          <reference field="6" count="1">
            <x v="510"/>
          </reference>
        </references>
      </pivotArea>
    </format>
    <format dxfId="220">
      <pivotArea dataOnly="0" labelOnly="1" fieldPosition="0">
        <references count="4">
          <reference field="0" count="1" selected="0">
            <x v="5"/>
          </reference>
          <reference field="1" count="1" selected="0">
            <x v="55"/>
          </reference>
          <reference field="2" count="1" selected="0">
            <x v="333"/>
          </reference>
          <reference field="6" count="1">
            <x v="511"/>
          </reference>
        </references>
      </pivotArea>
    </format>
    <format dxfId="219">
      <pivotArea dataOnly="0" labelOnly="1" fieldPosition="0">
        <references count="4">
          <reference field="0" count="1" selected="0">
            <x v="5"/>
          </reference>
          <reference field="1" count="1" selected="0">
            <x v="55"/>
          </reference>
          <reference field="2" count="1" selected="0">
            <x v="334"/>
          </reference>
          <reference field="6" count="1">
            <x v="512"/>
          </reference>
        </references>
      </pivotArea>
    </format>
    <format dxfId="218">
      <pivotArea dataOnly="0" labelOnly="1" fieldPosition="0">
        <references count="4">
          <reference field="0" count="1" selected="0">
            <x v="5"/>
          </reference>
          <reference field="1" count="1" selected="0">
            <x v="55"/>
          </reference>
          <reference field="2" count="1" selected="0">
            <x v="335"/>
          </reference>
          <reference field="6" count="1">
            <x v="513"/>
          </reference>
        </references>
      </pivotArea>
    </format>
    <format dxfId="217">
      <pivotArea dataOnly="0" labelOnly="1" fieldPosition="0">
        <references count="4">
          <reference field="0" count="1" selected="0">
            <x v="5"/>
          </reference>
          <reference field="1" count="1" selected="0">
            <x v="56"/>
          </reference>
          <reference field="2" count="1" selected="0">
            <x v="336"/>
          </reference>
          <reference field="6" count="1">
            <x v="514"/>
          </reference>
        </references>
      </pivotArea>
    </format>
    <format dxfId="216">
      <pivotArea dataOnly="0" labelOnly="1" fieldPosition="0">
        <references count="4">
          <reference field="0" count="1" selected="0">
            <x v="5"/>
          </reference>
          <reference field="1" count="1" selected="0">
            <x v="56"/>
          </reference>
          <reference field="2" count="1" selected="0">
            <x v="337"/>
          </reference>
          <reference field="6" count="1">
            <x v="515"/>
          </reference>
        </references>
      </pivotArea>
    </format>
    <format dxfId="215">
      <pivotArea dataOnly="0" labelOnly="1" fieldPosition="0">
        <references count="4">
          <reference field="0" count="1" selected="0">
            <x v="5"/>
          </reference>
          <reference field="1" count="1" selected="0">
            <x v="57"/>
          </reference>
          <reference field="2" count="1" selected="0">
            <x v="338"/>
          </reference>
          <reference field="6" count="1">
            <x v="516"/>
          </reference>
        </references>
      </pivotArea>
    </format>
    <format dxfId="214">
      <pivotArea dataOnly="0" labelOnly="1" fieldPosition="0">
        <references count="4">
          <reference field="0" count="1" selected="0">
            <x v="5"/>
          </reference>
          <reference field="1" count="1" selected="0">
            <x v="57"/>
          </reference>
          <reference field="2" count="1" selected="0">
            <x v="339"/>
          </reference>
          <reference field="6" count="1">
            <x v="517"/>
          </reference>
        </references>
      </pivotArea>
    </format>
    <format dxfId="213">
      <pivotArea dataOnly="0" labelOnly="1" fieldPosition="0">
        <references count="4">
          <reference field="0" count="1" selected="0">
            <x v="5"/>
          </reference>
          <reference field="1" count="1" selected="0">
            <x v="57"/>
          </reference>
          <reference field="2" count="1" selected="0">
            <x v="340"/>
          </reference>
          <reference field="6" count="1">
            <x v="518"/>
          </reference>
        </references>
      </pivotArea>
    </format>
    <format dxfId="212">
      <pivotArea dataOnly="0" labelOnly="1" fieldPosition="0">
        <references count="4">
          <reference field="0" count="1" selected="0">
            <x v="5"/>
          </reference>
          <reference field="1" count="1" selected="0">
            <x v="57"/>
          </reference>
          <reference field="2" count="1" selected="0">
            <x v="341"/>
          </reference>
          <reference field="6" count="4">
            <x v="519"/>
            <x v="520"/>
            <x v="521"/>
            <x v="522"/>
          </reference>
        </references>
      </pivotArea>
    </format>
    <format dxfId="211">
      <pivotArea dataOnly="0" labelOnly="1" fieldPosition="0">
        <references count="4">
          <reference field="0" count="1" selected="0">
            <x v="5"/>
          </reference>
          <reference field="1" count="1" selected="0">
            <x v="57"/>
          </reference>
          <reference field="2" count="1" selected="0">
            <x v="342"/>
          </reference>
          <reference field="6" count="3">
            <x v="523"/>
            <x v="524"/>
            <x v="525"/>
          </reference>
        </references>
      </pivotArea>
    </format>
    <format dxfId="210">
      <pivotArea dataOnly="0" labelOnly="1" fieldPosition="0">
        <references count="4">
          <reference field="0" count="1" selected="0">
            <x v="5"/>
          </reference>
          <reference field="1" count="1" selected="0">
            <x v="57"/>
          </reference>
          <reference field="2" count="1" selected="0">
            <x v="343"/>
          </reference>
          <reference field="6" count="3">
            <x v="526"/>
            <x v="527"/>
            <x v="528"/>
          </reference>
        </references>
      </pivotArea>
    </format>
    <format dxfId="209">
      <pivotArea dataOnly="0" labelOnly="1" fieldPosition="0">
        <references count="4">
          <reference field="0" count="1" selected="0">
            <x v="5"/>
          </reference>
          <reference field="1" count="1" selected="0">
            <x v="57"/>
          </reference>
          <reference field="2" count="1" selected="0">
            <x v="344"/>
          </reference>
          <reference field="6" count="1">
            <x v="529"/>
          </reference>
        </references>
      </pivotArea>
    </format>
    <format dxfId="208">
      <pivotArea dataOnly="0" labelOnly="1" fieldPosition="0">
        <references count="4">
          <reference field="0" count="1" selected="0">
            <x v="5"/>
          </reference>
          <reference field="1" count="1" selected="0">
            <x v="58"/>
          </reference>
          <reference field="2" count="1" selected="0">
            <x v="345"/>
          </reference>
          <reference field="6" count="1">
            <x v="530"/>
          </reference>
        </references>
      </pivotArea>
    </format>
    <format dxfId="207">
      <pivotArea dataOnly="0" labelOnly="1" fieldPosition="0">
        <references count="4">
          <reference field="0" count="1" selected="0">
            <x v="5"/>
          </reference>
          <reference field="1" count="1" selected="0">
            <x v="58"/>
          </reference>
          <reference field="2" count="1" selected="0">
            <x v="346"/>
          </reference>
          <reference field="6" count="1">
            <x v="531"/>
          </reference>
        </references>
      </pivotArea>
    </format>
    <format dxfId="206">
      <pivotArea dataOnly="0" labelOnly="1" fieldPosition="0">
        <references count="4">
          <reference field="0" count="1" selected="0">
            <x v="5"/>
          </reference>
          <reference field="1" count="1" selected="0">
            <x v="58"/>
          </reference>
          <reference field="2" count="1" selected="0">
            <x v="347"/>
          </reference>
          <reference field="6" count="1">
            <x v="532"/>
          </reference>
        </references>
      </pivotArea>
    </format>
    <format dxfId="205">
      <pivotArea dataOnly="0" labelOnly="1" fieldPosition="0">
        <references count="4">
          <reference field="0" count="1" selected="0">
            <x v="5"/>
          </reference>
          <reference field="1" count="1" selected="0">
            <x v="58"/>
          </reference>
          <reference field="2" count="1" selected="0">
            <x v="348"/>
          </reference>
          <reference field="6" count="1">
            <x v="533"/>
          </reference>
        </references>
      </pivotArea>
    </format>
    <format dxfId="204">
      <pivotArea dataOnly="0" labelOnly="1" fieldPosition="0">
        <references count="4">
          <reference field="0" count="1" selected="0">
            <x v="5"/>
          </reference>
          <reference field="1" count="1" selected="0">
            <x v="58"/>
          </reference>
          <reference field="2" count="1" selected="0">
            <x v="349"/>
          </reference>
          <reference field="6" count="1">
            <x v="534"/>
          </reference>
        </references>
      </pivotArea>
    </format>
    <format dxfId="203">
      <pivotArea dataOnly="0" labelOnly="1" fieldPosition="0">
        <references count="4">
          <reference field="0" count="1" selected="0">
            <x v="5"/>
          </reference>
          <reference field="1" count="1" selected="0">
            <x v="58"/>
          </reference>
          <reference field="2" count="1" selected="0">
            <x v="350"/>
          </reference>
          <reference field="6" count="1">
            <x v="535"/>
          </reference>
        </references>
      </pivotArea>
    </format>
    <format dxfId="202">
      <pivotArea dataOnly="0" labelOnly="1" fieldPosition="0">
        <references count="4">
          <reference field="0" count="1" selected="0">
            <x v="5"/>
          </reference>
          <reference field="1" count="1" selected="0">
            <x v="58"/>
          </reference>
          <reference field="2" count="1" selected="0">
            <x v="351"/>
          </reference>
          <reference field="6" count="1">
            <x v="536"/>
          </reference>
        </references>
      </pivotArea>
    </format>
    <format dxfId="201">
      <pivotArea dataOnly="0" labelOnly="1" fieldPosition="0">
        <references count="4">
          <reference field="0" count="1" selected="0">
            <x v="5"/>
          </reference>
          <reference field="1" count="1" selected="0">
            <x v="58"/>
          </reference>
          <reference field="2" count="1" selected="0">
            <x v="352"/>
          </reference>
          <reference field="6" count="5">
            <x v="537"/>
            <x v="538"/>
            <x v="539"/>
            <x v="540"/>
            <x v="541"/>
          </reference>
        </references>
      </pivotArea>
    </format>
    <format dxfId="200">
      <pivotArea dataOnly="0" labelOnly="1" fieldPosition="0">
        <references count="4">
          <reference field="0" count="1" selected="0">
            <x v="5"/>
          </reference>
          <reference field="1" count="1" selected="0">
            <x v="58"/>
          </reference>
          <reference field="2" count="1" selected="0">
            <x v="353"/>
          </reference>
          <reference field="6" count="1">
            <x v="542"/>
          </reference>
        </references>
      </pivotArea>
    </format>
    <format dxfId="199">
      <pivotArea dataOnly="0" labelOnly="1" fieldPosition="0">
        <references count="4">
          <reference field="0" count="1" selected="0">
            <x v="5"/>
          </reference>
          <reference field="1" count="1" selected="0">
            <x v="58"/>
          </reference>
          <reference field="2" count="1" selected="0">
            <x v="354"/>
          </reference>
          <reference field="6" count="2">
            <x v="543"/>
            <x v="544"/>
          </reference>
        </references>
      </pivotArea>
    </format>
    <format dxfId="198">
      <pivotArea dataOnly="0" labelOnly="1" fieldPosition="0">
        <references count="4">
          <reference field="0" count="1" selected="0">
            <x v="5"/>
          </reference>
          <reference field="1" count="1" selected="0">
            <x v="58"/>
          </reference>
          <reference field="2" count="1" selected="0">
            <x v="355"/>
          </reference>
          <reference field="6" count="4">
            <x v="545"/>
            <x v="546"/>
            <x v="547"/>
            <x v="548"/>
          </reference>
        </references>
      </pivotArea>
    </format>
    <format dxfId="197">
      <pivotArea dataOnly="0" labelOnly="1" fieldPosition="0">
        <references count="4">
          <reference field="0" count="1" selected="0">
            <x v="5"/>
          </reference>
          <reference field="1" count="1" selected="0">
            <x v="58"/>
          </reference>
          <reference field="2" count="1" selected="0">
            <x v="356"/>
          </reference>
          <reference field="6" count="1">
            <x v="549"/>
          </reference>
        </references>
      </pivotArea>
    </format>
    <format dxfId="196">
      <pivotArea dataOnly="0" labelOnly="1" fieldPosition="0">
        <references count="4">
          <reference field="0" count="1" selected="0">
            <x v="5"/>
          </reference>
          <reference field="1" count="1" selected="0">
            <x v="58"/>
          </reference>
          <reference field="2" count="1" selected="0">
            <x v="357"/>
          </reference>
          <reference field="6" count="2">
            <x v="550"/>
            <x v="551"/>
          </reference>
        </references>
      </pivotArea>
    </format>
    <format dxfId="195">
      <pivotArea dataOnly="0" labelOnly="1" fieldPosition="0">
        <references count="4">
          <reference field="0" count="1" selected="0">
            <x v="5"/>
          </reference>
          <reference field="1" count="1" selected="0">
            <x v="58"/>
          </reference>
          <reference field="2" count="1" selected="0">
            <x v="358"/>
          </reference>
          <reference field="6" count="1">
            <x v="552"/>
          </reference>
        </references>
      </pivotArea>
    </format>
    <format dxfId="194">
      <pivotArea dataOnly="0" labelOnly="1" fieldPosition="0">
        <references count="4">
          <reference field="0" count="1" selected="0">
            <x v="5"/>
          </reference>
          <reference field="1" count="1" selected="0">
            <x v="58"/>
          </reference>
          <reference field="2" count="1" selected="0">
            <x v="359"/>
          </reference>
          <reference field="6" count="1">
            <x v="553"/>
          </reference>
        </references>
      </pivotArea>
    </format>
    <format dxfId="193">
      <pivotArea dataOnly="0" labelOnly="1" fieldPosition="0">
        <references count="4">
          <reference field="0" count="1" selected="0">
            <x v="5"/>
          </reference>
          <reference field="1" count="1" selected="0">
            <x v="58"/>
          </reference>
          <reference field="2" count="1" selected="0">
            <x v="360"/>
          </reference>
          <reference field="6" count="1">
            <x v="554"/>
          </reference>
        </references>
      </pivotArea>
    </format>
    <format dxfId="192">
      <pivotArea dataOnly="0" labelOnly="1" fieldPosition="0">
        <references count="4">
          <reference field="0" count="1" selected="0">
            <x v="5"/>
          </reference>
          <reference field="1" count="1" selected="0">
            <x v="58"/>
          </reference>
          <reference field="2" count="1" selected="0">
            <x v="361"/>
          </reference>
          <reference field="6" count="1">
            <x v="555"/>
          </reference>
        </references>
      </pivotArea>
    </format>
    <format dxfId="191">
      <pivotArea dataOnly="0" labelOnly="1" fieldPosition="0">
        <references count="4">
          <reference field="0" count="1" selected="0">
            <x v="5"/>
          </reference>
          <reference field="1" count="1" selected="0">
            <x v="58"/>
          </reference>
          <reference field="2" count="1" selected="0">
            <x v="362"/>
          </reference>
          <reference field="6" count="1">
            <x v="556"/>
          </reference>
        </references>
      </pivotArea>
    </format>
    <format dxfId="190">
      <pivotArea dataOnly="0" labelOnly="1" fieldPosition="0">
        <references count="4">
          <reference field="0" count="1" selected="0">
            <x v="5"/>
          </reference>
          <reference field="1" count="1" selected="0">
            <x v="58"/>
          </reference>
          <reference field="2" count="1" selected="0">
            <x v="363"/>
          </reference>
          <reference field="6" count="2">
            <x v="557"/>
            <x v="558"/>
          </reference>
        </references>
      </pivotArea>
    </format>
    <format dxfId="189">
      <pivotArea dataOnly="0" labelOnly="1" fieldPosition="0">
        <references count="4">
          <reference field="0" count="1" selected="0">
            <x v="5"/>
          </reference>
          <reference field="1" count="1" selected="0">
            <x v="58"/>
          </reference>
          <reference field="2" count="1" selected="0">
            <x v="364"/>
          </reference>
          <reference field="6" count="5">
            <x v="559"/>
            <x v="560"/>
            <x v="561"/>
            <x v="562"/>
            <x v="563"/>
          </reference>
        </references>
      </pivotArea>
    </format>
    <format dxfId="188">
      <pivotArea dataOnly="0" labelOnly="1" fieldPosition="0">
        <references count="4">
          <reference field="0" count="1" selected="0">
            <x v="5"/>
          </reference>
          <reference field="1" count="1" selected="0">
            <x v="58"/>
          </reference>
          <reference field="2" count="1" selected="0">
            <x v="365"/>
          </reference>
          <reference field="6" count="1">
            <x v="564"/>
          </reference>
        </references>
      </pivotArea>
    </format>
    <format dxfId="187">
      <pivotArea dataOnly="0" labelOnly="1" fieldPosition="0">
        <references count="4">
          <reference field="0" count="1" selected="0">
            <x v="5"/>
          </reference>
          <reference field="1" count="1" selected="0">
            <x v="59"/>
          </reference>
          <reference field="2" count="1" selected="0">
            <x v="366"/>
          </reference>
          <reference field="6" count="1">
            <x v="565"/>
          </reference>
        </references>
      </pivotArea>
    </format>
    <format dxfId="186">
      <pivotArea dataOnly="0" labelOnly="1" fieldPosition="0">
        <references count="4">
          <reference field="0" count="1" selected="0">
            <x v="5"/>
          </reference>
          <reference field="1" count="1" selected="0">
            <x v="59"/>
          </reference>
          <reference field="2" count="1" selected="0">
            <x v="367"/>
          </reference>
          <reference field="6" count="1">
            <x v="566"/>
          </reference>
        </references>
      </pivotArea>
    </format>
    <format dxfId="185">
      <pivotArea dataOnly="0" labelOnly="1" fieldPosition="0">
        <references count="4">
          <reference field="0" count="1" selected="0">
            <x v="5"/>
          </reference>
          <reference field="1" count="1" selected="0">
            <x v="59"/>
          </reference>
          <reference field="2" count="1" selected="0">
            <x v="368"/>
          </reference>
          <reference field="6" count="1">
            <x v="567"/>
          </reference>
        </references>
      </pivotArea>
    </format>
    <format dxfId="184">
      <pivotArea dataOnly="0" labelOnly="1" fieldPosition="0">
        <references count="4">
          <reference field="0" count="1" selected="0">
            <x v="5"/>
          </reference>
          <reference field="1" count="1" selected="0">
            <x v="59"/>
          </reference>
          <reference field="2" count="1" selected="0">
            <x v="369"/>
          </reference>
          <reference field="6" count="1">
            <x v="568"/>
          </reference>
        </references>
      </pivotArea>
    </format>
    <format dxfId="183">
      <pivotArea dataOnly="0" labelOnly="1" fieldPosition="0">
        <references count="4">
          <reference field="0" count="1" selected="0">
            <x v="5"/>
          </reference>
          <reference field="1" count="1" selected="0">
            <x v="59"/>
          </reference>
          <reference field="2" count="1" selected="0">
            <x v="370"/>
          </reference>
          <reference field="6" count="1">
            <x v="569"/>
          </reference>
        </references>
      </pivotArea>
    </format>
    <format dxfId="182">
      <pivotArea dataOnly="0" labelOnly="1" fieldPosition="0">
        <references count="4">
          <reference field="0" count="1" selected="0">
            <x v="5"/>
          </reference>
          <reference field="1" count="1" selected="0">
            <x v="59"/>
          </reference>
          <reference field="2" count="1" selected="0">
            <x v="371"/>
          </reference>
          <reference field="6" count="2">
            <x v="570"/>
            <x v="571"/>
          </reference>
        </references>
      </pivotArea>
    </format>
    <format dxfId="181">
      <pivotArea dataOnly="0" labelOnly="1" fieldPosition="0">
        <references count="4">
          <reference field="0" count="1" selected="0">
            <x v="5"/>
          </reference>
          <reference field="1" count="1" selected="0">
            <x v="59"/>
          </reference>
          <reference field="2" count="1" selected="0">
            <x v="372"/>
          </reference>
          <reference field="6" count="1">
            <x v="572"/>
          </reference>
        </references>
      </pivotArea>
    </format>
    <format dxfId="180">
      <pivotArea dataOnly="0" labelOnly="1" fieldPosition="0">
        <references count="4">
          <reference field="0" count="1" selected="0">
            <x v="5"/>
          </reference>
          <reference field="1" count="1" selected="0">
            <x v="59"/>
          </reference>
          <reference field="2" count="1" selected="0">
            <x v="373"/>
          </reference>
          <reference field="6" count="1">
            <x v="573"/>
          </reference>
        </references>
      </pivotArea>
    </format>
    <format dxfId="179">
      <pivotArea dataOnly="0" labelOnly="1" fieldPosition="0">
        <references count="4">
          <reference field="0" count="1" selected="0">
            <x v="5"/>
          </reference>
          <reference field="1" count="1" selected="0">
            <x v="60"/>
          </reference>
          <reference field="2" count="1" selected="0">
            <x v="374"/>
          </reference>
          <reference field="6" count="1">
            <x v="574"/>
          </reference>
        </references>
      </pivotArea>
    </format>
    <format dxfId="178">
      <pivotArea dataOnly="0" labelOnly="1" fieldPosition="0">
        <references count="4">
          <reference field="0" count="1" selected="0">
            <x v="5"/>
          </reference>
          <reference field="1" count="1" selected="0">
            <x v="60"/>
          </reference>
          <reference field="2" count="1" selected="0">
            <x v="375"/>
          </reference>
          <reference field="6" count="1">
            <x v="575"/>
          </reference>
        </references>
      </pivotArea>
    </format>
    <format dxfId="177">
      <pivotArea dataOnly="0" labelOnly="1" fieldPosition="0">
        <references count="4">
          <reference field="0" count="1" selected="0">
            <x v="5"/>
          </reference>
          <reference field="1" count="1" selected="0">
            <x v="60"/>
          </reference>
          <reference field="2" count="1" selected="0">
            <x v="376"/>
          </reference>
          <reference field="6" count="1">
            <x v="576"/>
          </reference>
        </references>
      </pivotArea>
    </format>
    <format dxfId="176">
      <pivotArea dataOnly="0" labelOnly="1" fieldPosition="0">
        <references count="4">
          <reference field="0" count="1" selected="0">
            <x v="5"/>
          </reference>
          <reference field="1" count="1" selected="0">
            <x v="60"/>
          </reference>
          <reference field="2" count="1" selected="0">
            <x v="377"/>
          </reference>
          <reference field="6" count="1">
            <x v="577"/>
          </reference>
        </references>
      </pivotArea>
    </format>
    <format dxfId="175">
      <pivotArea dataOnly="0" labelOnly="1" fieldPosition="0">
        <references count="4">
          <reference field="0" count="1" selected="0">
            <x v="5"/>
          </reference>
          <reference field="1" count="1" selected="0">
            <x v="60"/>
          </reference>
          <reference field="2" count="1" selected="0">
            <x v="378"/>
          </reference>
          <reference field="6" count="1">
            <x v="578"/>
          </reference>
        </references>
      </pivotArea>
    </format>
    <format dxfId="174">
      <pivotArea dataOnly="0" labelOnly="1" fieldPosition="0">
        <references count="4">
          <reference field="0" count="1" selected="0">
            <x v="5"/>
          </reference>
          <reference field="1" count="1" selected="0">
            <x v="61"/>
          </reference>
          <reference field="2" count="1" selected="0">
            <x v="379"/>
          </reference>
          <reference field="6" count="1">
            <x v="579"/>
          </reference>
        </references>
      </pivotArea>
    </format>
    <format dxfId="173">
      <pivotArea dataOnly="0" labelOnly="1" fieldPosition="0">
        <references count="4">
          <reference field="0" count="1" selected="0">
            <x v="5"/>
          </reference>
          <reference field="1" count="1" selected="0">
            <x v="61"/>
          </reference>
          <reference field="2" count="1" selected="0">
            <x v="380"/>
          </reference>
          <reference field="6" count="2">
            <x v="420"/>
            <x v="580"/>
          </reference>
        </references>
      </pivotArea>
    </format>
    <format dxfId="172">
      <pivotArea dataOnly="0" labelOnly="1" fieldPosition="0">
        <references count="4">
          <reference field="0" count="1" selected="0">
            <x v="5"/>
          </reference>
          <reference field="1" count="1" selected="0">
            <x v="61"/>
          </reference>
          <reference field="2" count="1" selected="0">
            <x v="381"/>
          </reference>
          <reference field="6" count="2">
            <x v="581"/>
            <x v="582"/>
          </reference>
        </references>
      </pivotArea>
    </format>
    <format dxfId="171">
      <pivotArea dataOnly="0" labelOnly="1" fieldPosition="0">
        <references count="4">
          <reference field="0" count="1" selected="0">
            <x v="5"/>
          </reference>
          <reference field="1" count="1" selected="0">
            <x v="61"/>
          </reference>
          <reference field="2" count="1" selected="0">
            <x v="382"/>
          </reference>
          <reference field="6" count="1">
            <x v="583"/>
          </reference>
        </references>
      </pivotArea>
    </format>
    <format dxfId="170">
      <pivotArea dataOnly="0" labelOnly="1" fieldPosition="0">
        <references count="4">
          <reference field="0" count="1" selected="0">
            <x v="5"/>
          </reference>
          <reference field="1" count="1" selected="0">
            <x v="61"/>
          </reference>
          <reference field="2" count="1" selected="0">
            <x v="383"/>
          </reference>
          <reference field="6" count="1">
            <x v="584"/>
          </reference>
        </references>
      </pivotArea>
    </format>
    <format dxfId="169">
      <pivotArea dataOnly="0" labelOnly="1" fieldPosition="0">
        <references count="4">
          <reference field="0" count="1" selected="0">
            <x v="5"/>
          </reference>
          <reference field="1" count="1" selected="0">
            <x v="61"/>
          </reference>
          <reference field="2" count="1" selected="0">
            <x v="384"/>
          </reference>
          <reference field="6" count="3">
            <x v="585"/>
            <x v="586"/>
            <x v="587"/>
          </reference>
        </references>
      </pivotArea>
    </format>
    <format dxfId="168">
      <pivotArea dataOnly="0" labelOnly="1" fieldPosition="0">
        <references count="4">
          <reference field="0" count="1" selected="0">
            <x v="5"/>
          </reference>
          <reference field="1" count="1" selected="0">
            <x v="61"/>
          </reference>
          <reference field="2" count="1" selected="0">
            <x v="385"/>
          </reference>
          <reference field="6" count="1">
            <x v="588"/>
          </reference>
        </references>
      </pivotArea>
    </format>
    <format dxfId="167">
      <pivotArea dataOnly="0" labelOnly="1" fieldPosition="0">
        <references count="4">
          <reference field="0" count="1" selected="0">
            <x v="5"/>
          </reference>
          <reference field="1" count="1" selected="0">
            <x v="61"/>
          </reference>
          <reference field="2" count="1" selected="0">
            <x v="386"/>
          </reference>
          <reference field="6" count="1">
            <x v="589"/>
          </reference>
        </references>
      </pivotArea>
    </format>
    <format dxfId="166">
      <pivotArea dataOnly="0" labelOnly="1" fieldPosition="0">
        <references count="4">
          <reference field="0" count="1" selected="0">
            <x v="5"/>
          </reference>
          <reference field="1" count="1" selected="0">
            <x v="61"/>
          </reference>
          <reference field="2" count="1" selected="0">
            <x v="387"/>
          </reference>
          <reference field="6" count="2">
            <x v="590"/>
            <x v="591"/>
          </reference>
        </references>
      </pivotArea>
    </format>
    <format dxfId="165">
      <pivotArea dataOnly="0" labelOnly="1" fieldPosition="0">
        <references count="4">
          <reference field="0" count="1" selected="0">
            <x v="5"/>
          </reference>
          <reference field="1" count="1" selected="0">
            <x v="61"/>
          </reference>
          <reference field="2" count="1" selected="0">
            <x v="388"/>
          </reference>
          <reference field="6" count="1">
            <x v="592"/>
          </reference>
        </references>
      </pivotArea>
    </format>
    <format dxfId="164">
      <pivotArea dataOnly="0" labelOnly="1" fieldPosition="0">
        <references count="4">
          <reference field="0" count="1" selected="0">
            <x v="5"/>
          </reference>
          <reference field="1" count="1" selected="0">
            <x v="61"/>
          </reference>
          <reference field="2" count="1" selected="0">
            <x v="389"/>
          </reference>
          <reference field="6" count="2">
            <x v="593"/>
            <x v="594"/>
          </reference>
        </references>
      </pivotArea>
    </format>
    <format dxfId="163">
      <pivotArea dataOnly="0" labelOnly="1" fieldPosition="0">
        <references count="4">
          <reference field="0" count="1" selected="0">
            <x v="5"/>
          </reference>
          <reference field="1" count="1" selected="0">
            <x v="61"/>
          </reference>
          <reference field="2" count="1" selected="0">
            <x v="390"/>
          </reference>
          <reference field="6" count="1">
            <x v="595"/>
          </reference>
        </references>
      </pivotArea>
    </format>
    <format dxfId="162">
      <pivotArea dataOnly="0" labelOnly="1" fieldPosition="0">
        <references count="4">
          <reference field="0" count="1" selected="0">
            <x v="5"/>
          </reference>
          <reference field="1" count="1" selected="0">
            <x v="61"/>
          </reference>
          <reference field="2" count="1" selected="0">
            <x v="391"/>
          </reference>
          <reference field="6" count="1">
            <x v="596"/>
          </reference>
        </references>
      </pivotArea>
    </format>
    <format dxfId="161">
      <pivotArea dataOnly="0" labelOnly="1" fieldPosition="0">
        <references count="4">
          <reference field="0" count="1" selected="0">
            <x v="5"/>
          </reference>
          <reference field="1" count="1" selected="0">
            <x v="61"/>
          </reference>
          <reference field="2" count="1" selected="0">
            <x v="392"/>
          </reference>
          <reference field="6" count="1">
            <x v="597"/>
          </reference>
        </references>
      </pivotArea>
    </format>
    <format dxfId="160">
      <pivotArea dataOnly="0" labelOnly="1" fieldPosition="0">
        <references count="4">
          <reference field="0" count="1" selected="0">
            <x v="5"/>
          </reference>
          <reference field="1" count="1" selected="0">
            <x v="61"/>
          </reference>
          <reference field="2" count="1" selected="0">
            <x v="393"/>
          </reference>
          <reference field="6" count="1">
            <x v="598"/>
          </reference>
        </references>
      </pivotArea>
    </format>
    <format dxfId="159">
      <pivotArea dataOnly="0" labelOnly="1" fieldPosition="0">
        <references count="4">
          <reference field="0" count="1" selected="0">
            <x v="5"/>
          </reference>
          <reference field="1" count="1" selected="0">
            <x v="61"/>
          </reference>
          <reference field="2" count="1" selected="0">
            <x v="394"/>
          </reference>
          <reference field="6" count="1">
            <x v="599"/>
          </reference>
        </references>
      </pivotArea>
    </format>
    <format dxfId="158">
      <pivotArea dataOnly="0" labelOnly="1" fieldPosition="0">
        <references count="4">
          <reference field="0" count="1" selected="0">
            <x v="5"/>
          </reference>
          <reference field="1" count="1" selected="0">
            <x v="61"/>
          </reference>
          <reference field="2" count="1" selected="0">
            <x v="395"/>
          </reference>
          <reference field="6" count="1">
            <x v="600"/>
          </reference>
        </references>
      </pivotArea>
    </format>
    <format dxfId="157">
      <pivotArea dataOnly="0" labelOnly="1" fieldPosition="0">
        <references count="4">
          <reference field="0" count="1" selected="0">
            <x v="5"/>
          </reference>
          <reference field="1" count="1" selected="0">
            <x v="61"/>
          </reference>
          <reference field="2" count="1" selected="0">
            <x v="396"/>
          </reference>
          <reference field="6" count="4">
            <x v="601"/>
            <x v="602"/>
            <x v="603"/>
            <x v="604"/>
          </reference>
        </references>
      </pivotArea>
    </format>
    <format dxfId="156">
      <pivotArea dataOnly="0" labelOnly="1" fieldPosition="0">
        <references count="4">
          <reference field="0" count="1" selected="0">
            <x v="5"/>
          </reference>
          <reference field="1" count="1" selected="0">
            <x v="61"/>
          </reference>
          <reference field="2" count="1" selected="0">
            <x v="397"/>
          </reference>
          <reference field="6" count="2">
            <x v="605"/>
            <x v="606"/>
          </reference>
        </references>
      </pivotArea>
    </format>
    <format dxfId="155">
      <pivotArea dataOnly="0" labelOnly="1" fieldPosition="0">
        <references count="4">
          <reference field="0" count="1" selected="0">
            <x v="5"/>
          </reference>
          <reference field="1" count="1" selected="0">
            <x v="61"/>
          </reference>
          <reference field="2" count="1" selected="0">
            <x v="398"/>
          </reference>
          <reference field="6" count="3">
            <x v="607"/>
            <x v="608"/>
            <x v="609"/>
          </reference>
        </references>
      </pivotArea>
    </format>
    <format dxfId="154">
      <pivotArea dataOnly="0" labelOnly="1" fieldPosition="0">
        <references count="4">
          <reference field="0" count="1" selected="0">
            <x v="5"/>
          </reference>
          <reference field="1" count="1" selected="0">
            <x v="61"/>
          </reference>
          <reference field="2" count="1" selected="0">
            <x v="399"/>
          </reference>
          <reference field="6" count="4">
            <x v="610"/>
            <x v="611"/>
            <x v="612"/>
            <x v="613"/>
          </reference>
        </references>
      </pivotArea>
    </format>
    <format dxfId="153">
      <pivotArea dataOnly="0" labelOnly="1" fieldPosition="0">
        <references count="4">
          <reference field="0" count="1" selected="0">
            <x v="5"/>
          </reference>
          <reference field="1" count="1" selected="0">
            <x v="61"/>
          </reference>
          <reference field="2" count="1" selected="0">
            <x v="400"/>
          </reference>
          <reference field="6" count="1">
            <x v="614"/>
          </reference>
        </references>
      </pivotArea>
    </format>
    <format dxfId="152">
      <pivotArea dataOnly="0" labelOnly="1" fieldPosition="0">
        <references count="4">
          <reference field="0" count="1" selected="0">
            <x v="5"/>
          </reference>
          <reference field="1" count="1" selected="0">
            <x v="61"/>
          </reference>
          <reference field="2" count="1" selected="0">
            <x v="401"/>
          </reference>
          <reference field="6" count="1">
            <x v="615"/>
          </reference>
        </references>
      </pivotArea>
    </format>
    <format dxfId="151">
      <pivotArea dataOnly="0" labelOnly="1" fieldPosition="0">
        <references count="4">
          <reference field="0" count="1" selected="0">
            <x v="5"/>
          </reference>
          <reference field="1" count="1" selected="0">
            <x v="61"/>
          </reference>
          <reference field="2" count="1" selected="0">
            <x v="402"/>
          </reference>
          <reference field="6" count="1">
            <x v="616"/>
          </reference>
        </references>
      </pivotArea>
    </format>
    <format dxfId="150">
      <pivotArea dataOnly="0" labelOnly="1" fieldPosition="0">
        <references count="4">
          <reference field="0" count="1" selected="0">
            <x v="5"/>
          </reference>
          <reference field="1" count="1" selected="0">
            <x v="61"/>
          </reference>
          <reference field="2" count="1" selected="0">
            <x v="403"/>
          </reference>
          <reference field="6" count="2">
            <x v="617"/>
            <x v="618"/>
          </reference>
        </references>
      </pivotArea>
    </format>
    <format dxfId="149">
      <pivotArea dataOnly="0" labelOnly="1" fieldPosition="0">
        <references count="4">
          <reference field="0" count="1" selected="0">
            <x v="5"/>
          </reference>
          <reference field="1" count="1" selected="0">
            <x v="61"/>
          </reference>
          <reference field="2" count="1" selected="0">
            <x v="404"/>
          </reference>
          <reference field="6" count="1">
            <x v="619"/>
          </reference>
        </references>
      </pivotArea>
    </format>
    <format dxfId="148">
      <pivotArea dataOnly="0" labelOnly="1" fieldPosition="0">
        <references count="4">
          <reference field="0" count="1" selected="0">
            <x v="5"/>
          </reference>
          <reference field="1" count="1" selected="0">
            <x v="61"/>
          </reference>
          <reference field="2" count="1" selected="0">
            <x v="405"/>
          </reference>
          <reference field="6" count="1">
            <x v="620"/>
          </reference>
        </references>
      </pivotArea>
    </format>
    <format dxfId="147">
      <pivotArea dataOnly="0" labelOnly="1" fieldPosition="0">
        <references count="4">
          <reference field="0" count="1" selected="0">
            <x v="5"/>
          </reference>
          <reference field="1" count="1" selected="0">
            <x v="61"/>
          </reference>
          <reference field="2" count="1" selected="0">
            <x v="406"/>
          </reference>
          <reference field="6" count="1">
            <x v="621"/>
          </reference>
        </references>
      </pivotArea>
    </format>
    <format dxfId="146">
      <pivotArea dataOnly="0" labelOnly="1" fieldPosition="0">
        <references count="4">
          <reference field="0" count="1" selected="0">
            <x v="5"/>
          </reference>
          <reference field="1" count="1" selected="0">
            <x v="62"/>
          </reference>
          <reference field="2" count="1" selected="0">
            <x v="407"/>
          </reference>
          <reference field="6" count="1">
            <x v="622"/>
          </reference>
        </references>
      </pivotArea>
    </format>
    <format dxfId="145">
      <pivotArea dataOnly="0" labelOnly="1" fieldPosition="0">
        <references count="4">
          <reference field="0" count="1" selected="0">
            <x v="5"/>
          </reference>
          <reference field="1" count="1" selected="0">
            <x v="62"/>
          </reference>
          <reference field="2" count="1" selected="0">
            <x v="408"/>
          </reference>
          <reference field="6" count="1">
            <x v="623"/>
          </reference>
        </references>
      </pivotArea>
    </format>
    <format dxfId="144">
      <pivotArea dataOnly="0" labelOnly="1" fieldPosition="0">
        <references count="4">
          <reference field="0" count="1" selected="0">
            <x v="5"/>
          </reference>
          <reference field="1" count="1" selected="0">
            <x v="62"/>
          </reference>
          <reference field="2" count="1" selected="0">
            <x v="409"/>
          </reference>
          <reference field="6" count="1">
            <x v="624"/>
          </reference>
        </references>
      </pivotArea>
    </format>
    <format dxfId="143">
      <pivotArea dataOnly="0" labelOnly="1" fieldPosition="0">
        <references count="4">
          <reference field="0" count="1" selected="0">
            <x v="5"/>
          </reference>
          <reference field="1" count="1" selected="0">
            <x v="62"/>
          </reference>
          <reference field="2" count="1" selected="0">
            <x v="410"/>
          </reference>
          <reference field="6" count="1">
            <x v="625"/>
          </reference>
        </references>
      </pivotArea>
    </format>
    <format dxfId="142">
      <pivotArea dataOnly="0" labelOnly="1" fieldPosition="0">
        <references count="4">
          <reference field="0" count="1" selected="0">
            <x v="5"/>
          </reference>
          <reference field="1" count="1" selected="0">
            <x v="63"/>
          </reference>
          <reference field="2" count="1" selected="0">
            <x v="411"/>
          </reference>
          <reference field="6" count="1">
            <x v="626"/>
          </reference>
        </references>
      </pivotArea>
    </format>
    <format dxfId="141">
      <pivotArea dataOnly="0" labelOnly="1" fieldPosition="0">
        <references count="4">
          <reference field="0" count="1" selected="0">
            <x v="5"/>
          </reference>
          <reference field="1" count="1" selected="0">
            <x v="63"/>
          </reference>
          <reference field="2" count="1" selected="0">
            <x v="412"/>
          </reference>
          <reference field="6" count="2">
            <x v="627"/>
            <x v="628"/>
          </reference>
        </references>
      </pivotArea>
    </format>
    <format dxfId="140">
      <pivotArea dataOnly="0" labelOnly="1" fieldPosition="0">
        <references count="4">
          <reference field="0" count="1" selected="0">
            <x v="5"/>
          </reference>
          <reference field="1" count="1" selected="0">
            <x v="63"/>
          </reference>
          <reference field="2" count="1" selected="0">
            <x v="413"/>
          </reference>
          <reference field="6" count="1">
            <x v="629"/>
          </reference>
        </references>
      </pivotArea>
    </format>
    <format dxfId="139">
      <pivotArea dataOnly="0" labelOnly="1" outline="0" fieldPosition="0">
        <references count="1">
          <reference field="4294967294" count="3">
            <x v="0"/>
            <x v="1"/>
            <x v="2"/>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3"/>
    <rowHierarchyUsage hierarchyUsage="22"/>
    <rowHierarchyUsage hierarchyUsage="2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dim_Resell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2A0DB9B0-CCA8-4C76-A918-2C177CE15093}" name="PivotTable27" cacheId="15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4:V655" firstHeaderRow="1" firstDataRow="1" firstDataCol="1"/>
  <pivotFields count="2">
    <pivotField axis="axisRow" allDrilled="1" subtotalTop="0" showAll="0" dataSourceSort="1" defaultSubtotal="0" defaultAttributeDrillState="1">
      <items count="6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s>
    </pivotField>
    <pivotField dataField="1" subtotalTop="0" showAll="0" defaultSubtotal="0"/>
  </pivotFields>
  <rowFields count="1">
    <field x="0"/>
  </rowFields>
  <rowItems count="6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t="grand">
      <x/>
    </i>
  </rowItems>
  <colItems count="1">
    <i/>
  </colItems>
  <dataFields count="1">
    <dataField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ell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52570C99-B06A-49B8-AC85-421684A3F1AF}" name="PivotTable21" cacheId="157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Reseller">
  <location ref="I5:J1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i>
    <i>
      <x v="8"/>
    </i>
    <i>
      <x v="6"/>
    </i>
    <i>
      <x v="9"/>
    </i>
    <i>
      <x v="2"/>
    </i>
    <i>
      <x v="7"/>
    </i>
    <i>
      <x v="1"/>
    </i>
    <i>
      <x v="4"/>
    </i>
    <i>
      <x v="3"/>
    </i>
    <i>
      <x v="5"/>
    </i>
  </rowItems>
  <colItems count="1">
    <i/>
  </colItems>
  <dataFields count="1">
    <dataField fld="1" subtotal="count" baseField="0" baseItem="2" numFmtId="165"/>
  </dataFields>
  <formats count="6">
    <format dxfId="648">
      <pivotArea type="all" dataOnly="0" outline="0" fieldPosition="0"/>
    </format>
    <format dxfId="647">
      <pivotArea outline="0" collapsedLevelsAreSubtotals="1" fieldPosition="0"/>
    </format>
    <format dxfId="646">
      <pivotArea field="0" type="button" dataOnly="0" labelOnly="1" outline="0" axis="axisRow" fieldPosition="0"/>
    </format>
    <format dxfId="645">
      <pivotArea dataOnly="0" labelOnly="1" fieldPosition="0">
        <references count="1">
          <reference field="0" count="0"/>
        </references>
      </pivotArea>
    </format>
    <format dxfId="644">
      <pivotArea dataOnly="0" labelOnly="1" outline="0" axis="axisValues" fieldPosition="0"/>
    </format>
    <format dxfId="64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ell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DB0DE6F5-CBC9-4427-A8BD-D8E7C38CCBA2}" name="PivotTable26" cacheId="15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4:S655" firstHeaderRow="1" firstDataRow="1" firstDataCol="1"/>
  <pivotFields count="2">
    <pivotField axis="axisRow" allDrilled="1" subtotalTop="0" showAll="0" dataSourceSort="1" defaultSubtotal="0" defaultAttributeDrillState="1">
      <items count="6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s>
    </pivotField>
    <pivotField dataField="1" subtotalTop="0" showAll="0" defaultSubtotal="0"/>
  </pivotFields>
  <rowFields count="1">
    <field x="0"/>
  </rowFields>
  <rowItems count="6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t="grand">
      <x/>
    </i>
  </rowItems>
  <colItems count="1">
    <i/>
  </colItems>
  <dataFields count="1">
    <dataField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ell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6176797F-6719-4782-817A-8427CA479815}" name="PivotTable23" cacheId="157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18:N21"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x v="2"/>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5">
    <format dxfId="653">
      <pivotArea type="all" dataOnly="0" outline="0" fieldPosition="0"/>
    </format>
    <format dxfId="652">
      <pivotArea outline="0" collapsedLevelsAreSubtotals="1" fieldPosition="0"/>
    </format>
    <format dxfId="651">
      <pivotArea field="0" type="button" dataOnly="0" labelOnly="1" outline="0" axis="axisRow" fieldPosition="0"/>
    </format>
    <format dxfId="650">
      <pivotArea dataOnly="0" labelOnly="1" fieldPosition="0">
        <references count="1">
          <reference field="0" count="0"/>
        </references>
      </pivotArea>
    </format>
    <format dxfId="649">
      <pivotArea dataOnly="0" labelOnly="1" outline="0" fieldPosition="0">
        <references count="1">
          <reference field="4294967294" count="5">
            <x v="0"/>
            <x v="1"/>
            <x v="2"/>
            <x v="3"/>
            <x v="4"/>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ell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97922CCE-B9AE-4C3B-B9A5-821E301C02EC}" name="PivotTable22" cacheId="158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Reseller">
  <location ref="L5:M1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i>
    <i>
      <x v="4"/>
    </i>
    <i>
      <x v="9"/>
    </i>
    <i>
      <x v="7"/>
    </i>
    <i>
      <x v="3"/>
    </i>
    <i>
      <x v="2"/>
    </i>
    <i>
      <x v="1"/>
    </i>
    <i>
      <x v="8"/>
    </i>
    <i>
      <x v="6"/>
    </i>
    <i>
      <x v="5"/>
    </i>
  </rowItems>
  <colItems count="1">
    <i/>
  </colItems>
  <dataFields count="1">
    <dataField fld="1" subtotal="count" baseField="0" baseItem="0"/>
  </dataFields>
  <formats count="5">
    <format dxfId="658">
      <pivotArea type="all" dataOnly="0" outline="0" fieldPosition="0"/>
    </format>
    <format dxfId="657">
      <pivotArea outline="0" collapsedLevelsAreSubtotals="1" fieldPosition="0"/>
    </format>
    <format dxfId="656">
      <pivotArea field="0" type="button" dataOnly="0" labelOnly="1" outline="0" axis="axisRow" fieldPosition="0"/>
    </format>
    <format dxfId="655">
      <pivotArea dataOnly="0" labelOnly="1" fieldPosition="0">
        <references count="1">
          <reference field="0" count="0"/>
        </references>
      </pivotArea>
    </format>
    <format dxfId="654">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5">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ell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BE9A48F4-57FD-42DB-81A0-186A7D50532F}" name="PivotTable20" cacheId="15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G636" firstHeaderRow="0" firstDataRow="1" firstDataCol="1"/>
  <pivotFields count="6">
    <pivotField axis="axisRow" allDrilled="1" subtotalTop="0" showAll="0" dataSourceSort="1" defaultSubtotal="0" defaultAttributeDrillState="1">
      <items count="6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6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ell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E8D2FCE3-5695-41B9-B9D0-9A439F7EF727}" name="PivotTable28" cacheId="15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8:K32"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ell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6F3E0558-2283-4734-9DB6-5AFBF1CCB003}" name="PivotTable10" cacheId="159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D3:AF20" firstHeaderRow="0"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fld="2" subtotal="count" baseField="0" baseItem="3" numFmtId="165"/>
    <dataField fld="1" subtotal="count" baseField="0" baseItem="0"/>
  </dataFields>
  <formats count="6">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outline="0" axis="axisValues" fieldPosition="0"/>
    </format>
    <format dxfId="98">
      <pivotArea outline="0" fieldPosition="0">
        <references count="1">
          <reference field="4294967294" count="1">
            <x v="0"/>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504929BE-3C7E-4190-93E5-4B8993DEE500}" name="PivotTable9" cacheId="159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A3:AB20" firstHeaderRow="1" firstDataRow="1" firstDataCol="1"/>
  <pivotFields count="2">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0"/>
  </rowFields>
  <rowItems count="17">
    <i>
      <x/>
    </i>
    <i>
      <x v="1"/>
    </i>
    <i>
      <x v="2"/>
    </i>
    <i>
      <x v="3"/>
    </i>
    <i>
      <x v="4"/>
    </i>
    <i>
      <x v="5"/>
    </i>
    <i>
      <x v="6"/>
    </i>
    <i>
      <x v="7"/>
    </i>
    <i>
      <x v="8"/>
    </i>
    <i>
      <x v="9"/>
    </i>
    <i>
      <x v="10"/>
    </i>
    <i>
      <x v="11"/>
    </i>
    <i>
      <x v="12"/>
    </i>
    <i>
      <x v="13"/>
    </i>
    <i>
      <x v="14"/>
    </i>
    <i>
      <x v="15"/>
    </i>
    <i>
      <x v="16"/>
    </i>
  </rowItems>
  <colItems count="1">
    <i/>
  </colItems>
  <dataFields count="1">
    <dataField fld="1" subtotal="count" baseField="0" baseItem="3" numFmtId="165"/>
  </dataFields>
  <formats count="5">
    <format dxfId="108">
      <pivotArea type="all" dataOnly="0" outline="0" fieldPosition="0"/>
    </format>
    <format dxfId="107">
      <pivotArea outline="0" collapsedLevelsAreSubtotals="1" fieldPosition="0"/>
    </format>
    <format dxfId="106">
      <pivotArea field="0" type="button" dataOnly="0" labelOnly="1" outline="0" axis="axisRow" fieldPosition="0"/>
    </format>
    <format dxfId="105">
      <pivotArea dataOnly="0" labelOnly="1" fieldPosition="0">
        <references count="1">
          <reference field="0" count="0"/>
        </references>
      </pivotArea>
    </format>
    <format dxfId="10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7E26F479-59D8-463E-B461-754172A1C57E}" name="PivotTable8" cacheId="159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W3:Y54" firstHeaderRow="0" firstDataRow="1" firstDataCol="1"/>
  <pivotFields count="4">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2">
    <field x="0"/>
    <field x="1"/>
  </rowFields>
  <rowItems count="51">
    <i>
      <x v="6"/>
    </i>
    <i r="1">
      <x v="5"/>
    </i>
    <i r="1">
      <x v="3"/>
    </i>
    <i r="1">
      <x v="8"/>
    </i>
    <i>
      <x v="4"/>
    </i>
    <i r="1">
      <x v="5"/>
    </i>
    <i r="1">
      <x v="6"/>
    </i>
    <i r="1">
      <x v="7"/>
    </i>
    <i r="1">
      <x v="8"/>
    </i>
    <i>
      <x v="8"/>
    </i>
    <i r="1">
      <x v="5"/>
    </i>
    <i r="1">
      <x v="6"/>
    </i>
    <i r="1">
      <x v="7"/>
    </i>
    <i r="1">
      <x v="8"/>
    </i>
    <i>
      <x v="3"/>
    </i>
    <i r="1">
      <x v="4"/>
    </i>
    <i>
      <x v="16"/>
    </i>
    <i r="1">
      <x v="7"/>
    </i>
    <i>
      <x v="12"/>
    </i>
    <i r="1">
      <x v="5"/>
    </i>
    <i r="1">
      <x v="3"/>
    </i>
    <i r="1">
      <x v="8"/>
    </i>
    <i>
      <x v="5"/>
    </i>
    <i r="1">
      <x v="4"/>
    </i>
    <i r="1">
      <x v="2"/>
    </i>
    <i>
      <x v="11"/>
    </i>
    <i r="1">
      <x/>
    </i>
    <i>
      <x v="1"/>
    </i>
    <i r="1">
      <x v="3"/>
    </i>
    <i>
      <x v="2"/>
    </i>
    <i r="1">
      <x v="4"/>
    </i>
    <i>
      <x v="9"/>
    </i>
    <i r="1">
      <x v="3"/>
    </i>
    <i>
      <x v="15"/>
    </i>
    <i r="1">
      <x v="3"/>
    </i>
    <i>
      <x v="10"/>
    </i>
    <i r="1">
      <x v="1"/>
    </i>
    <i>
      <x v="7"/>
    </i>
    <i r="1">
      <x v="9"/>
    </i>
    <i>
      <x v="13"/>
    </i>
    <i r="1">
      <x v="4"/>
    </i>
    <i r="1">
      <x v="6"/>
    </i>
    <i r="1">
      <x v="3"/>
    </i>
    <i r="1">
      <x v="7"/>
    </i>
    <i r="1">
      <x v="8"/>
    </i>
    <i>
      <x/>
    </i>
    <i r="1">
      <x/>
    </i>
    <i r="1">
      <x v="1"/>
    </i>
    <i r="1">
      <x v="2"/>
    </i>
    <i>
      <x v="14"/>
    </i>
    <i r="1">
      <x v="9"/>
    </i>
  </rowItems>
  <colFields count="1">
    <field x="-2"/>
  </colFields>
  <colItems count="2">
    <i>
      <x/>
    </i>
    <i i="1">
      <x v="1"/>
    </i>
  </colItems>
  <dataFields count="2">
    <dataField fld="2" subtotal="count" baseField="0" baseItem="0"/>
    <dataField fld="3" subtotal="count" baseField="0" baseItem="0"/>
  </dataFields>
  <formats count="22">
    <format dxfId="130">
      <pivotArea type="all" dataOnly="0" outline="0" fieldPosition="0"/>
    </format>
    <format dxfId="129">
      <pivotArea outline="0" collapsedLevelsAreSubtotals="1" fieldPosition="0"/>
    </format>
    <format dxfId="128">
      <pivotArea field="0" type="button" dataOnly="0" labelOnly="1" outline="0" axis="axisRow" fieldPosition="0"/>
    </format>
    <format dxfId="127">
      <pivotArea dataOnly="0" labelOnly="1" fieldPosition="0">
        <references count="1">
          <reference field="0" count="0"/>
        </references>
      </pivotArea>
    </format>
    <format dxfId="126">
      <pivotArea dataOnly="0" labelOnly="1" fieldPosition="0">
        <references count="2">
          <reference field="0" count="1" selected="0">
            <x v="0"/>
          </reference>
          <reference field="1" count="3">
            <x v="0"/>
            <x v="1"/>
            <x v="2"/>
          </reference>
        </references>
      </pivotArea>
    </format>
    <format dxfId="125">
      <pivotArea dataOnly="0" labelOnly="1" fieldPosition="0">
        <references count="2">
          <reference field="0" count="1" selected="0">
            <x v="1"/>
          </reference>
          <reference field="1" count="1">
            <x v="3"/>
          </reference>
        </references>
      </pivotArea>
    </format>
    <format dxfId="124">
      <pivotArea dataOnly="0" labelOnly="1" fieldPosition="0">
        <references count="2">
          <reference field="0" count="1" selected="0">
            <x v="2"/>
          </reference>
          <reference field="1" count="1">
            <x v="4"/>
          </reference>
        </references>
      </pivotArea>
    </format>
    <format dxfId="123">
      <pivotArea dataOnly="0" labelOnly="1" fieldPosition="0">
        <references count="2">
          <reference field="0" count="1" selected="0">
            <x v="3"/>
          </reference>
          <reference field="1" count="1">
            <x v="4"/>
          </reference>
        </references>
      </pivotArea>
    </format>
    <format dxfId="122">
      <pivotArea dataOnly="0" labelOnly="1" fieldPosition="0">
        <references count="2">
          <reference field="0" count="1" selected="0">
            <x v="4"/>
          </reference>
          <reference field="1" count="4">
            <x v="5"/>
            <x v="6"/>
            <x v="7"/>
            <x v="8"/>
          </reference>
        </references>
      </pivotArea>
    </format>
    <format dxfId="121">
      <pivotArea dataOnly="0" labelOnly="1" fieldPosition="0">
        <references count="2">
          <reference field="0" count="1" selected="0">
            <x v="5"/>
          </reference>
          <reference field="1" count="2">
            <x v="2"/>
            <x v="4"/>
          </reference>
        </references>
      </pivotArea>
    </format>
    <format dxfId="120">
      <pivotArea dataOnly="0" labelOnly="1" fieldPosition="0">
        <references count="2">
          <reference field="0" count="1" selected="0">
            <x v="6"/>
          </reference>
          <reference field="1" count="3">
            <x v="3"/>
            <x v="5"/>
            <x v="8"/>
          </reference>
        </references>
      </pivotArea>
    </format>
    <format dxfId="119">
      <pivotArea dataOnly="0" labelOnly="1" fieldPosition="0">
        <references count="2">
          <reference field="0" count="1" selected="0">
            <x v="7"/>
          </reference>
          <reference field="1" count="1">
            <x v="9"/>
          </reference>
        </references>
      </pivotArea>
    </format>
    <format dxfId="118">
      <pivotArea dataOnly="0" labelOnly="1" fieldPosition="0">
        <references count="2">
          <reference field="0" count="1" selected="0">
            <x v="8"/>
          </reference>
          <reference field="1" count="4">
            <x v="5"/>
            <x v="6"/>
            <x v="7"/>
            <x v="8"/>
          </reference>
        </references>
      </pivotArea>
    </format>
    <format dxfId="117">
      <pivotArea dataOnly="0" labelOnly="1" fieldPosition="0">
        <references count="2">
          <reference field="0" count="1" selected="0">
            <x v="9"/>
          </reference>
          <reference field="1" count="1">
            <x v="3"/>
          </reference>
        </references>
      </pivotArea>
    </format>
    <format dxfId="116">
      <pivotArea dataOnly="0" labelOnly="1" fieldPosition="0">
        <references count="2">
          <reference field="0" count="1" selected="0">
            <x v="10"/>
          </reference>
          <reference field="1" count="1">
            <x v="1"/>
          </reference>
        </references>
      </pivotArea>
    </format>
    <format dxfId="115">
      <pivotArea dataOnly="0" labelOnly="1" fieldPosition="0">
        <references count="2">
          <reference field="0" count="1" selected="0">
            <x v="11"/>
          </reference>
          <reference field="1" count="1">
            <x v="0"/>
          </reference>
        </references>
      </pivotArea>
    </format>
    <format dxfId="114">
      <pivotArea dataOnly="0" labelOnly="1" fieldPosition="0">
        <references count="2">
          <reference field="0" count="1" selected="0">
            <x v="12"/>
          </reference>
          <reference field="1" count="3">
            <x v="3"/>
            <x v="5"/>
            <x v="8"/>
          </reference>
        </references>
      </pivotArea>
    </format>
    <format dxfId="113">
      <pivotArea dataOnly="0" labelOnly="1" fieldPosition="0">
        <references count="2">
          <reference field="0" count="1" selected="0">
            <x v="13"/>
          </reference>
          <reference field="1" count="5">
            <x v="3"/>
            <x v="4"/>
            <x v="6"/>
            <x v="7"/>
            <x v="8"/>
          </reference>
        </references>
      </pivotArea>
    </format>
    <format dxfId="112">
      <pivotArea dataOnly="0" labelOnly="1" fieldPosition="0">
        <references count="2">
          <reference field="0" count="1" selected="0">
            <x v="14"/>
          </reference>
          <reference field="1" count="1">
            <x v="9"/>
          </reference>
        </references>
      </pivotArea>
    </format>
    <format dxfId="111">
      <pivotArea dataOnly="0" labelOnly="1" fieldPosition="0">
        <references count="2">
          <reference field="0" count="1" selected="0">
            <x v="15"/>
          </reference>
          <reference field="1" count="1">
            <x v="3"/>
          </reference>
        </references>
      </pivotArea>
    </format>
    <format dxfId="110">
      <pivotArea dataOnly="0" labelOnly="1" fieldPosition="0">
        <references count="2">
          <reference field="0" count="1" selected="0">
            <x v="16"/>
          </reference>
          <reference field="1" count="1">
            <x v="7"/>
          </reference>
        </references>
      </pivotArea>
    </format>
    <format dxfId="109">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6"/>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dim_Regi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8872F984-D718-4D0B-BBE7-BB6DFE87D5FF}" name="PivotTable5" cacheId="1599" applyNumberFormats="0" applyBorderFormats="0" applyFontFormats="0" applyPatternFormats="0" applyAlignmentFormats="0" applyWidthHeightFormats="1" dataCaption="Values" updatedVersion="8" minRefreshableVersion="3" subtotalHiddenItems="1" rowGrandTotals="0" itemPrintTitles="1" createdVersion="8" indent="0" outline="1" outlineData="1" multipleFieldFilters="0" rowHeaderCaption="Salesperson">
  <location ref="R3:R20" firstHeaderRow="1" firstDataRow="1" firstDataCol="1"/>
  <pivotFields count="1">
    <pivotField axis="axisRow" allDrilled="1" subtotalTop="0" showAll="0" sortType="descending" defaultSubtotal="0" defaultAttributeDrillState="1">
      <items count="17">
        <item s="1" x="16"/>
        <item s="1" x="15"/>
        <item s="1" x="14"/>
        <item s="1" x="13"/>
        <item s="1" x="12"/>
        <item s="1" x="11"/>
        <item s="1" x="10"/>
        <item s="1" x="9"/>
        <item s="1" x="8"/>
        <item s="1" x="7"/>
        <item s="1" x="6"/>
        <item s="1" x="5"/>
        <item s="1" x="4"/>
        <item s="1" x="3"/>
        <item s="1" x="2"/>
        <item s="1" x="1"/>
        <item s="1" x="0"/>
      </items>
    </pivotField>
  </pivotFields>
  <rowFields count="1">
    <field x="0"/>
  </rowFields>
  <rowItems count="17">
    <i>
      <x/>
    </i>
    <i>
      <x v="1"/>
    </i>
    <i>
      <x v="2"/>
    </i>
    <i>
      <x v="3"/>
    </i>
    <i>
      <x v="4"/>
    </i>
    <i>
      <x v="5"/>
    </i>
    <i>
      <x v="6"/>
    </i>
    <i>
      <x v="7"/>
    </i>
    <i>
      <x v="8"/>
    </i>
    <i>
      <x v="9"/>
    </i>
    <i>
      <x v="10"/>
    </i>
    <i>
      <x v="11"/>
    </i>
    <i>
      <x v="12"/>
    </i>
    <i>
      <x v="13"/>
    </i>
    <i>
      <x v="14"/>
    </i>
    <i>
      <x v="15"/>
    </i>
    <i>
      <x v="16"/>
    </i>
  </rowItems>
  <formats count="3">
    <format dxfId="133">
      <pivotArea type="all" dataOnly="0" outline="0" fieldPosition="0"/>
    </format>
    <format dxfId="132">
      <pivotArea field="0" type="button" dataOnly="0" labelOnly="1" outline="0" axis="axisRow" fieldPosition="0"/>
    </format>
    <format dxfId="131">
      <pivotArea dataOnly="0" labelOnly="1" fieldPosition="0">
        <references count="1">
          <reference field="0" count="0"/>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1C91DEC3-30AA-40AB-89F9-95E50DEB4AED}" name="PivotTable3" cacheId="160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alesperson">
  <location ref="L3:M20" firstHeaderRow="1" firstDataRow="1" firstDataCol="1"/>
  <pivotFields count="2">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7">
    <i>
      <x v="3"/>
    </i>
    <i>
      <x v="6"/>
    </i>
    <i>
      <x v="4"/>
    </i>
    <i>
      <x v="16"/>
    </i>
    <i>
      <x v="8"/>
    </i>
    <i>
      <x v="9"/>
    </i>
    <i>
      <x v="1"/>
    </i>
    <i>
      <x v="5"/>
    </i>
    <i>
      <x v="11"/>
    </i>
    <i>
      <x v="2"/>
    </i>
    <i>
      <x/>
    </i>
    <i>
      <x v="14"/>
    </i>
    <i>
      <x v="13"/>
    </i>
    <i>
      <x v="15"/>
    </i>
    <i>
      <x v="7"/>
    </i>
    <i>
      <x v="10"/>
    </i>
    <i>
      <x v="12"/>
    </i>
  </rowItems>
  <colItems count="1">
    <i/>
  </colItems>
  <dataFields count="1">
    <dataField fld="1" subtotal="count" baseField="0" baseItem="0"/>
  </dataFields>
  <formats count="4">
    <format dxfId="840">
      <pivotArea collapsedLevelsAreSubtotals="1" fieldPosition="0">
        <references count="1">
          <reference field="0" count="0"/>
        </references>
      </pivotArea>
    </format>
    <format dxfId="839">
      <pivotArea field="0" type="button" dataOnly="0" labelOnly="1" outline="0" axis="axisRow" fieldPosition="0"/>
    </format>
    <format dxfId="838">
      <pivotArea dataOnly="0" labelOnly="1" fieldPosition="0">
        <references count="1">
          <reference field="0" count="0"/>
        </references>
      </pivotArea>
    </format>
    <format dxfId="837">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1E75D46B-87B4-41E3-82C1-30D8635DD00B}" name="PivotTable2" cacheId="160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alesperson">
  <location ref="I3:J20" firstHeaderRow="1" firstDataRow="1" firstDataCol="1"/>
  <pivotFields count="2">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7">
    <i>
      <x v="6"/>
    </i>
    <i>
      <x v="4"/>
    </i>
    <i>
      <x v="8"/>
    </i>
    <i>
      <x v="3"/>
    </i>
    <i>
      <x v="16"/>
    </i>
    <i>
      <x v="12"/>
    </i>
    <i>
      <x v="5"/>
    </i>
    <i>
      <x v="11"/>
    </i>
    <i>
      <x v="1"/>
    </i>
    <i>
      <x v="2"/>
    </i>
    <i>
      <x v="9"/>
    </i>
    <i>
      <x v="15"/>
    </i>
    <i>
      <x v="10"/>
    </i>
    <i>
      <x v="7"/>
    </i>
    <i>
      <x v="13"/>
    </i>
    <i>
      <x/>
    </i>
    <i>
      <x v="14"/>
    </i>
  </rowItems>
  <colItems count="1">
    <i/>
  </colItems>
  <dataFields count="1">
    <dataField fld="1" subtotal="count" baseField="0" baseItem="0"/>
  </dataFields>
  <formats count="4">
    <format dxfId="844">
      <pivotArea collapsedLevelsAreSubtotals="1" fieldPosition="0">
        <references count="1">
          <reference field="0" count="0"/>
        </references>
      </pivotArea>
    </format>
    <format dxfId="843">
      <pivotArea field="0" type="button" dataOnly="0" labelOnly="1" outline="0" axis="axisRow" fieldPosition="0"/>
    </format>
    <format dxfId="842">
      <pivotArea dataOnly="0" labelOnly="1" fieldPosition="0">
        <references count="1">
          <reference field="0" count="0"/>
        </references>
      </pivotArea>
    </format>
    <format dxfId="841">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9B2CA757-5843-4C88-BF7A-16E27BD55E0C}" name="PivotTable1" cacheId="160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alesperson">
  <location ref="B3:G20" firstHeaderRow="0" firstDataRow="1" firstDataCol="1"/>
  <pivotFields count="6">
    <pivotField axis="axisRow" allDrilled="1" subtotalTop="0" showAll="0" sortType="descending" defaultSubtotal="0" defaultAttributeDrillState="1">
      <items count="17">
        <item x="16"/>
        <item x="15"/>
        <item x="14"/>
        <item x="13"/>
        <item x="12"/>
        <item x="11"/>
        <item x="10"/>
        <item x="9"/>
        <item x="8"/>
        <item x="7"/>
        <item x="6"/>
        <item x="5"/>
        <item x="4"/>
        <item x="3"/>
        <item x="2"/>
        <item x="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x v="16"/>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5">
    <format dxfId="138">
      <pivotArea type="all" dataOnly="0" outline="0" fieldPosition="0"/>
    </format>
    <format dxfId="137">
      <pivotArea outline="0" collapsedLevelsAreSubtotals="1" fieldPosition="0"/>
    </format>
    <format dxfId="136">
      <pivotArea field="0" type="button" dataOnly="0" labelOnly="1" outline="0" axis="axisRow" fieldPosition="0"/>
    </format>
    <format dxfId="135">
      <pivotArea dataOnly="0" labelOnly="1" fieldPosition="0">
        <references count="1">
          <reference field="0" count="0"/>
        </references>
      </pivotArea>
    </format>
    <format dxfId="134">
      <pivotArea dataOnly="0" labelOnly="1" outline="0" fieldPosition="0">
        <references count="1">
          <reference field="4294967294" count="5">
            <x v="0"/>
            <x v="1"/>
            <x v="2"/>
            <x v="3"/>
            <x v="4"/>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F9C4CCFF-9DDF-47D3-A249-E82D36842313}" name="PivotTable4" cacheId="16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alesperson">
  <location ref="O3:P20" firstHeaderRow="1" firstDataRow="1" firstDataCol="1"/>
  <pivotFields count="2">
    <pivotField axis="axisRow" allDrilled="1" subtotalTop="0" showAll="0" sortType="descending" defaultSubtotal="0" defaultAttributeDrillState="1">
      <items count="17">
        <item x="16"/>
        <item x="15"/>
        <item x="14"/>
        <item x="13"/>
        <item x="12"/>
        <item x="11"/>
        <item x="10"/>
        <item x="9"/>
        <item x="8"/>
        <item x="7"/>
        <item x="6"/>
        <item x="5"/>
        <item x="4"/>
        <item x="3"/>
        <item x="2"/>
        <item x="1"/>
        <item x="0"/>
      </items>
    </pivotField>
    <pivotField dataField="1" subtotalTop="0" showAll="0" defaultSubtotal="0"/>
  </pivotFields>
  <rowFields count="1">
    <field x="0"/>
  </rowFields>
  <rowItems count="17">
    <i>
      <x/>
    </i>
    <i>
      <x v="1"/>
    </i>
    <i>
      <x v="2"/>
    </i>
    <i>
      <x v="3"/>
    </i>
    <i>
      <x v="4"/>
    </i>
    <i>
      <x v="5"/>
    </i>
    <i>
      <x v="6"/>
    </i>
    <i>
      <x v="7"/>
    </i>
    <i>
      <x v="8"/>
    </i>
    <i>
      <x v="9"/>
    </i>
    <i>
      <x v="10"/>
    </i>
    <i>
      <x v="11"/>
    </i>
    <i>
      <x v="12"/>
    </i>
    <i>
      <x v="13"/>
    </i>
    <i>
      <x v="14"/>
    </i>
    <i>
      <x v="15"/>
    </i>
    <i>
      <x v="16"/>
    </i>
  </rowItems>
  <colItems count="1">
    <i/>
  </colItems>
  <dataFields count="1">
    <dataField fld="1" subtotal="count" baseField="0" baseItem="0"/>
  </dataFields>
  <formats count="4">
    <format dxfId="848">
      <pivotArea collapsedLevelsAreSubtotals="1" fieldPosition="0">
        <references count="1">
          <reference field="0" count="0"/>
        </references>
      </pivotArea>
    </format>
    <format dxfId="847">
      <pivotArea field="0" type="button" dataOnly="0" labelOnly="1" outline="0" axis="axisRow" fieldPosition="0"/>
    </format>
    <format dxfId="846">
      <pivotArea dataOnly="0" labelOnly="1" fieldPosition="0">
        <references count="1">
          <reference field="0" count="0"/>
        </references>
      </pivotArea>
    </format>
    <format dxfId="845">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E8F84522-2016-4199-B20B-E943EE37A71A}" name="PivotTable19" cacheId="1713" applyNumberFormats="0" applyBorderFormats="0" applyFontFormats="0" applyPatternFormats="0" applyAlignmentFormats="0" applyWidthHeightFormats="1" dataCaption="Values" tag="420712e2-fbe4-46cf-9160-00db82ff0a82" updatedVersion="8" minRefreshableVersion="3" useAutoFormatting="1" subtotalHiddenItems="1" rowGrandTotals="0" itemPrintTitles="1" createdVersion="8" indent="0" outline="1" outlineData="1" multipleFieldFilters="0">
  <location ref="AS3:AW59"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sortType="ascending" defaultSubtotal="0" defaultAttributeDrillState="1">
      <items count="13">
        <item x="4"/>
        <item x="3"/>
        <item x="7"/>
        <item x="0"/>
        <item x="8"/>
        <item x="6"/>
        <item x="5"/>
        <item x="1"/>
        <item x="11"/>
        <item x="10"/>
        <item x="9"/>
        <item x="2"/>
        <item x="12"/>
      </items>
    </pivotField>
    <pivotField axis="axisRow" allDrilled="1" subtotalTop="0" showAll="0" dataSourceSort="1" defaultSubtotal="0" defaultAttributeDrillState="1">
      <items count="5">
        <item x="0"/>
        <item x="1"/>
        <item x="2"/>
        <item x="3"/>
        <item x="4"/>
      </items>
    </pivotField>
  </pivotFields>
  <rowFields count="2">
    <field x="4"/>
    <field x="5"/>
  </rowFields>
  <rowItems count="56">
    <i>
      <x/>
    </i>
    <i r="1">
      <x/>
    </i>
    <i r="1">
      <x v="1"/>
    </i>
    <i r="1">
      <x v="2"/>
    </i>
    <i>
      <x v="1"/>
    </i>
    <i r="1">
      <x/>
    </i>
    <i r="1">
      <x v="1"/>
    </i>
    <i r="1">
      <x v="2"/>
    </i>
    <i>
      <x v="2"/>
    </i>
    <i r="1">
      <x/>
    </i>
    <i r="1">
      <x v="1"/>
    </i>
    <i r="1">
      <x v="2"/>
    </i>
    <i>
      <x v="3"/>
    </i>
    <i r="1">
      <x/>
    </i>
    <i r="1">
      <x v="1"/>
    </i>
    <i r="1">
      <x v="2"/>
    </i>
    <i>
      <x v="4"/>
    </i>
    <i r="1">
      <x/>
    </i>
    <i r="1">
      <x v="1"/>
    </i>
    <i r="1">
      <x v="2"/>
    </i>
    <i>
      <x v="5"/>
    </i>
    <i r="1">
      <x/>
    </i>
    <i r="1">
      <x v="1"/>
    </i>
    <i r="1">
      <x v="2"/>
    </i>
    <i>
      <x v="6"/>
    </i>
    <i r="1">
      <x v="3"/>
    </i>
    <i r="1">
      <x/>
    </i>
    <i r="1">
      <x v="1"/>
    </i>
    <i r="1">
      <x v="2"/>
    </i>
    <i>
      <x v="7"/>
    </i>
    <i r="1">
      <x v="3"/>
    </i>
    <i r="1">
      <x/>
    </i>
    <i r="1">
      <x v="1"/>
    </i>
    <i r="1">
      <x v="2"/>
    </i>
    <i>
      <x v="8"/>
    </i>
    <i r="1">
      <x v="3"/>
    </i>
    <i r="1">
      <x/>
    </i>
    <i r="1">
      <x v="1"/>
    </i>
    <i r="1">
      <x v="2"/>
    </i>
    <i>
      <x v="9"/>
    </i>
    <i r="1">
      <x v="3"/>
    </i>
    <i r="1">
      <x/>
    </i>
    <i r="1">
      <x v="1"/>
    </i>
    <i r="1">
      <x v="2"/>
    </i>
    <i>
      <x v="10"/>
    </i>
    <i r="1">
      <x v="3"/>
    </i>
    <i r="1">
      <x/>
    </i>
    <i r="1">
      <x v="1"/>
    </i>
    <i r="1">
      <x v="2"/>
    </i>
    <i>
      <x v="11"/>
    </i>
    <i r="1">
      <x v="3"/>
    </i>
    <i r="1">
      <x/>
    </i>
    <i r="1">
      <x v="1"/>
    </i>
    <i r="1">
      <x v="2"/>
    </i>
    <i>
      <x v="12"/>
    </i>
    <i r="1">
      <x v="4"/>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3">
    <format dxfId="54">
      <pivotArea type="all" dataOnly="0" outline="0" fieldPosition="0"/>
    </format>
    <format dxfId="55">
      <pivotArea outline="0" collapsedLevelsAreSubtotals="1" fieldPosition="0"/>
    </format>
    <format dxfId="56">
      <pivotArea dataOnly="0" labelOnly="1" outline="0" fieldPosition="0">
        <references count="1">
          <reference field="4294967294" count="4">
            <x v="0"/>
            <x v="1"/>
            <x v="2"/>
            <x v="3"/>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rget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46614749-33A4-4B2B-8854-B6D1F4B6544A}" name="PivotTable18" cacheId="1617" applyNumberFormats="0" applyBorderFormats="0" applyFontFormats="0" applyPatternFormats="0" applyAlignmentFormats="0" applyWidthHeightFormats="1" dataCaption="Values" tag="b3864732-3665-4445-948d-2a702de5677f" updatedVersion="8" minRefreshableVersion="3" useAutoFormatting="1" rowGrandTotals="0" itemPrintTitles="1" createdVersion="8" indent="0" outline="1" outlineData="1" multipleFieldFilters="0" chartFormat="6">
  <location ref="AO3:AO21" firstHeaderRow="1" firstDataRow="1" firstDataCol="1"/>
  <pivotFields count="1">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s>
  <rowFields count="1">
    <field x="0"/>
  </rowFields>
  <rowItems count="18">
    <i>
      <x/>
    </i>
    <i>
      <x v="1"/>
    </i>
    <i>
      <x v="2"/>
    </i>
    <i>
      <x v="3"/>
    </i>
    <i>
      <x v="4"/>
    </i>
    <i>
      <x v="5"/>
    </i>
    <i>
      <x v="6"/>
    </i>
    <i>
      <x v="7"/>
    </i>
    <i>
      <x v="8"/>
    </i>
    <i>
      <x v="9"/>
    </i>
    <i>
      <x v="10"/>
    </i>
    <i>
      <x v="11"/>
    </i>
    <i>
      <x v="12"/>
    </i>
    <i>
      <x v="13"/>
    </i>
    <i>
      <x v="14"/>
    </i>
    <i>
      <x v="15"/>
    </i>
    <i>
      <x v="16"/>
    </i>
    <i>
      <x v="17"/>
    </i>
  </rowItems>
  <formats count="5">
    <format dxfId="58">
      <pivotArea type="all" dataOnly="0" outline="0" fieldPosition="0"/>
    </format>
    <format dxfId="59">
      <pivotArea outline="0" collapsedLevelsAreSubtotals="1" fieldPosition="0"/>
    </format>
    <format dxfId="60">
      <pivotArea field="0" type="button" dataOnly="0" labelOnly="1" outline="0" axis="axisRow" fieldPosition="0"/>
    </format>
    <format dxfId="61">
      <pivotArea dataOnly="0" labelOnly="1" fieldPosition="0">
        <references count="1">
          <reference field="0" count="0"/>
        </references>
      </pivotArea>
    </format>
    <format dxfId="62">
      <pivotArea dataOnly="0" labelOnly="1" grandRow="1" outline="0"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fact_Tar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63F51755-AC62-40C1-995B-B150BB8E2C4C}" name="PivotTable17" cacheId="1620" applyNumberFormats="0" applyBorderFormats="0" applyFontFormats="0" applyPatternFormats="0" applyAlignmentFormats="0" applyWidthHeightFormats="1" dataCaption="Values" tag="e20da9d7-5c91-4555-babf-db07a731e5f6" updatedVersion="8" minRefreshableVersion="3" useAutoFormatting="1" rowGrandTotals="0" itemPrintTitles="1" createdVersion="8" indent="0" outline="1" outlineData="1" multipleFieldFilters="0" chartFormat="3">
  <location ref="AK3:AM21" firstHeaderRow="0" firstDataRow="1" firstDataCol="1"/>
  <pivotFields count="3">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x v="17"/>
    </i>
  </rowItems>
  <colFields count="1">
    <field x="-2"/>
  </colFields>
  <colItems count="2">
    <i>
      <x/>
    </i>
    <i i="1">
      <x v="1"/>
    </i>
  </colItems>
  <dataFields count="2">
    <dataField fld="1" subtotal="count" baseField="0" baseItem="0" numFmtId="165"/>
    <dataField fld="2" subtotal="count" baseField="0" baseItem="3" numFmtId="165"/>
  </dataFields>
  <formats count="8">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fieldPosition="0">
        <references count="1">
          <reference field="4294967294" count="2">
            <x v="0"/>
            <x v="1"/>
          </reference>
        </references>
      </pivotArea>
    </format>
    <format dxfId="63">
      <pivotArea outline="0" fieldPosition="0">
        <references count="1">
          <reference field="4294967294" count="1">
            <x v="0"/>
          </reference>
        </references>
      </pivotArea>
    </format>
    <format dxfId="57">
      <pivotArea outline="0" fieldPosition="0">
        <references count="1">
          <reference field="4294967294" count="1">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person]"/>
        <x15:activeTabTopLevelEntity name="[fact_Tar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E0DCE3AC-0FC9-4D27-8C18-7D7BE6A70C89}" name="PivotTable16" cacheId="1623" applyNumberFormats="0" applyBorderFormats="0" applyFontFormats="0" applyPatternFormats="0" applyAlignmentFormats="0" applyWidthHeightFormats="1" dataCaption="Values" tag="255835aa-578e-4a30-ba9e-f738391e1e73" updatedVersion="8" minRefreshableVersion="3" useAutoFormatting="1" rowGrandTotals="0" itemPrintTitles="1" createdVersion="8" indent="0" outline="1" outlineData="1" multipleFieldFilters="0" rowHeaderCaption="SalesPersons">
  <location ref="Y3:AC21" firstHeaderRow="0" firstDataRow="1" firstDataCol="1"/>
  <pivotFields count="5">
    <pivotField axis="axisRow" allDrilled="1"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8">
    <i>
      <x v="1"/>
    </i>
    <i>
      <x v="14"/>
    </i>
    <i>
      <x/>
    </i>
    <i>
      <x v="15"/>
    </i>
    <i>
      <x v="10"/>
    </i>
    <i>
      <x v="13"/>
    </i>
    <i>
      <x v="16"/>
    </i>
    <i>
      <x v="3"/>
    </i>
    <i>
      <x v="2"/>
    </i>
    <i>
      <x v="7"/>
    </i>
    <i>
      <x v="9"/>
    </i>
    <i>
      <x v="6"/>
    </i>
    <i>
      <x v="8"/>
    </i>
    <i>
      <x v="11"/>
    </i>
    <i>
      <x v="12"/>
    </i>
    <i>
      <x v="17"/>
    </i>
    <i>
      <x v="4"/>
    </i>
    <i>
      <x v="5"/>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formats count="5">
    <format dxfId="70">
      <pivotArea type="all" dataOnly="0" outline="0" fieldPosition="0"/>
    </format>
    <format dxfId="71">
      <pivotArea outline="0" collapsedLevelsAreSubtotals="1" fieldPosition="0"/>
    </format>
    <format dxfId="72">
      <pivotArea field="0" type="button" dataOnly="0" labelOnly="1" outline="0" axis="axisRow" fieldPosition="0"/>
    </format>
    <format dxfId="73">
      <pivotArea dataOnly="0" labelOnly="1" fieldPosition="0">
        <references count="1">
          <reference field="0" count="0"/>
        </references>
      </pivotArea>
    </format>
    <format dxfId="74">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rget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EB935DA1-479D-44C3-92BD-6739E0F21C81}" name="PivotTable15" cacheId="1626" applyNumberFormats="0" applyBorderFormats="0" applyFontFormats="0" applyPatternFormats="0" applyAlignmentFormats="0" applyWidthHeightFormats="1" dataCaption="Values" tag="211c77e5-5ba6-47bf-aa13-cd5c46cf03bc" updatedVersion="8" minRefreshableVersion="3" useAutoFormatting="1" rowGrandTotals="0" itemPrintTitles="1" createdVersion="8" indent="0" outline="1" outlineData="1" multipleFieldFilters="0" rowHeaderCaption="SalesPersons">
  <location ref="AE3:AI21" firstHeaderRow="0" firstDataRow="1" firstDataCol="1"/>
  <pivotFields count="5">
    <pivotField axis="axisRow" allDrilled="1"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8">
    <i>
      <x v="1"/>
    </i>
    <i>
      <x v="14"/>
    </i>
    <i>
      <x v="13"/>
    </i>
    <i>
      <x v="10"/>
    </i>
    <i>
      <x v="7"/>
    </i>
    <i>
      <x v="9"/>
    </i>
    <i>
      <x v="3"/>
    </i>
    <i>
      <x/>
    </i>
    <i>
      <x v="2"/>
    </i>
    <i>
      <x v="16"/>
    </i>
    <i>
      <x v="6"/>
    </i>
    <i>
      <x v="17"/>
    </i>
    <i>
      <x v="4"/>
    </i>
    <i>
      <x v="12"/>
    </i>
    <i>
      <x v="5"/>
    </i>
    <i>
      <x v="15"/>
    </i>
    <i>
      <x v="11"/>
    </i>
    <i>
      <x v="8"/>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formats count="5">
    <format dxfId="75">
      <pivotArea type="all" dataOnly="0" outline="0" fieldPosition="0"/>
    </format>
    <format dxfId="76">
      <pivotArea outline="0" collapsedLevelsAreSubtotals="1" fieldPosition="0"/>
    </format>
    <format dxfId="77">
      <pivotArea field="0" type="button" dataOnly="0" labelOnly="1" outline="0" axis="axisRow" fieldPosition="0"/>
    </format>
    <format dxfId="78">
      <pivotArea dataOnly="0" labelOnly="1" fieldPosition="0">
        <references count="1">
          <reference field="0" count="0"/>
        </references>
      </pivotArea>
    </format>
    <format dxfId="79">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rget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3D551CB8-B776-45CB-B28D-1793C76BB618}" name="PivotTable14" cacheId="1629" applyNumberFormats="0" applyBorderFormats="0" applyFontFormats="0" applyPatternFormats="0" applyAlignmentFormats="0" applyWidthHeightFormats="1" dataCaption="Values" tag="d94981ca-0e07-4d9b-9b42-7a0f83de9c52" updatedVersion="8" minRefreshableVersion="3" useAutoFormatting="1" rowGrandTotals="0" itemPrintTitles="1" createdVersion="8" indent="0" outline="1" outlineData="1" multipleFieldFilters="0" rowHeaderCaption="SalesPersons">
  <location ref="S3:W21" firstHeaderRow="0" firstDataRow="1" firstDataCol="1"/>
  <pivotFields count="5">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8">
    <i>
      <x v="8"/>
    </i>
    <i>
      <x v="11"/>
    </i>
    <i>
      <x v="15"/>
    </i>
    <i>
      <x v="5"/>
    </i>
    <i>
      <x v="12"/>
    </i>
    <i>
      <x v="4"/>
    </i>
    <i>
      <x v="17"/>
    </i>
    <i>
      <x v="6"/>
    </i>
    <i>
      <x v="16"/>
    </i>
    <i>
      <x v="2"/>
    </i>
    <i>
      <x/>
    </i>
    <i>
      <x v="3"/>
    </i>
    <i>
      <x v="9"/>
    </i>
    <i>
      <x v="7"/>
    </i>
    <i>
      <x v="10"/>
    </i>
    <i>
      <x v="13"/>
    </i>
    <i>
      <x v="14"/>
    </i>
    <i>
      <x v="1"/>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formats count="5">
    <format dxfId="80">
      <pivotArea type="all" dataOnly="0" outline="0" fieldPosition="0"/>
    </format>
    <format dxfId="81">
      <pivotArea outline="0" collapsedLevelsAreSubtotals="1" fieldPosition="0"/>
    </format>
    <format dxfId="82">
      <pivotArea field="0" type="button" dataOnly="0" labelOnly="1" outline="0" axis="axisRow" fieldPosition="0"/>
    </format>
    <format dxfId="83">
      <pivotArea dataOnly="0" labelOnly="1" fieldPosition="0">
        <references count="1">
          <reference field="0" count="0"/>
        </references>
      </pivotArea>
    </format>
    <format dxfId="84">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rget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BB11A6D0-D017-45B3-BD99-6B24236236AF}" name="PivotTable13" cacheId="1632" applyNumberFormats="0" applyBorderFormats="0" applyFontFormats="0" applyPatternFormats="0" applyAlignmentFormats="0" applyWidthHeightFormats="1" dataCaption="Values" tag="a031ddd7-85b7-4fde-898b-4fae30a9ca95" updatedVersion="8" minRefreshableVersion="3" useAutoFormatting="1" rowGrandTotals="0" itemPrintTitles="1" createdVersion="8" indent="0" outline="1" outlineData="1" multipleFieldFilters="0" rowHeaderCaption="SalesPersons">
  <location ref="M3:Q21" firstHeaderRow="0" firstDataRow="1" firstDataCol="1"/>
  <pivotFields count="5">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8">
    <i>
      <x v="5"/>
    </i>
    <i>
      <x v="4"/>
    </i>
    <i>
      <x v="17"/>
    </i>
    <i>
      <x v="12"/>
    </i>
    <i>
      <x v="11"/>
    </i>
    <i>
      <x v="8"/>
    </i>
    <i>
      <x v="6"/>
    </i>
    <i>
      <x v="9"/>
    </i>
    <i>
      <x v="7"/>
    </i>
    <i>
      <x v="2"/>
    </i>
    <i>
      <x v="3"/>
    </i>
    <i>
      <x v="16"/>
    </i>
    <i>
      <x v="13"/>
    </i>
    <i>
      <x v="10"/>
    </i>
    <i>
      <x v="15"/>
    </i>
    <i>
      <x/>
    </i>
    <i>
      <x v="14"/>
    </i>
    <i>
      <x v="1"/>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formats count="5">
    <format dxfId="85">
      <pivotArea type="all" dataOnly="0" outline="0" fieldPosition="0"/>
    </format>
    <format dxfId="86">
      <pivotArea outline="0" collapsedLevelsAreSubtotals="1" fieldPosition="0"/>
    </format>
    <format dxfId="87">
      <pivotArea field="0" type="button" dataOnly="0" labelOnly="1" outline="0" axis="axisRow" fieldPosition="0"/>
    </format>
    <format dxfId="88">
      <pivotArea dataOnly="0" labelOnly="1" fieldPosition="0">
        <references count="1">
          <reference field="0" count="0"/>
        </references>
      </pivotArea>
    </format>
    <format dxfId="89">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rget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D4A996DC-460A-41D9-AAE8-90FBF41BCE92}" name="PivotTable12" cacheId="1635" applyNumberFormats="0" applyBorderFormats="0" applyFontFormats="0" applyPatternFormats="0" applyAlignmentFormats="0" applyWidthHeightFormats="1" dataCaption="Values" tag="983c93dc-2820-4bb3-b341-8dd03499ff02" updatedVersion="8" minRefreshableVersion="3" useAutoFormatting="1" itemPrintTitles="1" createdVersion="8" indent="0" outline="1" outlineData="1" multipleFieldFilters="0">
  <location ref="H3:J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3">
    <format dxfId="92">
      <pivotArea type="all" dataOnly="0" outline="0" fieldPosition="0"/>
    </format>
    <format dxfId="91">
      <pivotArea outline="0" collapsedLevelsAreSubtotals="1" fieldPosition="0"/>
    </format>
    <format dxfId="90">
      <pivotArea dataOnly="0" labelOnly="1" outline="0" fieldPosition="0">
        <references count="1">
          <reference field="4294967294" count="3">
            <x v="0"/>
            <x v="1"/>
            <x v="2"/>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r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E087575E-42CC-47AD-AF12-F9FBF6DA25A3}" name="PivotTable11" cacheId="1638" applyNumberFormats="0" applyBorderFormats="0" applyFontFormats="0" applyPatternFormats="0" applyAlignmentFormats="0" applyWidthHeightFormats="1" dataCaption="Values" tag="f8b73c95-f2ff-44f3-b94a-2eefee962ecc" updatedVersion="8" minRefreshableVersion="3" useAutoFormatting="1" rowGrandTotals="0" itemPrintTitles="1" createdVersion="8" indent="0" outline="1" outlineData="1" multipleFieldFilters="0" rowHeaderCaption="SalesPersons">
  <location ref="B3:F21" firstHeaderRow="0" firstDataRow="1" firstDataCol="1"/>
  <pivotFields count="5">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x v="17"/>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formats count="5">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outline="0" fieldPosition="0">
        <references count="1">
          <reference field="4294967294" count="2">
            <x v="0"/>
            <x v="1"/>
          </reference>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rgets]"/>
        <x15:activeTabTopLevelEntity name="[dim_Salesperson]"/>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7.xml"/><Relationship Id="rId7" Type="http://schemas.openxmlformats.org/officeDocument/2006/relationships/pivotTable" Target="../pivotTables/pivotTable31.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39.xml"/><Relationship Id="rId3" Type="http://schemas.openxmlformats.org/officeDocument/2006/relationships/pivotTable" Target="../pivotTables/pivotTable34.xml"/><Relationship Id="rId7" Type="http://schemas.openxmlformats.org/officeDocument/2006/relationships/pivotTable" Target="../pivotTables/pivotTable38.xml"/><Relationship Id="rId2" Type="http://schemas.openxmlformats.org/officeDocument/2006/relationships/pivotTable" Target="../pivotTables/pivotTable33.xml"/><Relationship Id="rId1" Type="http://schemas.openxmlformats.org/officeDocument/2006/relationships/pivotTable" Target="../pivotTables/pivotTable32.xml"/><Relationship Id="rId6" Type="http://schemas.openxmlformats.org/officeDocument/2006/relationships/pivotTable" Target="../pivotTables/pivotTable37.xml"/><Relationship Id="rId5" Type="http://schemas.openxmlformats.org/officeDocument/2006/relationships/pivotTable" Target="../pivotTables/pivotTable36.xml"/><Relationship Id="rId10" Type="http://schemas.openxmlformats.org/officeDocument/2006/relationships/drawing" Target="../drawings/drawing1.xml"/><Relationship Id="rId4" Type="http://schemas.openxmlformats.org/officeDocument/2006/relationships/pivotTable" Target="../pivotTables/pivotTable35.xml"/><Relationship Id="rId9" Type="http://schemas.openxmlformats.org/officeDocument/2006/relationships/pivotTable" Target="../pivotTables/pivotTable40.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48.xml"/><Relationship Id="rId3" Type="http://schemas.openxmlformats.org/officeDocument/2006/relationships/pivotTable" Target="../pivotTables/pivotTable43.xml"/><Relationship Id="rId7" Type="http://schemas.openxmlformats.org/officeDocument/2006/relationships/pivotTable" Target="../pivotTables/pivotTable47.xml"/><Relationship Id="rId2" Type="http://schemas.openxmlformats.org/officeDocument/2006/relationships/pivotTable" Target="../pivotTables/pivotTable42.xml"/><Relationship Id="rId1" Type="http://schemas.openxmlformats.org/officeDocument/2006/relationships/pivotTable" Target="../pivotTables/pivotTable41.xml"/><Relationship Id="rId6" Type="http://schemas.openxmlformats.org/officeDocument/2006/relationships/pivotTable" Target="../pivotTables/pivotTable46.xml"/><Relationship Id="rId5" Type="http://schemas.openxmlformats.org/officeDocument/2006/relationships/pivotTable" Target="../pivotTables/pivotTable45.xml"/><Relationship Id="rId4" Type="http://schemas.openxmlformats.org/officeDocument/2006/relationships/pivotTable" Target="../pivotTables/pivotTable44.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56.xml"/><Relationship Id="rId3" Type="http://schemas.openxmlformats.org/officeDocument/2006/relationships/pivotTable" Target="../pivotTables/pivotTable51.xml"/><Relationship Id="rId7" Type="http://schemas.openxmlformats.org/officeDocument/2006/relationships/pivotTable" Target="../pivotTables/pivotTable55.xml"/><Relationship Id="rId2" Type="http://schemas.openxmlformats.org/officeDocument/2006/relationships/pivotTable" Target="../pivotTables/pivotTable50.xml"/><Relationship Id="rId1" Type="http://schemas.openxmlformats.org/officeDocument/2006/relationships/pivotTable" Target="../pivotTables/pivotTable49.xml"/><Relationship Id="rId6" Type="http://schemas.openxmlformats.org/officeDocument/2006/relationships/pivotTable" Target="../pivotTables/pivotTable54.xml"/><Relationship Id="rId5" Type="http://schemas.openxmlformats.org/officeDocument/2006/relationships/pivotTable" Target="../pivotTables/pivotTable53.xml"/><Relationship Id="rId4" Type="http://schemas.openxmlformats.org/officeDocument/2006/relationships/pivotTable" Target="../pivotTables/pivotTable52.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64.xml"/><Relationship Id="rId3" Type="http://schemas.openxmlformats.org/officeDocument/2006/relationships/pivotTable" Target="../pivotTables/pivotTable59.xml"/><Relationship Id="rId7" Type="http://schemas.openxmlformats.org/officeDocument/2006/relationships/pivotTable" Target="../pivotTables/pivotTable63.xml"/><Relationship Id="rId2" Type="http://schemas.openxmlformats.org/officeDocument/2006/relationships/pivotTable" Target="../pivotTables/pivotTable58.xml"/><Relationship Id="rId1" Type="http://schemas.openxmlformats.org/officeDocument/2006/relationships/pivotTable" Target="../pivotTables/pivotTable57.xml"/><Relationship Id="rId6" Type="http://schemas.openxmlformats.org/officeDocument/2006/relationships/pivotTable" Target="../pivotTables/pivotTable62.xml"/><Relationship Id="rId5" Type="http://schemas.openxmlformats.org/officeDocument/2006/relationships/pivotTable" Target="../pivotTables/pivotTable61.xml"/><Relationship Id="rId10" Type="http://schemas.openxmlformats.org/officeDocument/2006/relationships/printerSettings" Target="../printerSettings/printerSettings2.bin"/><Relationship Id="rId4" Type="http://schemas.openxmlformats.org/officeDocument/2006/relationships/pivotTable" Target="../pivotTables/pivotTable60.xml"/><Relationship Id="rId9" Type="http://schemas.openxmlformats.org/officeDocument/2006/relationships/pivotTable" Target="../pivotTables/pivotTable6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740BB-2370-45BB-9B60-61DCB22EF173}">
  <dimension ref="A1"/>
  <sheetViews>
    <sheetView workbookViewId="0">
      <selection activeCell="G9" sqref="G9"/>
    </sheetView>
  </sheetViews>
  <sheetFormatPr defaultRowHeight="14.5"/>
  <cols>
    <col min="7" max="7" width="10.269531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E366D-03F7-4BB5-84E8-60C69E92834D}">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333B2-B750-4F7C-999F-85970541E750}">
  <dimension ref="A1"/>
  <sheetViews>
    <sheetView workbookViewId="0"/>
  </sheetViews>
  <sheetFormatPr defaultRowHeight="1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EF9A8-2EBD-481B-AC54-5CB06318C42A}">
  <dimension ref="A1:E1597"/>
  <sheetViews>
    <sheetView showGridLines="0" tabSelected="1" topLeftCell="A1575" workbookViewId="0">
      <selection activeCell="A1601" sqref="A1601"/>
    </sheetView>
  </sheetViews>
  <sheetFormatPr defaultRowHeight="14.5"/>
  <cols>
    <col min="1" max="1" width="27.36328125" customWidth="1"/>
    <col min="2" max="2" width="23.453125" customWidth="1"/>
    <col min="3" max="3" width="12.6328125" customWidth="1"/>
    <col min="4" max="4" width="16.81640625" customWidth="1"/>
    <col min="6" max="6" width="10.1796875" customWidth="1"/>
    <col min="7" max="8" width="11.36328125" bestFit="1" customWidth="1"/>
    <col min="9" max="9" width="10.26953125" bestFit="1" customWidth="1"/>
    <col min="10" max="10" width="13.90625" bestFit="1" customWidth="1"/>
    <col min="11" max="11" width="13" bestFit="1" customWidth="1"/>
    <col min="12" max="12" width="11.26953125" bestFit="1" customWidth="1"/>
    <col min="13" max="13" width="18.26953125" bestFit="1" customWidth="1"/>
  </cols>
  <sheetData>
    <row r="1" spans="1:1" ht="31">
      <c r="A1" s="3" t="s">
        <v>1032</v>
      </c>
    </row>
    <row r="3" spans="1:1">
      <c r="A3" s="8" t="s">
        <v>1031</v>
      </c>
    </row>
    <row r="4" spans="1:1">
      <c r="A4" s="6" t="s">
        <v>1019</v>
      </c>
    </row>
    <row r="5" spans="1:1">
      <c r="A5" s="7" t="s">
        <v>0</v>
      </c>
    </row>
    <row r="6" spans="1:1">
      <c r="A6" s="7" t="s">
        <v>61</v>
      </c>
    </row>
    <row r="7" spans="1:1">
      <c r="A7" s="7" t="s">
        <v>2</v>
      </c>
    </row>
    <row r="8" spans="1:1">
      <c r="A8" s="7" t="s">
        <v>1025</v>
      </c>
    </row>
    <row r="9" spans="1:1">
      <c r="A9" s="7" t="s">
        <v>63</v>
      </c>
    </row>
    <row r="10" spans="1:1">
      <c r="A10" s="7" t="s">
        <v>1028</v>
      </c>
    </row>
    <row r="11" spans="1:1">
      <c r="A11" s="7" t="s">
        <v>64</v>
      </c>
    </row>
    <row r="13" spans="1:1" ht="23.5">
      <c r="A13" s="5" t="s">
        <v>16</v>
      </c>
    </row>
    <row r="15" spans="1:1">
      <c r="A15" t="s">
        <v>1033</v>
      </c>
    </row>
    <row r="17" spans="1:1" ht="23.5">
      <c r="A17" s="5" t="s">
        <v>1034</v>
      </c>
    </row>
    <row r="19" spans="1:1">
      <c r="A19" t="s">
        <v>1035</v>
      </c>
    </row>
    <row r="21" spans="1:1" ht="23.5">
      <c r="A21" s="5" t="s">
        <v>1036</v>
      </c>
    </row>
    <row r="23" spans="1:1">
      <c r="A23" t="s">
        <v>1037</v>
      </c>
    </row>
    <row r="25" spans="1:1" ht="23.5">
      <c r="A25" s="5" t="s">
        <v>21</v>
      </c>
    </row>
    <row r="27" spans="1:1">
      <c r="A27" t="s">
        <v>1038</v>
      </c>
    </row>
    <row r="32" spans="1:1" ht="31">
      <c r="A32" s="3" t="s">
        <v>15</v>
      </c>
    </row>
    <row r="34" spans="1:1">
      <c r="A34" s="2" t="s">
        <v>1051</v>
      </c>
    </row>
    <row r="36" spans="1:1">
      <c r="A36" t="s">
        <v>1052</v>
      </c>
    </row>
    <row r="37" spans="1:1">
      <c r="A37" t="s">
        <v>1053</v>
      </c>
    </row>
    <row r="38" spans="1:1">
      <c r="A38" t="s">
        <v>1054</v>
      </c>
    </row>
    <row r="40" spans="1:1">
      <c r="A40" s="2" t="s">
        <v>1055</v>
      </c>
    </row>
    <row r="42" spans="1:1">
      <c r="A42" s="2" t="s">
        <v>18</v>
      </c>
    </row>
    <row r="43" spans="1:1">
      <c r="A43" t="s">
        <v>1056</v>
      </c>
    </row>
    <row r="45" spans="1:1">
      <c r="A45" s="2" t="s">
        <v>1057</v>
      </c>
    </row>
    <row r="46" spans="1:1">
      <c r="A46" t="s">
        <v>1058</v>
      </c>
    </row>
    <row r="48" spans="1:1">
      <c r="A48" s="2" t="s">
        <v>1059</v>
      </c>
    </row>
    <row r="49" spans="1:1">
      <c r="A49" t="s">
        <v>1060</v>
      </c>
    </row>
    <row r="51" spans="1:1">
      <c r="A51" s="2" t="s">
        <v>1061</v>
      </c>
    </row>
    <row r="52" spans="1:1">
      <c r="A52" t="s">
        <v>1062</v>
      </c>
    </row>
    <row r="54" spans="1:1">
      <c r="A54" s="2" t="s">
        <v>1063</v>
      </c>
    </row>
    <row r="56" spans="1:1">
      <c r="A56" s="2" t="s">
        <v>1064</v>
      </c>
    </row>
    <row r="57" spans="1:1">
      <c r="A57" t="s">
        <v>1065</v>
      </c>
    </row>
    <row r="59" spans="1:1">
      <c r="A59" s="2" t="s">
        <v>20</v>
      </c>
    </row>
    <row r="60" spans="1:1">
      <c r="A60" t="s">
        <v>1066</v>
      </c>
    </row>
    <row r="62" spans="1:1">
      <c r="A62" s="2" t="s">
        <v>1067</v>
      </c>
    </row>
    <row r="63" spans="1:1">
      <c r="A63" t="s">
        <v>1068</v>
      </c>
    </row>
    <row r="65" spans="1:1">
      <c r="A65" s="2" t="s">
        <v>1069</v>
      </c>
    </row>
    <row r="66" spans="1:1">
      <c r="A66" t="s">
        <v>1070</v>
      </c>
    </row>
    <row r="68" spans="1:1">
      <c r="A68" s="2" t="s">
        <v>1071</v>
      </c>
    </row>
    <row r="70" spans="1:1">
      <c r="A70" s="2" t="s">
        <v>1072</v>
      </c>
    </row>
    <row r="71" spans="1:1">
      <c r="A71" t="s">
        <v>1073</v>
      </c>
    </row>
    <row r="73" spans="1:1">
      <c r="A73" s="2" t="s">
        <v>1074</v>
      </c>
    </row>
    <row r="74" spans="1:1">
      <c r="A74" t="s">
        <v>1075</v>
      </c>
    </row>
    <row r="76" spans="1:1">
      <c r="A76" s="2" t="s">
        <v>1076</v>
      </c>
    </row>
    <row r="77" spans="1:1">
      <c r="A77" t="s">
        <v>1077</v>
      </c>
    </row>
    <row r="79" spans="1:1">
      <c r="A79" s="2" t="s">
        <v>1078</v>
      </c>
    </row>
    <row r="80" spans="1:1">
      <c r="A80" s="70"/>
    </row>
    <row r="81" spans="1:5">
      <c r="A81" s="70" t="s">
        <v>1079</v>
      </c>
    </row>
    <row r="82" spans="1:5">
      <c r="A82" s="70"/>
    </row>
    <row r="83" spans="1:5">
      <c r="A83" s="70" t="s">
        <v>1080</v>
      </c>
    </row>
    <row r="84" spans="1:5">
      <c r="A84" s="70"/>
    </row>
    <row r="85" spans="1:5">
      <c r="A85" s="70" t="s">
        <v>1081</v>
      </c>
    </row>
    <row r="87" spans="1:5">
      <c r="A87" s="2" t="s">
        <v>1082</v>
      </c>
    </row>
    <row r="88" spans="1:5">
      <c r="A88" s="70"/>
    </row>
    <row r="89" spans="1:5">
      <c r="A89" s="70" t="s">
        <v>1083</v>
      </c>
      <c r="B89" s="8"/>
      <c r="C89" s="8"/>
      <c r="D89" s="8"/>
      <c r="E89" s="8"/>
    </row>
    <row r="90" spans="1:5">
      <c r="A90" s="70"/>
      <c r="B90" s="6" t="s">
        <v>1020</v>
      </c>
      <c r="C90" s="6" t="s">
        <v>1021</v>
      </c>
    </row>
    <row r="91" spans="1:5">
      <c r="A91" s="70" t="s">
        <v>1084</v>
      </c>
      <c r="B91" s="10">
        <v>77548570.199999124</v>
      </c>
      <c r="C91" s="7" t="s">
        <v>1022</v>
      </c>
    </row>
    <row r="92" spans="1:5">
      <c r="A92" s="70"/>
      <c r="B92" s="10">
        <v>76549075.630000249</v>
      </c>
      <c r="C92" s="7" t="s">
        <v>1023</v>
      </c>
    </row>
    <row r="93" spans="1:5">
      <c r="A93" s="70" t="s">
        <v>1085</v>
      </c>
      <c r="B93" s="10">
        <v>999494.56999887526</v>
      </c>
      <c r="C93" s="7" t="s">
        <v>1024</v>
      </c>
    </row>
    <row r="94" spans="1:5">
      <c r="B94" s="11">
        <v>1.2888626668695002E-2</v>
      </c>
      <c r="C94" s="7" t="s">
        <v>1026</v>
      </c>
    </row>
    <row r="95" spans="1:5">
      <c r="B95" s="12">
        <v>3616</v>
      </c>
      <c r="C95" s="7" t="s">
        <v>1027</v>
      </c>
    </row>
    <row r="96" spans="1:5">
      <c r="B96" s="12">
        <v>204114</v>
      </c>
      <c r="C96" s="7" t="s">
        <v>1029</v>
      </c>
    </row>
    <row r="97" spans="1:3" ht="31">
      <c r="A97" s="3"/>
      <c r="B97" s="9">
        <v>21445.954148229845</v>
      </c>
      <c r="C97" s="7" t="s">
        <v>1030</v>
      </c>
    </row>
    <row r="98" spans="1:3" ht="31">
      <c r="A98" s="3" t="s">
        <v>1095</v>
      </c>
    </row>
    <row r="100" spans="1:3">
      <c r="A100" s="2" t="s">
        <v>1051</v>
      </c>
    </row>
    <row r="102" spans="1:3">
      <c r="A102" t="s">
        <v>1096</v>
      </c>
    </row>
    <row r="103" spans="1:3">
      <c r="A103" t="s">
        <v>1097</v>
      </c>
    </row>
    <row r="104" spans="1:3">
      <c r="A104" t="s">
        <v>1098</v>
      </c>
    </row>
    <row r="105" spans="1:3">
      <c r="A105" t="s">
        <v>1099</v>
      </c>
    </row>
    <row r="107" spans="1:3">
      <c r="A107" s="2" t="s">
        <v>1100</v>
      </c>
    </row>
    <row r="109" spans="1:3">
      <c r="A109" t="s">
        <v>1101</v>
      </c>
    </row>
    <row r="110" spans="1:3">
      <c r="A110" t="s">
        <v>59</v>
      </c>
    </row>
    <row r="112" spans="1:3">
      <c r="A112" t="s">
        <v>1102</v>
      </c>
    </row>
    <row r="113" spans="1:1">
      <c r="A113" s="75">
        <v>2944665.88</v>
      </c>
    </row>
    <row r="115" spans="1:1">
      <c r="A115" s="2" t="s">
        <v>1103</v>
      </c>
    </row>
    <row r="117" spans="1:1">
      <c r="A117" t="s">
        <v>1101</v>
      </c>
    </row>
    <row r="118" spans="1:1">
      <c r="A118" t="s">
        <v>59</v>
      </c>
    </row>
    <row r="120" spans="1:1">
      <c r="A120" t="s">
        <v>1104</v>
      </c>
    </row>
    <row r="121" spans="1:1">
      <c r="A121" s="75">
        <v>272773.86</v>
      </c>
    </row>
    <row r="123" spans="1:1">
      <c r="A123" s="2" t="s">
        <v>1105</v>
      </c>
    </row>
    <row r="125" spans="1:1">
      <c r="A125" t="s">
        <v>1101</v>
      </c>
    </row>
    <row r="126" spans="1:1">
      <c r="A126" t="s">
        <v>195</v>
      </c>
    </row>
    <row r="128" spans="1:1">
      <c r="A128" t="s">
        <v>1106</v>
      </c>
    </row>
    <row r="129" spans="1:2">
      <c r="A129" s="12">
        <v>5899</v>
      </c>
    </row>
    <row r="131" spans="1:2">
      <c r="A131" s="2" t="s">
        <v>1107</v>
      </c>
    </row>
    <row r="133" spans="1:2">
      <c r="A133" t="s">
        <v>1101</v>
      </c>
    </row>
    <row r="134" spans="1:2">
      <c r="A134" t="s">
        <v>230</v>
      </c>
    </row>
    <row r="136" spans="1:2">
      <c r="A136" t="s">
        <v>1108</v>
      </c>
    </row>
    <row r="137" spans="1:2">
      <c r="A137" s="71">
        <v>0.40400000000000003</v>
      </c>
      <c r="B137" s="2"/>
    </row>
    <row r="139" spans="1:2">
      <c r="A139" s="2" t="s">
        <v>1109</v>
      </c>
    </row>
    <row r="141" spans="1:2">
      <c r="A141" t="s">
        <v>1110</v>
      </c>
    </row>
    <row r="142" spans="1:2">
      <c r="A142" t="s">
        <v>1111</v>
      </c>
    </row>
    <row r="144" spans="1:2">
      <c r="A144" t="s">
        <v>1112</v>
      </c>
    </row>
    <row r="145" spans="1:1">
      <c r="A145" t="s">
        <v>1113</v>
      </c>
    </row>
    <row r="147" spans="1:1">
      <c r="A147" t="s">
        <v>1114</v>
      </c>
    </row>
    <row r="148" spans="1:1">
      <c r="A148" s="71">
        <v>0.2535</v>
      </c>
    </row>
    <row r="150" spans="1:1">
      <c r="A150" s="2" t="s">
        <v>1115</v>
      </c>
    </row>
    <row r="152" spans="1:1">
      <c r="A152" s="2" t="s">
        <v>1116</v>
      </c>
    </row>
    <row r="154" spans="1:1">
      <c r="A154" t="s">
        <v>1117</v>
      </c>
    </row>
    <row r="156" spans="1:1">
      <c r="A156" t="s">
        <v>1118</v>
      </c>
    </row>
    <row r="157" spans="1:1">
      <c r="A157" s="70"/>
    </row>
    <row r="158" spans="1:1">
      <c r="A158" s="70" t="s">
        <v>1119</v>
      </c>
    </row>
    <row r="159" spans="1:1">
      <c r="A159" s="70"/>
    </row>
    <row r="160" spans="1:1">
      <c r="A160" s="70" t="s">
        <v>1120</v>
      </c>
    </row>
    <row r="161" spans="1:1">
      <c r="A161" s="70"/>
    </row>
    <row r="162" spans="1:1">
      <c r="A162" s="70" t="s">
        <v>1121</v>
      </c>
    </row>
    <row r="163" spans="1:1">
      <c r="A163" s="70"/>
    </row>
    <row r="164" spans="1:1">
      <c r="A164" s="70" t="s">
        <v>1122</v>
      </c>
    </row>
    <row r="165" spans="1:1">
      <c r="A165" s="70"/>
    </row>
    <row r="166" spans="1:1">
      <c r="A166" s="70" t="s">
        <v>1123</v>
      </c>
    </row>
    <row r="167" spans="1:1">
      <c r="A167" s="70"/>
    </row>
    <row r="168" spans="1:1">
      <c r="A168" s="70" t="s">
        <v>1124</v>
      </c>
    </row>
    <row r="170" spans="1:1">
      <c r="A170" t="s">
        <v>1125</v>
      </c>
    </row>
    <row r="172" spans="1:1">
      <c r="A172" s="2" t="s">
        <v>1126</v>
      </c>
    </row>
    <row r="174" spans="1:1">
      <c r="A174" t="s">
        <v>1127</v>
      </c>
    </row>
    <row r="176" spans="1:1">
      <c r="A176" s="2" t="s">
        <v>1128</v>
      </c>
    </row>
    <row r="178" spans="1:1">
      <c r="A178" t="s">
        <v>1129</v>
      </c>
    </row>
    <row r="180" spans="1:1">
      <c r="A180" s="2" t="s">
        <v>1130</v>
      </c>
    </row>
    <row r="182" spans="1:1">
      <c r="A182" t="s">
        <v>1131</v>
      </c>
    </row>
    <row r="184" spans="1:1">
      <c r="A184" t="s">
        <v>1132</v>
      </c>
    </row>
    <row r="186" spans="1:1">
      <c r="A186" t="s">
        <v>1133</v>
      </c>
    </row>
    <row r="187" spans="1:1">
      <c r="A187" t="s">
        <v>1134</v>
      </c>
    </row>
    <row r="188" spans="1:1">
      <c r="A188" t="s">
        <v>1135</v>
      </c>
    </row>
    <row r="189" spans="1:1">
      <c r="A189" t="s">
        <v>1136</v>
      </c>
    </row>
    <row r="191" spans="1:1">
      <c r="A191" t="s">
        <v>1137</v>
      </c>
    </row>
    <row r="192" spans="1:1">
      <c r="A192" t="s">
        <v>1138</v>
      </c>
    </row>
    <row r="193" spans="1:1">
      <c r="A193" t="s">
        <v>1139</v>
      </c>
    </row>
    <row r="194" spans="1:1">
      <c r="A194" t="s">
        <v>1140</v>
      </c>
    </row>
    <row r="196" spans="1:1">
      <c r="A196" t="s">
        <v>1141</v>
      </c>
    </row>
    <row r="197" spans="1:1">
      <c r="A197" t="s">
        <v>1142</v>
      </c>
    </row>
    <row r="198" spans="1:1">
      <c r="A198" t="s">
        <v>1143</v>
      </c>
    </row>
    <row r="199" spans="1:1">
      <c r="A199" t="s">
        <v>1144</v>
      </c>
    </row>
    <row r="201" spans="1:1">
      <c r="A201" t="s">
        <v>1145</v>
      </c>
    </row>
    <row r="202" spans="1:1">
      <c r="A202" t="s">
        <v>1146</v>
      </c>
    </row>
    <row r="203" spans="1:1">
      <c r="A203" t="s">
        <v>1147</v>
      </c>
    </row>
    <row r="204" spans="1:1">
      <c r="A204" t="s">
        <v>1148</v>
      </c>
    </row>
    <row r="206" spans="1:1">
      <c r="A206" t="s">
        <v>1149</v>
      </c>
    </row>
    <row r="207" spans="1:1">
      <c r="A207" t="s">
        <v>1150</v>
      </c>
    </row>
    <row r="208" spans="1:1">
      <c r="A208" t="s">
        <v>1151</v>
      </c>
    </row>
    <row r="209" spans="1:1">
      <c r="A209" t="s">
        <v>1152</v>
      </c>
    </row>
    <row r="211" spans="1:1">
      <c r="A211" t="s">
        <v>1153</v>
      </c>
    </row>
    <row r="212" spans="1:1">
      <c r="A212" t="s">
        <v>1154</v>
      </c>
    </row>
    <row r="213" spans="1:1">
      <c r="A213" t="s">
        <v>1155</v>
      </c>
    </row>
    <row r="214" spans="1:1">
      <c r="A214" t="s">
        <v>1156</v>
      </c>
    </row>
    <row r="216" spans="1:1">
      <c r="A216" s="2" t="s">
        <v>1126</v>
      </c>
    </row>
    <row r="218" spans="1:1">
      <c r="A218" t="s">
        <v>1157</v>
      </c>
    </row>
    <row r="220" spans="1:1">
      <c r="A220" t="s">
        <v>1158</v>
      </c>
    </row>
    <row r="222" spans="1:1">
      <c r="A222" s="2" t="s">
        <v>1128</v>
      </c>
    </row>
    <row r="224" spans="1:1">
      <c r="A224" t="s">
        <v>1159</v>
      </c>
    </row>
    <row r="226" spans="1:1">
      <c r="A226" t="s">
        <v>1160</v>
      </c>
    </row>
    <row r="228" spans="1:1">
      <c r="A228" s="2" t="s">
        <v>1161</v>
      </c>
    </row>
    <row r="230" spans="1:1">
      <c r="A230" t="s">
        <v>1162</v>
      </c>
    </row>
    <row r="232" spans="1:1">
      <c r="A232" t="s">
        <v>1132</v>
      </c>
    </row>
    <row r="234" spans="1:1">
      <c r="A234" t="s">
        <v>1163</v>
      </c>
    </row>
    <row r="235" spans="1:1">
      <c r="A235" t="s">
        <v>1164</v>
      </c>
    </row>
    <row r="236" spans="1:1">
      <c r="A236" t="s">
        <v>1165</v>
      </c>
    </row>
    <row r="237" spans="1:1">
      <c r="A237" t="s">
        <v>1166</v>
      </c>
    </row>
    <row r="239" spans="1:1">
      <c r="A239" t="s">
        <v>1167</v>
      </c>
    </row>
    <row r="240" spans="1:1">
      <c r="A240" t="s">
        <v>1168</v>
      </c>
    </row>
    <row r="241" spans="1:1">
      <c r="A241" t="s">
        <v>1169</v>
      </c>
    </row>
    <row r="242" spans="1:1">
      <c r="A242" t="s">
        <v>1170</v>
      </c>
    </row>
    <row r="244" spans="1:1">
      <c r="A244" t="s">
        <v>1171</v>
      </c>
    </row>
    <row r="245" spans="1:1">
      <c r="A245" t="s">
        <v>1172</v>
      </c>
    </row>
    <row r="246" spans="1:1">
      <c r="A246" t="s">
        <v>1173</v>
      </c>
    </row>
    <row r="247" spans="1:1">
      <c r="A247" t="s">
        <v>1174</v>
      </c>
    </row>
    <row r="249" spans="1:1">
      <c r="A249" t="s">
        <v>1175</v>
      </c>
    </row>
    <row r="250" spans="1:1">
      <c r="A250" t="s">
        <v>1176</v>
      </c>
    </row>
    <row r="251" spans="1:1">
      <c r="A251" t="s">
        <v>1177</v>
      </c>
    </row>
    <row r="252" spans="1:1">
      <c r="A252" t="s">
        <v>1178</v>
      </c>
    </row>
    <row r="254" spans="1:1">
      <c r="A254" t="s">
        <v>1179</v>
      </c>
    </row>
    <row r="255" spans="1:1">
      <c r="A255" t="s">
        <v>1180</v>
      </c>
    </row>
    <row r="256" spans="1:1">
      <c r="A256" t="s">
        <v>1181</v>
      </c>
    </row>
    <row r="257" spans="1:1">
      <c r="A257" t="s">
        <v>1182</v>
      </c>
    </row>
    <row r="259" spans="1:1">
      <c r="A259" t="s">
        <v>1183</v>
      </c>
    </row>
    <row r="260" spans="1:1">
      <c r="A260" t="s">
        <v>1184</v>
      </c>
    </row>
    <row r="261" spans="1:1">
      <c r="A261" t="s">
        <v>1185</v>
      </c>
    </row>
    <row r="262" spans="1:1">
      <c r="A262" t="s">
        <v>1186</v>
      </c>
    </row>
    <row r="264" spans="1:1">
      <c r="A264" t="s">
        <v>1187</v>
      </c>
    </row>
    <row r="265" spans="1:1">
      <c r="A265" t="s">
        <v>1188</v>
      </c>
    </row>
    <row r="266" spans="1:1">
      <c r="A266" t="s">
        <v>1189</v>
      </c>
    </row>
    <row r="267" spans="1:1">
      <c r="A267" t="s">
        <v>1190</v>
      </c>
    </row>
    <row r="269" spans="1:1">
      <c r="A269" s="2" t="s">
        <v>1126</v>
      </c>
    </row>
    <row r="271" spans="1:1">
      <c r="A271" t="s">
        <v>1191</v>
      </c>
    </row>
    <row r="273" spans="1:1">
      <c r="A273" s="2" t="s">
        <v>1128</v>
      </c>
    </row>
    <row r="275" spans="1:1">
      <c r="A275" t="s">
        <v>1192</v>
      </c>
    </row>
    <row r="277" spans="1:1">
      <c r="A277" t="s">
        <v>1193</v>
      </c>
    </row>
    <row r="279" spans="1:1">
      <c r="A279" s="2" t="s">
        <v>1194</v>
      </c>
    </row>
    <row r="281" spans="1:1">
      <c r="A281" t="s">
        <v>1195</v>
      </c>
    </row>
    <row r="283" spans="1:1">
      <c r="A283" t="s">
        <v>1196</v>
      </c>
    </row>
    <row r="285" spans="1:1">
      <c r="A285" t="s">
        <v>188</v>
      </c>
    </row>
    <row r="287" spans="1:1">
      <c r="A287" t="s">
        <v>1102</v>
      </c>
    </row>
    <row r="288" spans="1:1">
      <c r="A288" s="75">
        <v>3000.75</v>
      </c>
    </row>
    <row r="290" spans="1:1">
      <c r="A290" t="s">
        <v>1104</v>
      </c>
    </row>
    <row r="291" spans="1:1">
      <c r="A291" s="75">
        <v>2.98</v>
      </c>
    </row>
    <row r="293" spans="1:1">
      <c r="A293" t="s">
        <v>1108</v>
      </c>
    </row>
    <row r="294" spans="1:1">
      <c r="A294" s="71">
        <v>1E-3</v>
      </c>
    </row>
    <row r="296" spans="1:1">
      <c r="A296" s="2" t="s">
        <v>1126</v>
      </c>
    </row>
    <row r="298" spans="1:1">
      <c r="A298" t="s">
        <v>1197</v>
      </c>
    </row>
    <row r="300" spans="1:1">
      <c r="A300" s="2" t="s">
        <v>1128</v>
      </c>
    </row>
    <row r="302" spans="1:1">
      <c r="A302" t="s">
        <v>1198</v>
      </c>
    </row>
    <row r="304" spans="1:1">
      <c r="A304" s="2" t="s">
        <v>1199</v>
      </c>
    </row>
    <row r="306" spans="1:1">
      <c r="A306" t="s">
        <v>1200</v>
      </c>
    </row>
    <row r="308" spans="1:1">
      <c r="A308" t="s">
        <v>1201</v>
      </c>
    </row>
    <row r="310" spans="1:1">
      <c r="A310" s="2" t="s">
        <v>1126</v>
      </c>
    </row>
    <row r="312" spans="1:1">
      <c r="A312" t="s">
        <v>1202</v>
      </c>
    </row>
    <row r="314" spans="1:1">
      <c r="A314" t="s">
        <v>1203</v>
      </c>
    </row>
    <row r="316" spans="1:1">
      <c r="A316" s="2" t="s">
        <v>1078</v>
      </c>
    </row>
    <row r="317" spans="1:1">
      <c r="A317" s="70"/>
    </row>
    <row r="318" spans="1:1">
      <c r="A318" s="70" t="s">
        <v>1204</v>
      </c>
    </row>
    <row r="319" spans="1:1">
      <c r="A319" s="70"/>
    </row>
    <row r="320" spans="1:1">
      <c r="A320" s="70" t="s">
        <v>1205</v>
      </c>
    </row>
    <row r="321" spans="1:1">
      <c r="A321" s="70"/>
    </row>
    <row r="322" spans="1:1">
      <c r="A322" s="70" t="s">
        <v>1206</v>
      </c>
    </row>
    <row r="323" spans="1:1">
      <c r="A323" s="70"/>
    </row>
    <row r="324" spans="1:1">
      <c r="A324" s="70" t="s">
        <v>1207</v>
      </c>
    </row>
    <row r="325" spans="1:1">
      <c r="A325" s="70"/>
    </row>
    <row r="326" spans="1:1">
      <c r="A326" s="70" t="s">
        <v>1208</v>
      </c>
    </row>
    <row r="328" spans="1:1">
      <c r="A328" s="2" t="s">
        <v>1082</v>
      </c>
    </row>
    <row r="329" spans="1:1">
      <c r="A329" s="70"/>
    </row>
    <row r="330" spans="1:1">
      <c r="A330" s="70" t="s">
        <v>1209</v>
      </c>
    </row>
    <row r="331" spans="1:1">
      <c r="A331" s="70"/>
    </row>
    <row r="332" spans="1:1">
      <c r="A332" s="70" t="s">
        <v>1210</v>
      </c>
    </row>
    <row r="333" spans="1:1">
      <c r="A333" s="70"/>
    </row>
    <row r="334" spans="1:1">
      <c r="A334" s="70" t="s">
        <v>1211</v>
      </c>
    </row>
    <row r="335" spans="1:1">
      <c r="A335" s="70"/>
    </row>
    <row r="336" spans="1:1">
      <c r="A336" s="70" t="s">
        <v>1212</v>
      </c>
    </row>
    <row r="337" spans="1:1">
      <c r="A337" s="70"/>
    </row>
    <row r="338" spans="1:1">
      <c r="A338" s="70" t="s">
        <v>1213</v>
      </c>
    </row>
    <row r="339" spans="1:1">
      <c r="A339" s="70"/>
    </row>
    <row r="340" spans="1:1">
      <c r="A340" s="70" t="s">
        <v>1214</v>
      </c>
    </row>
    <row r="347" spans="1:1" ht="23.5">
      <c r="A347" s="92" t="s">
        <v>1356</v>
      </c>
    </row>
    <row r="350" spans="1:1">
      <c r="A350" s="2" t="s">
        <v>1051</v>
      </c>
    </row>
    <row r="352" spans="1:1">
      <c r="A352" t="s">
        <v>1227</v>
      </c>
    </row>
    <row r="353" spans="1:1">
      <c r="A353" t="s">
        <v>1228</v>
      </c>
    </row>
    <row r="354" spans="1:1">
      <c r="A354" t="s">
        <v>1229</v>
      </c>
    </row>
    <row r="357" spans="1:1">
      <c r="A357" s="2" t="s">
        <v>1230</v>
      </c>
    </row>
    <row r="359" spans="1:1">
      <c r="A359" t="s">
        <v>1231</v>
      </c>
    </row>
    <row r="360" spans="1:1">
      <c r="A360" t="s">
        <v>1232</v>
      </c>
    </row>
    <row r="362" spans="1:1">
      <c r="A362" t="s">
        <v>1233</v>
      </c>
    </row>
    <row r="363" spans="1:1">
      <c r="A363" t="s">
        <v>1234</v>
      </c>
    </row>
    <row r="365" spans="1:1">
      <c r="A365" t="s">
        <v>1235</v>
      </c>
    </row>
    <row r="366" spans="1:1">
      <c r="A366" t="s">
        <v>1236</v>
      </c>
    </row>
    <row r="368" spans="1:1">
      <c r="A368" t="s">
        <v>1237</v>
      </c>
    </row>
    <row r="369" spans="1:1">
      <c r="A369" t="s">
        <v>1238</v>
      </c>
    </row>
    <row r="372" spans="1:1">
      <c r="A372" s="2" t="s">
        <v>1239</v>
      </c>
    </row>
    <row r="374" spans="1:1">
      <c r="A374" t="s">
        <v>1240</v>
      </c>
    </row>
    <row r="375" spans="1:1">
      <c r="A375" t="s">
        <v>1241</v>
      </c>
    </row>
    <row r="377" spans="1:1">
      <c r="A377" t="s">
        <v>1242</v>
      </c>
    </row>
    <row r="378" spans="1:1">
      <c r="A378" t="s">
        <v>1243</v>
      </c>
    </row>
    <row r="380" spans="1:1">
      <c r="A380" t="s">
        <v>1244</v>
      </c>
    </row>
    <row r="381" spans="1:1">
      <c r="A381" t="s">
        <v>1245</v>
      </c>
    </row>
    <row r="383" spans="1:1">
      <c r="A383" t="s">
        <v>1246</v>
      </c>
    </row>
    <row r="384" spans="1:1">
      <c r="A384" t="s">
        <v>1247</v>
      </c>
    </row>
    <row r="387" spans="1:1">
      <c r="A387" s="2" t="s">
        <v>1248</v>
      </c>
    </row>
    <row r="389" spans="1:1">
      <c r="A389" t="s">
        <v>1249</v>
      </c>
    </row>
    <row r="390" spans="1:1">
      <c r="A390" t="s">
        <v>23</v>
      </c>
    </row>
    <row r="392" spans="1:1">
      <c r="A392" t="s">
        <v>1250</v>
      </c>
    </row>
    <row r="393" spans="1:1">
      <c r="A393" s="71">
        <v>0.82620000000000005</v>
      </c>
    </row>
    <row r="396" spans="1:1">
      <c r="A396" s="2" t="s">
        <v>1115</v>
      </c>
    </row>
    <row r="398" spans="1:1">
      <c r="A398" t="s">
        <v>1251</v>
      </c>
    </row>
    <row r="399" spans="1:1">
      <c r="A399" t="s">
        <v>44</v>
      </c>
    </row>
    <row r="400" spans="1:1">
      <c r="A400" t="s">
        <v>1252</v>
      </c>
    </row>
    <row r="402" spans="1:1">
      <c r="A402" t="s">
        <v>1253</v>
      </c>
    </row>
    <row r="403" spans="1:1">
      <c r="A403" t="s">
        <v>1254</v>
      </c>
    </row>
    <row r="404" spans="1:1">
      <c r="A404" t="s">
        <v>48</v>
      </c>
    </row>
    <row r="405" spans="1:1">
      <c r="A405" t="s">
        <v>55</v>
      </c>
    </row>
    <row r="407" spans="1:1">
      <c r="A407" t="s">
        <v>1255</v>
      </c>
    </row>
    <row r="408" spans="1:1">
      <c r="A408" t="s">
        <v>22</v>
      </c>
    </row>
    <row r="409" spans="1:1">
      <c r="A409" t="s">
        <v>24</v>
      </c>
    </row>
    <row r="411" spans="1:1">
      <c r="A411" t="s">
        <v>1256</v>
      </c>
    </row>
    <row r="412" spans="1:1">
      <c r="A412" t="s">
        <v>1257</v>
      </c>
    </row>
    <row r="413" spans="1:1">
      <c r="A413" t="s">
        <v>1258</v>
      </c>
    </row>
    <row r="416" spans="1:1">
      <c r="A416" s="2" t="s">
        <v>1078</v>
      </c>
    </row>
    <row r="418" spans="1:1">
      <c r="A418" t="s">
        <v>1259</v>
      </c>
    </row>
    <row r="419" spans="1:1">
      <c r="A419" t="s">
        <v>1260</v>
      </c>
    </row>
    <row r="420" spans="1:1">
      <c r="A420" t="s">
        <v>1261</v>
      </c>
    </row>
    <row r="421" spans="1:1">
      <c r="A421" t="s">
        <v>1262</v>
      </c>
    </row>
    <row r="423" spans="1:1">
      <c r="A423" t="s">
        <v>1263</v>
      </c>
    </row>
    <row r="424" spans="1:1">
      <c r="A424" t="s">
        <v>1264</v>
      </c>
    </row>
    <row r="425" spans="1:1">
      <c r="A425" t="s">
        <v>1265</v>
      </c>
    </row>
    <row r="426" spans="1:1">
      <c r="A426" t="s">
        <v>1266</v>
      </c>
    </row>
    <row r="427" spans="1:1">
      <c r="A427" t="s">
        <v>1267</v>
      </c>
    </row>
    <row r="429" spans="1:1">
      <c r="A429" t="s">
        <v>1268</v>
      </c>
    </row>
    <row r="430" spans="1:1">
      <c r="A430" t="s">
        <v>1269</v>
      </c>
    </row>
    <row r="431" spans="1:1">
      <c r="A431" t="s">
        <v>1270</v>
      </c>
    </row>
    <row r="432" spans="1:1">
      <c r="A432" t="s">
        <v>1271</v>
      </c>
    </row>
    <row r="434" spans="1:1">
      <c r="A434" t="s">
        <v>1272</v>
      </c>
    </row>
    <row r="435" spans="1:1">
      <c r="A435" t="s">
        <v>1273</v>
      </c>
    </row>
    <row r="436" spans="1:1">
      <c r="A436" t="s">
        <v>1274</v>
      </c>
    </row>
    <row r="437" spans="1:1">
      <c r="A437" t="s">
        <v>1275</v>
      </c>
    </row>
    <row r="439" spans="1:1">
      <c r="A439" t="s">
        <v>1276</v>
      </c>
    </row>
    <row r="440" spans="1:1">
      <c r="A440" t="s">
        <v>1277</v>
      </c>
    </row>
    <row r="441" spans="1:1">
      <c r="A441" t="s">
        <v>1278</v>
      </c>
    </row>
    <row r="442" spans="1:1">
      <c r="A442" t="s">
        <v>1279</v>
      </c>
    </row>
    <row r="444" spans="1:1">
      <c r="A444" t="s">
        <v>1280</v>
      </c>
    </row>
    <row r="445" spans="1:1">
      <c r="A445" t="s">
        <v>1281</v>
      </c>
    </row>
    <row r="446" spans="1:1">
      <c r="A446" t="s">
        <v>1282</v>
      </c>
    </row>
    <row r="448" spans="1:1">
      <c r="A448" t="s">
        <v>1283</v>
      </c>
    </row>
    <row r="449" spans="1:1">
      <c r="A449" t="s">
        <v>1284</v>
      </c>
    </row>
    <row r="450" spans="1:1">
      <c r="A450" t="s">
        <v>1285</v>
      </c>
    </row>
    <row r="452" spans="1:1">
      <c r="A452" t="s">
        <v>1286</v>
      </c>
    </row>
    <row r="453" spans="1:1">
      <c r="A453" t="s">
        <v>1287</v>
      </c>
    </row>
    <row r="454" spans="1:1">
      <c r="A454" t="s">
        <v>1288</v>
      </c>
    </row>
    <row r="455" spans="1:1">
      <c r="A455" t="s">
        <v>1289</v>
      </c>
    </row>
    <row r="457" spans="1:1">
      <c r="A457" t="s">
        <v>1290</v>
      </c>
    </row>
    <row r="458" spans="1:1">
      <c r="A458" t="s">
        <v>1291</v>
      </c>
    </row>
    <row r="459" spans="1:1">
      <c r="A459" t="s">
        <v>1292</v>
      </c>
    </row>
    <row r="461" spans="1:1">
      <c r="A461" t="s">
        <v>1293</v>
      </c>
    </row>
    <row r="462" spans="1:1">
      <c r="A462" t="s">
        <v>1294</v>
      </c>
    </row>
    <row r="463" spans="1:1">
      <c r="A463" t="s">
        <v>1295</v>
      </c>
    </row>
    <row r="464" spans="1:1">
      <c r="A464" t="s">
        <v>1296</v>
      </c>
    </row>
    <row r="466" spans="1:1">
      <c r="A466" t="s">
        <v>1297</v>
      </c>
    </row>
    <row r="467" spans="1:1">
      <c r="A467" t="s">
        <v>1298</v>
      </c>
    </row>
    <row r="468" spans="1:1">
      <c r="A468" t="s">
        <v>1299</v>
      </c>
    </row>
    <row r="470" spans="1:1">
      <c r="A470" t="s">
        <v>1300</v>
      </c>
    </row>
    <row r="471" spans="1:1">
      <c r="A471" t="s">
        <v>1301</v>
      </c>
    </row>
    <row r="472" spans="1:1">
      <c r="A472" t="s">
        <v>1302</v>
      </c>
    </row>
    <row r="473" spans="1:1">
      <c r="A473" t="s">
        <v>1303</v>
      </c>
    </row>
    <row r="475" spans="1:1">
      <c r="A475" t="s">
        <v>1304</v>
      </c>
    </row>
    <row r="476" spans="1:1">
      <c r="A476" t="s">
        <v>1305</v>
      </c>
    </row>
    <row r="477" spans="1:1">
      <c r="A477" t="s">
        <v>1306</v>
      </c>
    </row>
    <row r="478" spans="1:1">
      <c r="A478" t="s">
        <v>1307</v>
      </c>
    </row>
    <row r="480" spans="1:1">
      <c r="A480" t="s">
        <v>1308</v>
      </c>
    </row>
    <row r="481" spans="1:1">
      <c r="A481" t="s">
        <v>1309</v>
      </c>
    </row>
    <row r="482" spans="1:1">
      <c r="A482" t="s">
        <v>1310</v>
      </c>
    </row>
    <row r="483" spans="1:1">
      <c r="A483" t="s">
        <v>1311</v>
      </c>
    </row>
    <row r="485" spans="1:1">
      <c r="A485" t="s">
        <v>1312</v>
      </c>
    </row>
    <row r="486" spans="1:1">
      <c r="A486" t="s">
        <v>1313</v>
      </c>
    </row>
    <row r="487" spans="1:1">
      <c r="A487" t="s">
        <v>1314</v>
      </c>
    </row>
    <row r="488" spans="1:1">
      <c r="A488" t="s">
        <v>1315</v>
      </c>
    </row>
    <row r="491" spans="1:1">
      <c r="A491" s="2" t="s">
        <v>1082</v>
      </c>
    </row>
    <row r="493" spans="1:1">
      <c r="A493" t="s">
        <v>1316</v>
      </c>
    </row>
    <row r="494" spans="1:1">
      <c r="A494" t="s">
        <v>1317</v>
      </c>
    </row>
    <row r="495" spans="1:1">
      <c r="A495" t="s">
        <v>1318</v>
      </c>
    </row>
    <row r="496" spans="1:1">
      <c r="A496" t="s">
        <v>1319</v>
      </c>
    </row>
    <row r="497" spans="1:1">
      <c r="A497" t="s">
        <v>1320</v>
      </c>
    </row>
    <row r="499" spans="1:1">
      <c r="A499" t="s">
        <v>1321</v>
      </c>
    </row>
    <row r="500" spans="1:1">
      <c r="A500" t="s">
        <v>1322</v>
      </c>
    </row>
    <row r="501" spans="1:1">
      <c r="A501" t="s">
        <v>1323</v>
      </c>
    </row>
    <row r="502" spans="1:1">
      <c r="A502" t="s">
        <v>1324</v>
      </c>
    </row>
    <row r="504" spans="1:1">
      <c r="A504" t="s">
        <v>1325</v>
      </c>
    </row>
    <row r="505" spans="1:1">
      <c r="A505" t="s">
        <v>1326</v>
      </c>
    </row>
    <row r="506" spans="1:1">
      <c r="A506" t="s">
        <v>1327</v>
      </c>
    </row>
    <row r="507" spans="1:1">
      <c r="A507" t="s">
        <v>1328</v>
      </c>
    </row>
    <row r="509" spans="1:1">
      <c r="A509" t="s">
        <v>1329</v>
      </c>
    </row>
    <row r="510" spans="1:1">
      <c r="A510" t="s">
        <v>1330</v>
      </c>
    </row>
    <row r="511" spans="1:1">
      <c r="A511" t="s">
        <v>1331</v>
      </c>
    </row>
    <row r="513" spans="1:1">
      <c r="A513" t="s">
        <v>1332</v>
      </c>
    </row>
    <row r="514" spans="1:1">
      <c r="A514" t="s">
        <v>1333</v>
      </c>
    </row>
    <row r="515" spans="1:1">
      <c r="A515" t="s">
        <v>1334</v>
      </c>
    </row>
    <row r="516" spans="1:1">
      <c r="A516" t="s">
        <v>1335</v>
      </c>
    </row>
    <row r="518" spans="1:1">
      <c r="A518" t="s">
        <v>1336</v>
      </c>
    </row>
    <row r="519" spans="1:1">
      <c r="A519" t="s">
        <v>1337</v>
      </c>
    </row>
    <row r="520" spans="1:1">
      <c r="A520" t="s">
        <v>1338</v>
      </c>
    </row>
    <row r="521" spans="1:1">
      <c r="A521" t="s">
        <v>1339</v>
      </c>
    </row>
    <row r="522" spans="1:1">
      <c r="A522" t="s">
        <v>1340</v>
      </c>
    </row>
    <row r="524" spans="1:1">
      <c r="A524" t="s">
        <v>1341</v>
      </c>
    </row>
    <row r="525" spans="1:1">
      <c r="A525" t="s">
        <v>1342</v>
      </c>
    </row>
    <row r="526" spans="1:1">
      <c r="A526" t="s">
        <v>1343</v>
      </c>
    </row>
    <row r="527" spans="1:1">
      <c r="A527" t="s">
        <v>1344</v>
      </c>
    </row>
    <row r="529" spans="1:1">
      <c r="A529" t="s">
        <v>1345</v>
      </c>
    </row>
    <row r="530" spans="1:1">
      <c r="A530" t="s">
        <v>1346</v>
      </c>
    </row>
    <row r="531" spans="1:1">
      <c r="A531" t="s">
        <v>1347</v>
      </c>
    </row>
    <row r="532" spans="1:1">
      <c r="A532" t="s">
        <v>1348</v>
      </c>
    </row>
    <row r="534" spans="1:1">
      <c r="A534" t="s">
        <v>1349</v>
      </c>
    </row>
    <row r="535" spans="1:1">
      <c r="A535" t="s">
        <v>1350</v>
      </c>
    </row>
    <row r="536" spans="1:1">
      <c r="A536" t="s">
        <v>1351</v>
      </c>
    </row>
    <row r="537" spans="1:1">
      <c r="A537" t="s">
        <v>1352</v>
      </c>
    </row>
    <row r="539" spans="1:1">
      <c r="A539" t="s">
        <v>1353</v>
      </c>
    </row>
    <row r="540" spans="1:1">
      <c r="A540" t="s">
        <v>1354</v>
      </c>
    </row>
    <row r="541" spans="1:1">
      <c r="A541" t="s">
        <v>1355</v>
      </c>
    </row>
    <row r="548" spans="1:1" ht="21">
      <c r="A548" s="94" t="s">
        <v>1491</v>
      </c>
    </row>
    <row r="551" spans="1:1">
      <c r="A551" s="2" t="s">
        <v>1051</v>
      </c>
    </row>
    <row r="553" spans="1:1">
      <c r="A553" t="s">
        <v>1367</v>
      </c>
    </row>
    <row r="554" spans="1:1">
      <c r="A554" t="s">
        <v>1368</v>
      </c>
    </row>
    <row r="555" spans="1:1">
      <c r="A555" t="s">
        <v>1369</v>
      </c>
    </row>
    <row r="558" spans="1:1">
      <c r="A558" s="2" t="s">
        <v>1370</v>
      </c>
    </row>
    <row r="560" spans="1:1">
      <c r="A560" t="s">
        <v>1371</v>
      </c>
    </row>
    <row r="561" spans="1:1">
      <c r="A561" t="s">
        <v>1372</v>
      </c>
    </row>
    <row r="563" spans="1:1">
      <c r="A563" t="s">
        <v>1373</v>
      </c>
    </row>
    <row r="564" spans="1:1">
      <c r="A564" t="s">
        <v>1374</v>
      </c>
    </row>
    <row r="566" spans="1:1">
      <c r="A566" t="s">
        <v>1375</v>
      </c>
    </row>
    <row r="567" spans="1:1">
      <c r="A567" t="s">
        <v>1376</v>
      </c>
    </row>
    <row r="569" spans="1:1">
      <c r="A569" t="s">
        <v>1377</v>
      </c>
    </row>
    <row r="570" spans="1:1">
      <c r="A570" t="s">
        <v>1378</v>
      </c>
    </row>
    <row r="573" spans="1:1">
      <c r="A573" s="2" t="s">
        <v>1379</v>
      </c>
    </row>
    <row r="575" spans="1:1">
      <c r="A575" t="s">
        <v>1380</v>
      </c>
    </row>
    <row r="576" spans="1:1">
      <c r="A576" t="s">
        <v>1381</v>
      </c>
    </row>
    <row r="578" spans="1:1">
      <c r="A578" t="s">
        <v>1382</v>
      </c>
    </row>
    <row r="579" spans="1:1">
      <c r="A579" t="s">
        <v>1383</v>
      </c>
    </row>
    <row r="581" spans="1:1">
      <c r="A581" t="s">
        <v>1384</v>
      </c>
    </row>
    <row r="582" spans="1:1">
      <c r="A582" t="s">
        <v>1385</v>
      </c>
    </row>
    <row r="584" spans="1:1">
      <c r="A584" t="s">
        <v>1386</v>
      </c>
    </row>
    <row r="585" spans="1:1">
      <c r="A585" t="s">
        <v>1376</v>
      </c>
    </row>
    <row r="588" spans="1:1">
      <c r="A588" s="2" t="s">
        <v>1387</v>
      </c>
    </row>
    <row r="590" spans="1:1">
      <c r="A590" t="s">
        <v>1388</v>
      </c>
    </row>
    <row r="591" spans="1:1">
      <c r="A591" t="s">
        <v>79</v>
      </c>
    </row>
    <row r="593" spans="1:1">
      <c r="A593" t="s">
        <v>1250</v>
      </c>
    </row>
    <row r="594" spans="1:1">
      <c r="A594" s="71">
        <v>0.2321</v>
      </c>
    </row>
    <row r="597" spans="1:1">
      <c r="A597" s="2" t="s">
        <v>1115</v>
      </c>
    </row>
    <row r="599" spans="1:1">
      <c r="A599" t="s">
        <v>1251</v>
      </c>
    </row>
    <row r="600" spans="1:1">
      <c r="A600" t="s">
        <v>350</v>
      </c>
    </row>
    <row r="601" spans="1:1">
      <c r="A601" t="s">
        <v>355</v>
      </c>
    </row>
    <row r="602" spans="1:1">
      <c r="A602" t="s">
        <v>356</v>
      </c>
    </row>
    <row r="603" spans="1:1">
      <c r="A603" t="s">
        <v>351</v>
      </c>
    </row>
    <row r="604" spans="1:1">
      <c r="A604" t="s">
        <v>354</v>
      </c>
    </row>
    <row r="606" spans="1:1">
      <c r="A606" t="s">
        <v>1253</v>
      </c>
    </row>
    <row r="607" spans="1:1">
      <c r="A607" t="s">
        <v>79</v>
      </c>
    </row>
    <row r="608" spans="1:1">
      <c r="A608" t="s">
        <v>352</v>
      </c>
    </row>
    <row r="610" spans="1:1">
      <c r="A610" t="s">
        <v>1255</v>
      </c>
    </row>
    <row r="611" spans="1:1">
      <c r="A611" t="s">
        <v>1389</v>
      </c>
    </row>
    <row r="612" spans="1:1">
      <c r="A612" t="s">
        <v>1390</v>
      </c>
    </row>
    <row r="614" spans="1:1">
      <c r="A614" t="s">
        <v>1256</v>
      </c>
    </row>
    <row r="615" spans="1:1">
      <c r="A615" t="s">
        <v>349</v>
      </c>
    </row>
    <row r="616" spans="1:1">
      <c r="A616" t="s">
        <v>353</v>
      </c>
    </row>
    <row r="617" spans="1:1">
      <c r="A617" t="s">
        <v>357</v>
      </c>
    </row>
    <row r="620" spans="1:1">
      <c r="A620" s="2" t="s">
        <v>1078</v>
      </c>
    </row>
    <row r="622" spans="1:1">
      <c r="A622" t="s">
        <v>1391</v>
      </c>
    </row>
    <row r="623" spans="1:1">
      <c r="A623" t="s">
        <v>1392</v>
      </c>
    </row>
    <row r="624" spans="1:1">
      <c r="A624" t="s">
        <v>1393</v>
      </c>
    </row>
    <row r="625" spans="1:1">
      <c r="A625" t="s">
        <v>1394</v>
      </c>
    </row>
    <row r="626" spans="1:1">
      <c r="A626" t="s">
        <v>1395</v>
      </c>
    </row>
    <row r="628" spans="1:1">
      <c r="A628" t="s">
        <v>1396</v>
      </c>
    </row>
    <row r="629" spans="1:1">
      <c r="A629" t="s">
        <v>1397</v>
      </c>
    </row>
    <row r="630" spans="1:1">
      <c r="A630" t="s">
        <v>1398</v>
      </c>
    </row>
    <row r="631" spans="1:1">
      <c r="A631" t="s">
        <v>1399</v>
      </c>
    </row>
    <row r="632" spans="1:1">
      <c r="A632" t="s">
        <v>1400</v>
      </c>
    </row>
    <row r="634" spans="1:1">
      <c r="A634" t="s">
        <v>1401</v>
      </c>
    </row>
    <row r="635" spans="1:1">
      <c r="A635" t="s">
        <v>1402</v>
      </c>
    </row>
    <row r="636" spans="1:1">
      <c r="A636" t="s">
        <v>1403</v>
      </c>
    </row>
    <row r="638" spans="1:1">
      <c r="A638" t="s">
        <v>1404</v>
      </c>
    </row>
    <row r="639" spans="1:1">
      <c r="A639" t="s">
        <v>1405</v>
      </c>
    </row>
    <row r="640" spans="1:1">
      <c r="A640" t="s">
        <v>1406</v>
      </c>
    </row>
    <row r="641" spans="1:1">
      <c r="A641" t="s">
        <v>1407</v>
      </c>
    </row>
    <row r="643" spans="1:1">
      <c r="A643" t="s">
        <v>1408</v>
      </c>
    </row>
    <row r="644" spans="1:1">
      <c r="A644" t="s">
        <v>1409</v>
      </c>
    </row>
    <row r="645" spans="1:1">
      <c r="A645" t="s">
        <v>1410</v>
      </c>
    </row>
    <row r="647" spans="1:1">
      <c r="A647" t="s">
        <v>1411</v>
      </c>
    </row>
    <row r="648" spans="1:1">
      <c r="A648" t="s">
        <v>1412</v>
      </c>
    </row>
    <row r="649" spans="1:1">
      <c r="A649" t="s">
        <v>1413</v>
      </c>
    </row>
    <row r="650" spans="1:1">
      <c r="A650" t="s">
        <v>1414</v>
      </c>
    </row>
    <row r="651" spans="1:1">
      <c r="A651" t="s">
        <v>1267</v>
      </c>
    </row>
    <row r="653" spans="1:1">
      <c r="A653" t="s">
        <v>1415</v>
      </c>
    </row>
    <row r="654" spans="1:1">
      <c r="A654" t="s">
        <v>1416</v>
      </c>
    </row>
    <row r="655" spans="1:1">
      <c r="A655" t="s">
        <v>1417</v>
      </c>
    </row>
    <row r="656" spans="1:1">
      <c r="A656" t="s">
        <v>1418</v>
      </c>
    </row>
    <row r="658" spans="1:1">
      <c r="A658" t="s">
        <v>1419</v>
      </c>
    </row>
    <row r="659" spans="1:1">
      <c r="A659" t="s">
        <v>1420</v>
      </c>
    </row>
    <row r="660" spans="1:1">
      <c r="A660" t="s">
        <v>1421</v>
      </c>
    </row>
    <row r="662" spans="1:1">
      <c r="A662" t="s">
        <v>1422</v>
      </c>
    </row>
    <row r="663" spans="1:1">
      <c r="A663" t="s">
        <v>1423</v>
      </c>
    </row>
    <row r="664" spans="1:1">
      <c r="A664" t="s">
        <v>1424</v>
      </c>
    </row>
    <row r="665" spans="1:1">
      <c r="A665" t="s">
        <v>1425</v>
      </c>
    </row>
    <row r="667" spans="1:1">
      <c r="A667" t="s">
        <v>1426</v>
      </c>
    </row>
    <row r="668" spans="1:1">
      <c r="A668" t="s">
        <v>1427</v>
      </c>
    </row>
    <row r="669" spans="1:1">
      <c r="A669" t="s">
        <v>1428</v>
      </c>
    </row>
    <row r="670" spans="1:1">
      <c r="A670" t="s">
        <v>1429</v>
      </c>
    </row>
    <row r="672" spans="1:1">
      <c r="A672" t="s">
        <v>1430</v>
      </c>
    </row>
    <row r="673" spans="1:1">
      <c r="A673" t="s">
        <v>1431</v>
      </c>
    </row>
    <row r="674" spans="1:1">
      <c r="A674" t="s">
        <v>1432</v>
      </c>
    </row>
    <row r="675" spans="1:1">
      <c r="A675" t="s">
        <v>1433</v>
      </c>
    </row>
    <row r="677" spans="1:1">
      <c r="A677" t="s">
        <v>1434</v>
      </c>
    </row>
    <row r="678" spans="1:1">
      <c r="A678" t="s">
        <v>1435</v>
      </c>
    </row>
    <row r="679" spans="1:1">
      <c r="A679" t="s">
        <v>1436</v>
      </c>
    </row>
    <row r="680" spans="1:1">
      <c r="A680" t="s">
        <v>1437</v>
      </c>
    </row>
    <row r="682" spans="1:1">
      <c r="A682" t="s">
        <v>1438</v>
      </c>
    </row>
    <row r="683" spans="1:1">
      <c r="A683" t="s">
        <v>1439</v>
      </c>
    </row>
    <row r="684" spans="1:1">
      <c r="A684" t="s">
        <v>1440</v>
      </c>
    </row>
    <row r="685" spans="1:1">
      <c r="A685" t="s">
        <v>1441</v>
      </c>
    </row>
    <row r="686" spans="1:1">
      <c r="A686" t="s">
        <v>1442</v>
      </c>
    </row>
    <row r="688" spans="1:1">
      <c r="A688" t="s">
        <v>1443</v>
      </c>
    </row>
    <row r="689" spans="1:1">
      <c r="A689" t="s">
        <v>1444</v>
      </c>
    </row>
    <row r="690" spans="1:1">
      <c r="A690" t="s">
        <v>1445</v>
      </c>
    </row>
    <row r="693" spans="1:1">
      <c r="A693" s="2" t="s">
        <v>1082</v>
      </c>
    </row>
    <row r="695" spans="1:1">
      <c r="A695" t="s">
        <v>1446</v>
      </c>
    </row>
    <row r="696" spans="1:1">
      <c r="A696" t="s">
        <v>1447</v>
      </c>
    </row>
    <row r="697" spans="1:1">
      <c r="A697" t="s">
        <v>1448</v>
      </c>
    </row>
    <row r="699" spans="1:1">
      <c r="A699" t="s">
        <v>1449</v>
      </c>
    </row>
    <row r="700" spans="1:1">
      <c r="A700" t="s">
        <v>1450</v>
      </c>
    </row>
    <row r="701" spans="1:1">
      <c r="A701" t="s">
        <v>1451</v>
      </c>
    </row>
    <row r="702" spans="1:1">
      <c r="A702" t="s">
        <v>1452</v>
      </c>
    </row>
    <row r="703" spans="1:1">
      <c r="A703" t="s">
        <v>1453</v>
      </c>
    </row>
    <row r="705" spans="1:1">
      <c r="A705" t="s">
        <v>1454</v>
      </c>
    </row>
    <row r="706" spans="1:1">
      <c r="A706" t="s">
        <v>1455</v>
      </c>
    </row>
    <row r="707" spans="1:1">
      <c r="A707" t="s">
        <v>1456</v>
      </c>
    </row>
    <row r="709" spans="1:1">
      <c r="A709" t="s">
        <v>1457</v>
      </c>
    </row>
    <row r="710" spans="1:1">
      <c r="A710" t="s">
        <v>1458</v>
      </c>
    </row>
    <row r="711" spans="1:1">
      <c r="A711" t="s">
        <v>1459</v>
      </c>
    </row>
    <row r="712" spans="1:1">
      <c r="A712" t="s">
        <v>1460</v>
      </c>
    </row>
    <row r="714" spans="1:1">
      <c r="A714" t="s">
        <v>1461</v>
      </c>
    </row>
    <row r="715" spans="1:1">
      <c r="A715" t="s">
        <v>1462</v>
      </c>
    </row>
    <row r="716" spans="1:1">
      <c r="A716" t="s">
        <v>1463</v>
      </c>
    </row>
    <row r="718" spans="1:1">
      <c r="A718" t="s">
        <v>1464</v>
      </c>
    </row>
    <row r="719" spans="1:1">
      <c r="A719" t="s">
        <v>1465</v>
      </c>
    </row>
    <row r="720" spans="1:1">
      <c r="A720" t="s">
        <v>1466</v>
      </c>
    </row>
    <row r="721" spans="1:1">
      <c r="A721" t="s">
        <v>1467</v>
      </c>
    </row>
    <row r="722" spans="1:1">
      <c r="A722" t="s">
        <v>1468</v>
      </c>
    </row>
    <row r="724" spans="1:1">
      <c r="A724" t="s">
        <v>1469</v>
      </c>
    </row>
    <row r="725" spans="1:1">
      <c r="A725" t="s">
        <v>1470</v>
      </c>
    </row>
    <row r="726" spans="1:1">
      <c r="A726" t="s">
        <v>1471</v>
      </c>
    </row>
    <row r="728" spans="1:1">
      <c r="A728" t="s">
        <v>1472</v>
      </c>
    </row>
    <row r="729" spans="1:1">
      <c r="A729" t="s">
        <v>1473</v>
      </c>
    </row>
    <row r="730" spans="1:1">
      <c r="A730" t="s">
        <v>1474</v>
      </c>
    </row>
    <row r="731" spans="1:1">
      <c r="A731" t="s">
        <v>1475</v>
      </c>
    </row>
    <row r="733" spans="1:1">
      <c r="A733" t="s">
        <v>1476</v>
      </c>
    </row>
    <row r="734" spans="1:1">
      <c r="A734" t="s">
        <v>1477</v>
      </c>
    </row>
    <row r="735" spans="1:1">
      <c r="A735" t="s">
        <v>1478</v>
      </c>
    </row>
    <row r="736" spans="1:1">
      <c r="A736" t="s">
        <v>1479</v>
      </c>
    </row>
    <row r="738" spans="1:1">
      <c r="A738" t="s">
        <v>1480</v>
      </c>
    </row>
    <row r="739" spans="1:1">
      <c r="A739" t="s">
        <v>1481</v>
      </c>
    </row>
    <row r="740" spans="1:1">
      <c r="A740" t="s">
        <v>1482</v>
      </c>
    </row>
    <row r="742" spans="1:1">
      <c r="A742" t="s">
        <v>1483</v>
      </c>
    </row>
    <row r="743" spans="1:1">
      <c r="A743" t="s">
        <v>1484</v>
      </c>
    </row>
    <row r="744" spans="1:1">
      <c r="A744" t="s">
        <v>1485</v>
      </c>
    </row>
    <row r="745" spans="1:1">
      <c r="A745" t="s">
        <v>1486</v>
      </c>
    </row>
    <row r="746" spans="1:1">
      <c r="A746" t="s">
        <v>1487</v>
      </c>
    </row>
    <row r="748" spans="1:1">
      <c r="A748" t="s">
        <v>1488</v>
      </c>
    </row>
    <row r="749" spans="1:1">
      <c r="A749" t="s">
        <v>1489</v>
      </c>
    </row>
    <row r="750" spans="1:1">
      <c r="A750" t="s">
        <v>1490</v>
      </c>
    </row>
    <row r="757" spans="1:1" ht="31">
      <c r="A757" s="3" t="s">
        <v>1975</v>
      </c>
    </row>
    <row r="759" spans="1:1" ht="23.5">
      <c r="A759" s="5" t="s">
        <v>1051</v>
      </c>
    </row>
    <row r="761" spans="1:1">
      <c r="A761" t="s">
        <v>1976</v>
      </c>
    </row>
    <row r="765" spans="1:1" ht="23.5">
      <c r="A765" s="5" t="s">
        <v>1977</v>
      </c>
    </row>
    <row r="767" spans="1:1">
      <c r="A767" s="2" t="s">
        <v>1978</v>
      </c>
    </row>
    <row r="768" spans="1:1">
      <c r="A768" t="s">
        <v>1979</v>
      </c>
    </row>
    <row r="770" spans="1:1">
      <c r="A770" s="2" t="s">
        <v>1980</v>
      </c>
    </row>
    <row r="771" spans="1:1">
      <c r="A771" t="s">
        <v>1981</v>
      </c>
    </row>
    <row r="773" spans="1:1">
      <c r="A773" s="2" t="s">
        <v>1982</v>
      </c>
    </row>
    <row r="774" spans="1:1">
      <c r="A774" t="s">
        <v>1983</v>
      </c>
    </row>
    <row r="778" spans="1:1" ht="23.5">
      <c r="A778" s="5" t="s">
        <v>1984</v>
      </c>
    </row>
    <row r="780" spans="1:1">
      <c r="A780" s="2" t="s">
        <v>1985</v>
      </c>
    </row>
    <row r="781" spans="1:1">
      <c r="A781" t="s">
        <v>1986</v>
      </c>
    </row>
    <row r="783" spans="1:1">
      <c r="A783" s="2" t="s">
        <v>1987</v>
      </c>
    </row>
    <row r="784" spans="1:1">
      <c r="A784" t="s">
        <v>1988</v>
      </c>
    </row>
    <row r="786" spans="1:1">
      <c r="A786" s="2" t="s">
        <v>1989</v>
      </c>
    </row>
    <row r="787" spans="1:1">
      <c r="A787" t="s">
        <v>1990</v>
      </c>
    </row>
    <row r="789" spans="1:1">
      <c r="A789" s="2" t="s">
        <v>1991</v>
      </c>
    </row>
    <row r="790" spans="1:1">
      <c r="A790" t="s">
        <v>1992</v>
      </c>
    </row>
    <row r="794" spans="1:1" ht="23.5">
      <c r="A794" s="5" t="s">
        <v>1993</v>
      </c>
    </row>
    <row r="796" spans="1:1">
      <c r="A796" s="2" t="s">
        <v>1994</v>
      </c>
    </row>
    <row r="797" spans="1:1">
      <c r="A797" s="99">
        <v>7742504.4699999997</v>
      </c>
    </row>
    <row r="799" spans="1:1">
      <c r="A799" s="2" t="s">
        <v>1112</v>
      </c>
    </row>
    <row r="800" spans="1:1">
      <c r="A800" s="99">
        <v>77548570.200000003</v>
      </c>
    </row>
    <row r="802" spans="1:1">
      <c r="A802" s="2" t="s">
        <v>1995</v>
      </c>
    </row>
    <row r="803" spans="1:1">
      <c r="A803" s="100">
        <v>9.98E-2</v>
      </c>
    </row>
    <row r="805" spans="1:1">
      <c r="A805" s="2" t="s">
        <v>1996</v>
      </c>
    </row>
    <row r="806" spans="1:1">
      <c r="A806" t="s">
        <v>1997</v>
      </c>
    </row>
    <row r="810" spans="1:1" ht="23.5">
      <c r="A810" s="5" t="s">
        <v>1998</v>
      </c>
    </row>
    <row r="812" spans="1:1">
      <c r="A812" t="s">
        <v>1999</v>
      </c>
    </row>
    <row r="814" spans="1:1">
      <c r="A814" s="2" t="s">
        <v>2000</v>
      </c>
    </row>
    <row r="815" spans="1:1">
      <c r="A815" s="2" t="s">
        <v>2001</v>
      </c>
    </row>
    <row r="817" spans="1:1">
      <c r="A817" s="2" t="s">
        <v>2002</v>
      </c>
    </row>
    <row r="818" spans="1:1">
      <c r="A818" s="2" t="s">
        <v>2003</v>
      </c>
    </row>
    <row r="820" spans="1:1">
      <c r="A820" s="2" t="s">
        <v>2004</v>
      </c>
    </row>
    <row r="821" spans="1:1">
      <c r="A821" s="2" t="s">
        <v>2003</v>
      </c>
    </row>
    <row r="822" spans="1:1">
      <c r="A822" s="70"/>
    </row>
    <row r="823" spans="1:1">
      <c r="A823" s="70" t="s">
        <v>2005</v>
      </c>
    </row>
    <row r="827" spans="1:1" ht="31">
      <c r="A827" s="3" t="s">
        <v>1115</v>
      </c>
    </row>
    <row r="829" spans="1:1" ht="17.5">
      <c r="A829" s="4" t="s">
        <v>2006</v>
      </c>
    </row>
    <row r="831" spans="1:1">
      <c r="A831" s="2" t="s">
        <v>72</v>
      </c>
    </row>
    <row r="832" spans="1:1">
      <c r="A832" s="70"/>
    </row>
    <row r="833" spans="1:1">
      <c r="A833" s="70" t="s">
        <v>2007</v>
      </c>
    </row>
    <row r="834" spans="1:1">
      <c r="A834" s="70" t="s">
        <v>2008</v>
      </c>
    </row>
    <row r="836" spans="1:1">
      <c r="A836" t="s">
        <v>2009</v>
      </c>
    </row>
    <row r="840" spans="1:1" ht="17.5">
      <c r="A840" s="4" t="s">
        <v>2010</v>
      </c>
    </row>
    <row r="842" spans="1:1">
      <c r="A842" t="s">
        <v>2011</v>
      </c>
    </row>
    <row r="843" spans="1:1">
      <c r="A843" s="70"/>
    </row>
    <row r="844" spans="1:1">
      <c r="A844" s="101" t="s">
        <v>2012</v>
      </c>
    </row>
    <row r="845" spans="1:1">
      <c r="A845" s="101" t="s">
        <v>2013</v>
      </c>
    </row>
    <row r="846" spans="1:1">
      <c r="A846" s="101" t="s">
        <v>2014</v>
      </c>
    </row>
    <row r="848" spans="1:1">
      <c r="A848" t="s">
        <v>2015</v>
      </c>
    </row>
    <row r="850" spans="1:1">
      <c r="A850" s="2" t="s">
        <v>2016</v>
      </c>
    </row>
    <row r="851" spans="1:1">
      <c r="A851" s="70"/>
    </row>
    <row r="852" spans="1:1">
      <c r="A852" s="70" t="s">
        <v>2017</v>
      </c>
    </row>
    <row r="853" spans="1:1">
      <c r="A853" s="70" t="s">
        <v>2018</v>
      </c>
    </row>
    <row r="854" spans="1:1">
      <c r="A854" s="70" t="s">
        <v>2019</v>
      </c>
    </row>
    <row r="855" spans="1:1">
      <c r="A855" s="70" t="s">
        <v>2020</v>
      </c>
    </row>
    <row r="856" spans="1:1">
      <c r="A856" s="70" t="s">
        <v>2021</v>
      </c>
    </row>
    <row r="857" spans="1:1">
      <c r="A857" s="70" t="s">
        <v>2022</v>
      </c>
    </row>
    <row r="861" spans="1:1" ht="17.5">
      <c r="A861" s="4" t="s">
        <v>2023</v>
      </c>
    </row>
    <row r="863" spans="1:1">
      <c r="A863" t="s">
        <v>2024</v>
      </c>
    </row>
    <row r="864" spans="1:1">
      <c r="A864" s="70"/>
    </row>
    <row r="865" spans="1:1">
      <c r="A865" s="101" t="s">
        <v>2025</v>
      </c>
    </row>
    <row r="866" spans="1:1">
      <c r="A866" s="101" t="s">
        <v>2026</v>
      </c>
    </row>
    <row r="867" spans="1:1">
      <c r="A867" s="101" t="s">
        <v>2027</v>
      </c>
    </row>
    <row r="869" spans="1:1">
      <c r="A869" s="2" t="s">
        <v>2028</v>
      </c>
    </row>
    <row r="873" spans="1:1" ht="17.5">
      <c r="A873" s="4" t="s">
        <v>2029</v>
      </c>
    </row>
    <row r="875" spans="1:1">
      <c r="A875" t="s">
        <v>2030</v>
      </c>
    </row>
    <row r="876" spans="1:1">
      <c r="A876" s="70"/>
    </row>
    <row r="877" spans="1:1">
      <c r="A877" s="101" t="s">
        <v>2031</v>
      </c>
    </row>
    <row r="878" spans="1:1">
      <c r="A878" s="101" t="s">
        <v>2032</v>
      </c>
    </row>
    <row r="879" spans="1:1">
      <c r="A879" s="101" t="s">
        <v>2033</v>
      </c>
    </row>
    <row r="881" spans="1:1">
      <c r="A881" t="s">
        <v>2034</v>
      </c>
    </row>
    <row r="883" spans="1:1">
      <c r="A883" s="2" t="s">
        <v>2035</v>
      </c>
    </row>
    <row r="884" spans="1:1">
      <c r="A884" t="s">
        <v>2036</v>
      </c>
    </row>
    <row r="888" spans="1:1" ht="31">
      <c r="A888" s="3" t="s">
        <v>1078</v>
      </c>
    </row>
    <row r="890" spans="1:1">
      <c r="A890" s="2" t="s">
        <v>2037</v>
      </c>
    </row>
    <row r="891" spans="1:1">
      <c r="A891" t="s">
        <v>2038</v>
      </c>
    </row>
    <row r="893" spans="1:1">
      <c r="A893" s="2" t="s">
        <v>2039</v>
      </c>
    </row>
    <row r="894" spans="1:1">
      <c r="A894" t="s">
        <v>2040</v>
      </c>
    </row>
    <row r="896" spans="1:1">
      <c r="A896" s="2" t="s">
        <v>2041</v>
      </c>
    </row>
    <row r="897" spans="1:1">
      <c r="A897" t="s">
        <v>2042</v>
      </c>
    </row>
    <row r="899" spans="1:1">
      <c r="A899" s="2" t="s">
        <v>2043</v>
      </c>
    </row>
    <row r="900" spans="1:1">
      <c r="A900" t="s">
        <v>2044</v>
      </c>
    </row>
    <row r="902" spans="1:1">
      <c r="A902" s="2" t="s">
        <v>2045</v>
      </c>
    </row>
    <row r="903" spans="1:1">
      <c r="A903" s="2" t="s">
        <v>2046</v>
      </c>
    </row>
    <row r="905" spans="1:1">
      <c r="A905" s="2" t="s">
        <v>2047</v>
      </c>
    </row>
    <row r="906" spans="1:1">
      <c r="A906" t="s">
        <v>2048</v>
      </c>
    </row>
    <row r="910" spans="1:1" ht="31">
      <c r="A910" s="3" t="s">
        <v>1082</v>
      </c>
    </row>
    <row r="912" spans="1:1">
      <c r="A912" s="2" t="s">
        <v>2049</v>
      </c>
    </row>
    <row r="913" spans="1:1">
      <c r="A913" t="s">
        <v>2050</v>
      </c>
    </row>
    <row r="915" spans="1:1">
      <c r="A915" s="2" t="s">
        <v>2051</v>
      </c>
    </row>
    <row r="916" spans="1:1">
      <c r="A916" t="s">
        <v>2052</v>
      </c>
    </row>
    <row r="918" spans="1:1">
      <c r="A918" s="2" t="s">
        <v>2053</v>
      </c>
    </row>
    <row r="919" spans="1:1">
      <c r="A919" t="s">
        <v>2054</v>
      </c>
    </row>
    <row r="921" spans="1:1">
      <c r="A921" s="2" t="s">
        <v>2055</v>
      </c>
    </row>
    <row r="922" spans="1:1">
      <c r="A922" t="s">
        <v>2056</v>
      </c>
    </row>
    <row r="924" spans="1:1">
      <c r="A924" s="2" t="s">
        <v>2057</v>
      </c>
    </row>
    <row r="925" spans="1:1">
      <c r="A925" t="s">
        <v>2058</v>
      </c>
    </row>
    <row r="929" spans="1:1" ht="23.5">
      <c r="A929" s="5" t="s">
        <v>2059</v>
      </c>
    </row>
    <row r="930" spans="1:1">
      <c r="A930" s="70"/>
    </row>
    <row r="931" spans="1:1">
      <c r="A931" s="101" t="s">
        <v>2060</v>
      </c>
    </row>
    <row r="938" spans="1:1" ht="31">
      <c r="A938" s="3" t="s">
        <v>2069</v>
      </c>
    </row>
    <row r="940" spans="1:1" ht="23.5">
      <c r="A940" s="5" t="s">
        <v>1051</v>
      </c>
    </row>
    <row r="942" spans="1:1">
      <c r="A942" t="s">
        <v>2070</v>
      </c>
    </row>
    <row r="946" spans="1:1" ht="31">
      <c r="A946" s="3" t="s">
        <v>2071</v>
      </c>
    </row>
    <row r="948" spans="1:1" ht="17.5">
      <c r="A948" s="4" t="s">
        <v>2072</v>
      </c>
    </row>
    <row r="950" spans="1:1">
      <c r="A950" s="2" t="s">
        <v>84</v>
      </c>
    </row>
    <row r="952" spans="1:1">
      <c r="A952" s="2" t="s">
        <v>2073</v>
      </c>
    </row>
    <row r="954" spans="1:1">
      <c r="A954" t="s">
        <v>2074</v>
      </c>
    </row>
    <row r="956" spans="1:1" ht="17.5">
      <c r="A956" s="4" t="s">
        <v>2075</v>
      </c>
    </row>
    <row r="958" spans="1:1">
      <c r="A958" s="2" t="s">
        <v>1002</v>
      </c>
    </row>
    <row r="960" spans="1:1">
      <c r="A960" s="2" t="s">
        <v>2076</v>
      </c>
    </row>
    <row r="962" spans="1:1">
      <c r="A962" t="s">
        <v>2077</v>
      </c>
    </row>
    <row r="964" spans="1:1" ht="17.5">
      <c r="A964" s="4" t="s">
        <v>2078</v>
      </c>
    </row>
    <row r="966" spans="1:1">
      <c r="A966" s="2" t="s">
        <v>84</v>
      </c>
    </row>
    <row r="968" spans="1:1">
      <c r="A968" s="2" t="s">
        <v>2079</v>
      </c>
    </row>
    <row r="970" spans="1:1">
      <c r="A970" t="s">
        <v>2080</v>
      </c>
    </row>
    <row r="974" spans="1:1" ht="31">
      <c r="A974" s="3" t="s">
        <v>2081</v>
      </c>
    </row>
    <row r="976" spans="1:1" ht="17.5">
      <c r="A976" s="4" t="s">
        <v>2082</v>
      </c>
    </row>
    <row r="978" spans="1:1">
      <c r="A978" s="2" t="s">
        <v>1007</v>
      </c>
    </row>
    <row r="980" spans="1:1">
      <c r="A980" s="2" t="s">
        <v>2083</v>
      </c>
    </row>
    <row r="982" spans="1:1">
      <c r="A982" t="s">
        <v>2084</v>
      </c>
    </row>
    <row r="984" spans="1:1" ht="17.5">
      <c r="A984" s="4" t="s">
        <v>2085</v>
      </c>
    </row>
    <row r="986" spans="1:1">
      <c r="A986" s="2" t="s">
        <v>1012</v>
      </c>
    </row>
    <row r="988" spans="1:1">
      <c r="A988" s="2" t="s">
        <v>2086</v>
      </c>
    </row>
    <row r="990" spans="1:1">
      <c r="A990" t="s">
        <v>2087</v>
      </c>
    </row>
    <row r="994" spans="1:1" ht="31">
      <c r="A994" s="3" t="s">
        <v>1248</v>
      </c>
    </row>
    <row r="996" spans="1:1" ht="17.5">
      <c r="A996" s="4" t="s">
        <v>2088</v>
      </c>
    </row>
    <row r="998" spans="1:1">
      <c r="A998" s="2" t="s">
        <v>84</v>
      </c>
    </row>
    <row r="1000" spans="1:1" ht="17.5">
      <c r="A1000" s="4" t="s">
        <v>2089</v>
      </c>
    </row>
    <row r="1002" spans="1:1">
      <c r="A1002" s="100">
        <v>0.13100000000000001</v>
      </c>
    </row>
    <row r="1004" spans="1:1">
      <c r="A1004" t="s">
        <v>2090</v>
      </c>
    </row>
    <row r="1006" spans="1:1">
      <c r="A1006" s="2" t="s">
        <v>2091</v>
      </c>
    </row>
    <row r="1008" spans="1:1">
      <c r="A1008" t="s">
        <v>2092</v>
      </c>
    </row>
    <row r="1012" spans="1:1" ht="31">
      <c r="A1012" s="3" t="s">
        <v>2093</v>
      </c>
    </row>
    <row r="1014" spans="1:1">
      <c r="A1014" s="149" t="s">
        <v>2062</v>
      </c>
    </row>
    <row r="1015" spans="1:1">
      <c r="A1015" s="151" t="s">
        <v>84</v>
      </c>
    </row>
    <row r="1016" spans="1:1">
      <c r="A1016" s="151" t="s">
        <v>1002</v>
      </c>
    </row>
    <row r="1017" spans="1:1">
      <c r="A1017" s="151" t="s">
        <v>1003</v>
      </c>
    </row>
    <row r="1018" spans="1:1" ht="29">
      <c r="A1018" s="151" t="s">
        <v>1006</v>
      </c>
    </row>
    <row r="1019" spans="1:1" ht="43.5">
      <c r="A1019" s="151" t="s">
        <v>1007</v>
      </c>
    </row>
    <row r="1020" spans="1:1">
      <c r="A1020" s="151" t="s">
        <v>1012</v>
      </c>
    </row>
    <row r="1022" spans="1:1" ht="17.5">
      <c r="A1022" s="4" t="s">
        <v>2096</v>
      </c>
    </row>
    <row r="1024" spans="1:1">
      <c r="A1024" t="s">
        <v>2097</v>
      </c>
    </row>
    <row r="1026" spans="1:1">
      <c r="A1026" t="s">
        <v>2098</v>
      </c>
    </row>
    <row r="1028" spans="1:1">
      <c r="A1028" t="s">
        <v>2099</v>
      </c>
    </row>
    <row r="1029" spans="1:1">
      <c r="A1029" s="70"/>
    </row>
    <row r="1030" spans="1:1">
      <c r="A1030" s="70" t="s">
        <v>2100</v>
      </c>
    </row>
    <row r="1031" spans="1:1">
      <c r="A1031" s="70" t="s">
        <v>2101</v>
      </c>
    </row>
    <row r="1032" spans="1:1">
      <c r="A1032" s="70" t="s">
        <v>2102</v>
      </c>
    </row>
    <row r="1033" spans="1:1">
      <c r="A1033" s="70" t="s">
        <v>2103</v>
      </c>
    </row>
    <row r="1035" spans="1:1">
      <c r="A1035" t="s">
        <v>2104</v>
      </c>
    </row>
    <row r="1036" spans="1:1">
      <c r="A1036" s="70"/>
    </row>
    <row r="1037" spans="1:1">
      <c r="A1037" s="70" t="s">
        <v>2105</v>
      </c>
    </row>
    <row r="1038" spans="1:1">
      <c r="A1038" s="70" t="s">
        <v>2106</v>
      </c>
    </row>
    <row r="1039" spans="1:1">
      <c r="A1039" s="70" t="s">
        <v>2107</v>
      </c>
    </row>
    <row r="1041" spans="1:1">
      <c r="A1041" t="s">
        <v>2108</v>
      </c>
    </row>
    <row r="1043" spans="1:1">
      <c r="A1043" t="s">
        <v>2109</v>
      </c>
    </row>
    <row r="1047" spans="1:1" ht="31">
      <c r="A1047" s="3" t="s">
        <v>2110</v>
      </c>
    </row>
    <row r="1049" spans="1:1">
      <c r="A1049" t="s">
        <v>2111</v>
      </c>
    </row>
    <row r="1051" spans="1:1" ht="17.5">
      <c r="A1051" s="4" t="s">
        <v>2112</v>
      </c>
    </row>
    <row r="1053" spans="1:1">
      <c r="A1053" s="2" t="s">
        <v>84</v>
      </c>
    </row>
    <row r="1054" spans="1:1">
      <c r="A1054" s="70"/>
    </row>
    <row r="1055" spans="1:1">
      <c r="A1055" s="70" t="s">
        <v>2113</v>
      </c>
    </row>
    <row r="1056" spans="1:1">
      <c r="A1056" s="70" t="s">
        <v>2102</v>
      </c>
    </row>
    <row r="1057" spans="1:1">
      <c r="A1057" s="70" t="s">
        <v>2103</v>
      </c>
    </row>
    <row r="1059" spans="1:1">
      <c r="A1059" t="s">
        <v>2114</v>
      </c>
    </row>
    <row r="1061" spans="1:1">
      <c r="A1061" s="2" t="s">
        <v>2115</v>
      </c>
    </row>
    <row r="1062" spans="1:1">
      <c r="A1062" s="70"/>
    </row>
    <row r="1063" spans="1:1">
      <c r="A1063" s="70" t="s">
        <v>2105</v>
      </c>
    </row>
    <row r="1064" spans="1:1">
      <c r="A1064" s="70" t="s">
        <v>2106</v>
      </c>
    </row>
    <row r="1065" spans="1:1">
      <c r="A1065" s="70" t="s">
        <v>2107</v>
      </c>
    </row>
    <row r="1067" spans="1:1">
      <c r="A1067" t="s">
        <v>2116</v>
      </c>
    </row>
    <row r="1071" spans="1:1" ht="17.5">
      <c r="A1071" s="4" t="s">
        <v>2117</v>
      </c>
    </row>
    <row r="1073" spans="1:1">
      <c r="A1073" s="2" t="s">
        <v>1006</v>
      </c>
    </row>
    <row r="1074" spans="1:1">
      <c r="A1074" s="70"/>
    </row>
    <row r="1075" spans="1:1">
      <c r="A1075" s="70" t="s">
        <v>2118</v>
      </c>
    </row>
    <row r="1076" spans="1:1">
      <c r="A1076" s="70" t="s">
        <v>2119</v>
      </c>
    </row>
    <row r="1077" spans="1:1">
      <c r="A1077" s="70" t="s">
        <v>2120</v>
      </c>
    </row>
    <row r="1079" spans="1:1">
      <c r="A1079" s="2" t="s">
        <v>1003</v>
      </c>
    </row>
    <row r="1080" spans="1:1">
      <c r="A1080" s="70"/>
    </row>
    <row r="1081" spans="1:1">
      <c r="A1081" s="70" t="s">
        <v>2121</v>
      </c>
    </row>
    <row r="1082" spans="1:1">
      <c r="A1082" s="70" t="s">
        <v>2122</v>
      </c>
    </row>
    <row r="1083" spans="1:1">
      <c r="A1083" s="70" t="s">
        <v>2123</v>
      </c>
    </row>
    <row r="1085" spans="1:1">
      <c r="A1085" t="s">
        <v>2124</v>
      </c>
    </row>
    <row r="1087" spans="1:1">
      <c r="A1087" s="2" t="s">
        <v>2035</v>
      </c>
    </row>
    <row r="1088" spans="1:1">
      <c r="A1088" t="s">
        <v>2125</v>
      </c>
    </row>
    <row r="1092" spans="1:4" ht="17.5">
      <c r="A1092" s="4" t="s">
        <v>2126</v>
      </c>
    </row>
    <row r="1094" spans="1:4">
      <c r="A1094" s="2" t="s">
        <v>1007</v>
      </c>
    </row>
    <row r="1095" spans="1:4">
      <c r="A1095" s="70"/>
    </row>
    <row r="1096" spans="1:4">
      <c r="A1096" s="70" t="s">
        <v>2127</v>
      </c>
    </row>
    <row r="1097" spans="1:4">
      <c r="A1097" s="70" t="s">
        <v>2128</v>
      </c>
    </row>
    <row r="1098" spans="1:4">
      <c r="A1098" s="70" t="s">
        <v>2129</v>
      </c>
    </row>
    <row r="1100" spans="1:4">
      <c r="A1100" t="s">
        <v>2130</v>
      </c>
      <c r="B1100" s="149" t="s">
        <v>2094</v>
      </c>
      <c r="C1100" s="149" t="s">
        <v>2095</v>
      </c>
      <c r="D1100" s="149" t="s">
        <v>1025</v>
      </c>
    </row>
    <row r="1101" spans="1:4">
      <c r="B1101" s="152">
        <v>10158634.52</v>
      </c>
      <c r="C1101" s="152">
        <v>254772.37</v>
      </c>
      <c r="D1101" s="153">
        <v>2.5100000000000001E-2</v>
      </c>
    </row>
    <row r="1102" spans="1:4">
      <c r="A1102" s="2" t="s">
        <v>2035</v>
      </c>
      <c r="B1102" s="152">
        <v>8099816.9500000002</v>
      </c>
      <c r="C1102" s="154">
        <v>264949.12</v>
      </c>
      <c r="D1102" s="153">
        <v>3.27E-2</v>
      </c>
    </row>
    <row r="1103" spans="1:4">
      <c r="A1103" t="s">
        <v>2131</v>
      </c>
      <c r="B1103" s="152">
        <v>9755992.0099999998</v>
      </c>
      <c r="C1103" s="152">
        <v>203855.94</v>
      </c>
      <c r="D1103" s="153">
        <v>2.0899999999999998E-2</v>
      </c>
    </row>
    <row r="1104" spans="1:4">
      <c r="B1104" s="152">
        <v>8952751.4800000004</v>
      </c>
      <c r="C1104" s="152">
        <v>141540.57999999999</v>
      </c>
      <c r="D1104" s="153">
        <v>1.5800000000000002E-2</v>
      </c>
    </row>
    <row r="1105" spans="1:4">
      <c r="B1105" s="152">
        <v>3187720.14</v>
      </c>
      <c r="C1105" s="152">
        <v>134782.07</v>
      </c>
      <c r="D1105" s="155">
        <v>4.2299999999999997E-2</v>
      </c>
    </row>
    <row r="1106" spans="1:4">
      <c r="B1106" s="152">
        <v>174108.33</v>
      </c>
      <c r="C1106" s="152">
        <v>-14834.33</v>
      </c>
      <c r="D1106" s="155">
        <v>-8.5199999999999998E-2</v>
      </c>
    </row>
    <row r="1107" spans="1:4" ht="17.5">
      <c r="A1107" s="4" t="s">
        <v>2132</v>
      </c>
    </row>
    <row r="1109" spans="1:4">
      <c r="A1109" s="2" t="s">
        <v>1012</v>
      </c>
    </row>
    <row r="1110" spans="1:4">
      <c r="A1110" s="70"/>
    </row>
    <row r="1111" spans="1:4">
      <c r="A1111" s="70" t="s">
        <v>2133</v>
      </c>
    </row>
    <row r="1112" spans="1:4">
      <c r="A1112" s="70" t="s">
        <v>2134</v>
      </c>
    </row>
    <row r="1113" spans="1:4">
      <c r="A1113" s="70" t="s">
        <v>2135</v>
      </c>
    </row>
    <row r="1115" spans="1:4">
      <c r="A1115" t="s">
        <v>2136</v>
      </c>
    </row>
    <row r="1117" spans="1:4">
      <c r="A1117" t="s">
        <v>2137</v>
      </c>
    </row>
    <row r="1118" spans="1:4">
      <c r="A1118" s="70"/>
    </row>
    <row r="1119" spans="1:4">
      <c r="A1119" s="101" t="s">
        <v>2138</v>
      </c>
    </row>
    <row r="1120" spans="1:4">
      <c r="A1120" s="101" t="s">
        <v>2139</v>
      </c>
    </row>
    <row r="1121" spans="1:1">
      <c r="A1121" s="101" t="s">
        <v>2140</v>
      </c>
    </row>
    <row r="1122" spans="1:1">
      <c r="A1122" s="101" t="s">
        <v>2141</v>
      </c>
    </row>
    <row r="1124" spans="1:1">
      <c r="A1124" t="s">
        <v>2142</v>
      </c>
    </row>
    <row r="1128" spans="1:1" ht="31">
      <c r="A1128" s="3" t="s">
        <v>2143</v>
      </c>
    </row>
    <row r="1130" spans="1:1" ht="17.5">
      <c r="A1130" s="4" t="s">
        <v>2144</v>
      </c>
    </row>
    <row r="1132" spans="1:1">
      <c r="A1132" s="2" t="s">
        <v>2145</v>
      </c>
    </row>
    <row r="1134" spans="1:1" ht="17.5">
      <c r="A1134" s="4" t="s">
        <v>2088</v>
      </c>
    </row>
    <row r="1136" spans="1:1">
      <c r="A1136" s="2" t="s">
        <v>84</v>
      </c>
    </row>
    <row r="1138" spans="1:1">
      <c r="A1138" t="s">
        <v>2146</v>
      </c>
    </row>
    <row r="1140" spans="1:1">
      <c r="A1140" t="s">
        <v>2147</v>
      </c>
    </row>
    <row r="1142" spans="1:1">
      <c r="A1142" s="2" t="s">
        <v>2148</v>
      </c>
    </row>
    <row r="1144" spans="1:1">
      <c r="A1144" t="s">
        <v>2149</v>
      </c>
    </row>
    <row r="1148" spans="1:1" ht="31">
      <c r="A1148" s="3" t="s">
        <v>1078</v>
      </c>
    </row>
    <row r="1150" spans="1:1" ht="17.5">
      <c r="A1150" s="4" t="s">
        <v>2150</v>
      </c>
    </row>
    <row r="1152" spans="1:1">
      <c r="A1152" s="2" t="s">
        <v>2151</v>
      </c>
    </row>
    <row r="1154" spans="1:1" ht="17.5">
      <c r="A1154" s="4" t="s">
        <v>2152</v>
      </c>
    </row>
    <row r="1156" spans="1:1">
      <c r="A1156" s="2" t="s">
        <v>2153</v>
      </c>
    </row>
    <row r="1158" spans="1:1" ht="17.5">
      <c r="A1158" s="4" t="s">
        <v>2154</v>
      </c>
    </row>
    <row r="1160" spans="1:1">
      <c r="A1160" t="s">
        <v>2155</v>
      </c>
    </row>
    <row r="1162" spans="1:1" ht="17.5">
      <c r="A1162" s="4" t="s">
        <v>2156</v>
      </c>
    </row>
    <row r="1164" spans="1:1">
      <c r="A1164" s="2" t="s">
        <v>2157</v>
      </c>
    </row>
    <row r="1166" spans="1:1" ht="17.5">
      <c r="A1166" s="4" t="s">
        <v>2158</v>
      </c>
    </row>
    <row r="1168" spans="1:1">
      <c r="A1168" s="2" t="s">
        <v>2159</v>
      </c>
    </row>
    <row r="1170" spans="1:1" ht="17.5">
      <c r="A1170" s="4" t="s">
        <v>2160</v>
      </c>
    </row>
    <row r="1172" spans="1:1">
      <c r="A1172" s="2" t="s">
        <v>2161</v>
      </c>
    </row>
    <row r="1174" spans="1:1" ht="17.5">
      <c r="A1174" s="4" t="s">
        <v>2162</v>
      </c>
    </row>
    <row r="1176" spans="1:1">
      <c r="A1176" t="s">
        <v>2163</v>
      </c>
    </row>
    <row r="1180" spans="1:1" ht="31">
      <c r="A1180" s="3" t="s">
        <v>1082</v>
      </c>
    </row>
    <row r="1182" spans="1:1" ht="17.5">
      <c r="A1182" s="4" t="s">
        <v>2164</v>
      </c>
    </row>
    <row r="1184" spans="1:1">
      <c r="A1184" t="s">
        <v>2165</v>
      </c>
    </row>
    <row r="1186" spans="1:1" ht="17.5">
      <c r="A1186" s="4" t="s">
        <v>2166</v>
      </c>
    </row>
    <row r="1188" spans="1:1">
      <c r="A1188" t="s">
        <v>2167</v>
      </c>
    </row>
    <row r="1189" spans="1:1">
      <c r="A1189" s="70"/>
    </row>
    <row r="1190" spans="1:1">
      <c r="A1190" s="70" t="s">
        <v>2019</v>
      </c>
    </row>
    <row r="1191" spans="1:1">
      <c r="A1191" s="70" t="s">
        <v>2017</v>
      </c>
    </row>
    <row r="1192" spans="1:1">
      <c r="A1192" s="70" t="s">
        <v>2018</v>
      </c>
    </row>
    <row r="1193" spans="1:1">
      <c r="A1193" s="70" t="s">
        <v>2021</v>
      </c>
    </row>
    <row r="1194" spans="1:1">
      <c r="A1194" s="70" t="s">
        <v>2168</v>
      </c>
    </row>
    <row r="1195" spans="1:1">
      <c r="A1195" s="70" t="s">
        <v>2022</v>
      </c>
    </row>
    <row r="1197" spans="1:1">
      <c r="A1197" t="s">
        <v>2169</v>
      </c>
    </row>
    <row r="1199" spans="1:1" ht="17.5">
      <c r="A1199" s="4" t="s">
        <v>2170</v>
      </c>
    </row>
    <row r="1201" spans="1:1">
      <c r="A1201" s="2" t="s">
        <v>2171</v>
      </c>
    </row>
    <row r="1203" spans="1:1" ht="17.5">
      <c r="A1203" s="4" t="s">
        <v>2172</v>
      </c>
    </row>
    <row r="1205" spans="1:1">
      <c r="A1205" t="s">
        <v>2173</v>
      </c>
    </row>
    <row r="1207" spans="1:1" ht="17.5">
      <c r="A1207" s="4" t="s">
        <v>2174</v>
      </c>
    </row>
    <row r="1209" spans="1:1">
      <c r="A1209" t="s">
        <v>2175</v>
      </c>
    </row>
    <row r="1210" spans="1:1">
      <c r="A1210" s="70"/>
    </row>
    <row r="1211" spans="1:1">
      <c r="A1211" s="70" t="s">
        <v>2176</v>
      </c>
    </row>
    <row r="1212" spans="1:1">
      <c r="A1212" s="70" t="s">
        <v>2177</v>
      </c>
    </row>
    <row r="1213" spans="1:1">
      <c r="A1213" s="70" t="s">
        <v>2178</v>
      </c>
    </row>
    <row r="1214" spans="1:1">
      <c r="A1214" s="70" t="s">
        <v>2179</v>
      </c>
    </row>
    <row r="1215" spans="1:1">
      <c r="A1215" s="70" t="s">
        <v>2180</v>
      </c>
    </row>
    <row r="1217" spans="1:1">
      <c r="A1217" t="s">
        <v>2181</v>
      </c>
    </row>
    <row r="1221" spans="1:1" ht="31">
      <c r="A1221" s="3" t="s">
        <v>2059</v>
      </c>
    </row>
    <row r="1222" spans="1:1">
      <c r="A1222" s="70"/>
    </row>
    <row r="1223" spans="1:1">
      <c r="A1223" s="101" t="s">
        <v>2182</v>
      </c>
    </row>
    <row r="1233" spans="1:1" ht="31">
      <c r="A1233" s="3" t="s">
        <v>2196</v>
      </c>
    </row>
    <row r="1235" spans="1:1" ht="23.5">
      <c r="A1235" s="5" t="s">
        <v>1051</v>
      </c>
    </row>
    <row r="1237" spans="1:1">
      <c r="A1237" t="s">
        <v>2208</v>
      </c>
    </row>
    <row r="1241" spans="1:1" ht="23.5">
      <c r="A1241" s="5" t="s">
        <v>2197</v>
      </c>
    </row>
    <row r="1243" spans="1:1">
      <c r="A1243" t="s">
        <v>2209</v>
      </c>
    </row>
    <row r="1245" spans="1:1">
      <c r="A1245" t="s">
        <v>2210</v>
      </c>
    </row>
    <row r="1247" spans="1:1">
      <c r="A1247" t="s">
        <v>2211</v>
      </c>
    </row>
    <row r="1249" spans="1:1" ht="17.5">
      <c r="A1249" s="4" t="s">
        <v>2212</v>
      </c>
    </row>
    <row r="1251" spans="1:1">
      <c r="A1251" t="s">
        <v>2213</v>
      </c>
    </row>
    <row r="1252" spans="1:1">
      <c r="A1252" s="70"/>
    </row>
    <row r="1253" spans="1:1">
      <c r="A1253" s="169">
        <v>43983</v>
      </c>
    </row>
    <row r="1254" spans="1:1">
      <c r="A1254" s="169">
        <v>44013</v>
      </c>
    </row>
    <row r="1255" spans="1:1">
      <c r="A1255" s="169">
        <v>44044</v>
      </c>
    </row>
    <row r="1256" spans="1:1">
      <c r="A1256" s="169">
        <v>44075</v>
      </c>
    </row>
    <row r="1257" spans="1:1">
      <c r="A1257" s="169">
        <v>44105</v>
      </c>
    </row>
    <row r="1258" spans="1:1">
      <c r="A1258" s="169">
        <v>44136</v>
      </c>
    </row>
    <row r="1259" spans="1:1">
      <c r="A1259" s="169">
        <v>44166</v>
      </c>
    </row>
    <row r="1261" spans="1:1">
      <c r="A1261" t="s">
        <v>2214</v>
      </c>
    </row>
    <row r="1267" spans="1:1" ht="31">
      <c r="A1267" s="3" t="s">
        <v>2201</v>
      </c>
    </row>
    <row r="1269" spans="1:1" ht="23.5">
      <c r="A1269" s="5" t="s">
        <v>2215</v>
      </c>
    </row>
    <row r="1271" spans="1:1">
      <c r="A1271" t="s">
        <v>2216</v>
      </c>
    </row>
    <row r="1273" spans="1:1">
      <c r="A1273" s="2" t="s">
        <v>2217</v>
      </c>
    </row>
    <row r="1274" spans="1:1">
      <c r="A1274" s="2" t="s">
        <v>2218</v>
      </c>
    </row>
    <row r="1276" spans="1:1">
      <c r="A1276" t="s">
        <v>2219</v>
      </c>
    </row>
    <row r="1277" spans="1:1">
      <c r="A1277" s="70"/>
    </row>
    <row r="1278" spans="1:1">
      <c r="A1278" s="101" t="s">
        <v>2220</v>
      </c>
    </row>
    <row r="1279" spans="1:1">
      <c r="A1279" s="101" t="s">
        <v>2221</v>
      </c>
    </row>
    <row r="1280" spans="1:1">
      <c r="A1280" s="101" t="s">
        <v>2222</v>
      </c>
    </row>
    <row r="1281" spans="1:1">
      <c r="A1281" s="101" t="s">
        <v>2223</v>
      </c>
    </row>
    <row r="1283" spans="1:1">
      <c r="A1283" t="s">
        <v>2224</v>
      </c>
    </row>
    <row r="1287" spans="1:1" ht="23.5">
      <c r="A1287" s="5" t="s">
        <v>2225</v>
      </c>
    </row>
    <row r="1289" spans="1:1">
      <c r="A1289" s="170">
        <v>43132</v>
      </c>
    </row>
    <row r="1290" spans="1:1">
      <c r="A1290" s="70"/>
    </row>
    <row r="1291" spans="1:1">
      <c r="A1291" s="70" t="s">
        <v>2226</v>
      </c>
    </row>
    <row r="1292" spans="1:1">
      <c r="A1292" s="70" t="s">
        <v>2227</v>
      </c>
    </row>
    <row r="1293" spans="1:1">
      <c r="A1293" s="70" t="s">
        <v>2228</v>
      </c>
    </row>
    <row r="1295" spans="1:1">
      <c r="A1295" t="s">
        <v>2229</v>
      </c>
    </row>
    <row r="1297" spans="1:3">
      <c r="A1297" s="170">
        <v>43497</v>
      </c>
    </row>
    <row r="1298" spans="1:3">
      <c r="A1298" s="70"/>
    </row>
    <row r="1299" spans="1:3">
      <c r="A1299" s="70" t="s">
        <v>2230</v>
      </c>
    </row>
    <row r="1303" spans="1:3" ht="23.5">
      <c r="A1303" s="5" t="s">
        <v>2231</v>
      </c>
    </row>
    <row r="1305" spans="1:3">
      <c r="A1305" s="170">
        <v>43709</v>
      </c>
    </row>
    <row r="1306" spans="1:3">
      <c r="A1306" s="70"/>
      <c r="B1306" s="149" t="s">
        <v>2202</v>
      </c>
      <c r="C1306" s="149" t="s">
        <v>2203</v>
      </c>
    </row>
    <row r="1307" spans="1:3">
      <c r="A1307" s="70" t="s">
        <v>2232</v>
      </c>
      <c r="B1307" s="171">
        <v>3.286</v>
      </c>
      <c r="C1307" s="150" t="s">
        <v>2204</v>
      </c>
    </row>
    <row r="1308" spans="1:3">
      <c r="A1308" s="70" t="s">
        <v>2233</v>
      </c>
      <c r="B1308" s="171">
        <v>2.0762999999999998</v>
      </c>
      <c r="C1308" s="150" t="s">
        <v>2205</v>
      </c>
    </row>
    <row r="1309" spans="1:3">
      <c r="A1309" s="70" t="s">
        <v>2234</v>
      </c>
      <c r="B1309" s="171">
        <v>2.2675000000000001</v>
      </c>
      <c r="C1309" s="150" t="s">
        <v>2205</v>
      </c>
    </row>
    <row r="1310" spans="1:3">
      <c r="A1310" s="70" t="s">
        <v>2235</v>
      </c>
      <c r="B1310" s="171">
        <v>2.3090000000000002</v>
      </c>
      <c r="C1310" s="150" t="s">
        <v>2205</v>
      </c>
    </row>
    <row r="1311" spans="1:3">
      <c r="B1311" s="171">
        <v>1.7252000000000001</v>
      </c>
      <c r="C1311" s="150" t="s">
        <v>2205</v>
      </c>
    </row>
    <row r="1312" spans="1:3">
      <c r="A1312" t="s">
        <v>2236</v>
      </c>
      <c r="B1312" s="171">
        <v>1.6785000000000001</v>
      </c>
      <c r="C1312" s="150" t="s">
        <v>2205</v>
      </c>
    </row>
    <row r="1313" spans="1:3">
      <c r="B1313" s="171">
        <v>1.6412</v>
      </c>
      <c r="C1313" s="150" t="s">
        <v>2205</v>
      </c>
    </row>
    <row r="1314" spans="1:3">
      <c r="A1314" t="s">
        <v>2237</v>
      </c>
      <c r="B1314" s="171">
        <v>1.6969000000000001</v>
      </c>
      <c r="C1314" s="150" t="s">
        <v>2205</v>
      </c>
    </row>
    <row r="1315" spans="1:3">
      <c r="B1315" s="171">
        <v>1.2876000000000001</v>
      </c>
      <c r="C1315" s="150" t="s">
        <v>2205</v>
      </c>
    </row>
    <row r="1316" spans="1:3">
      <c r="B1316" s="171">
        <v>1.3352999999999999</v>
      </c>
      <c r="C1316" s="150" t="s">
        <v>2205</v>
      </c>
    </row>
    <row r="1317" spans="1:3">
      <c r="B1317" s="171">
        <v>0.84609999999999996</v>
      </c>
      <c r="C1317" s="150" t="s">
        <v>2206</v>
      </c>
    </row>
    <row r="1318" spans="1:3" ht="31">
      <c r="A1318" s="3" t="s">
        <v>1078</v>
      </c>
      <c r="B1318" s="153">
        <v>0.50539999999999996</v>
      </c>
      <c r="C1318" s="150" t="s">
        <v>2207</v>
      </c>
    </row>
    <row r="1320" spans="1:3" ht="17.5">
      <c r="A1320" s="4" t="s">
        <v>2238</v>
      </c>
    </row>
    <row r="1322" spans="1:3">
      <c r="A1322" t="s">
        <v>2239</v>
      </c>
    </row>
    <row r="1324" spans="1:3">
      <c r="A1324" t="s">
        <v>2240</v>
      </c>
    </row>
    <row r="1328" spans="1:3" ht="17.5">
      <c r="A1328" s="4" t="s">
        <v>2241</v>
      </c>
    </row>
    <row r="1330" spans="1:1">
      <c r="A1330" s="2" t="s">
        <v>2242</v>
      </c>
    </row>
    <row r="1332" spans="1:1">
      <c r="A1332" t="s">
        <v>2243</v>
      </c>
    </row>
    <row r="1336" spans="1:1" ht="17.5">
      <c r="A1336" s="4" t="s">
        <v>2244</v>
      </c>
    </row>
    <row r="1338" spans="1:1">
      <c r="A1338" s="2" t="s">
        <v>2245</v>
      </c>
    </row>
    <row r="1340" spans="1:1">
      <c r="A1340" t="s">
        <v>2246</v>
      </c>
    </row>
    <row r="1342" spans="1:1">
      <c r="A1342" t="s">
        <v>2247</v>
      </c>
    </row>
    <row r="1346" spans="1:1" ht="17.5">
      <c r="A1346" s="4" t="s">
        <v>2248</v>
      </c>
    </row>
    <row r="1348" spans="1:1">
      <c r="A1348" t="s">
        <v>2249</v>
      </c>
    </row>
    <row r="1350" spans="1:1">
      <c r="A1350" t="s">
        <v>2250</v>
      </c>
    </row>
    <row r="1351" spans="1:1">
      <c r="A1351" s="70"/>
    </row>
    <row r="1352" spans="1:1">
      <c r="A1352" s="70" t="s">
        <v>2251</v>
      </c>
    </row>
    <row r="1353" spans="1:1">
      <c r="A1353" s="70" t="s">
        <v>2252</v>
      </c>
    </row>
    <row r="1354" spans="1:1">
      <c r="A1354" s="70" t="s">
        <v>2253</v>
      </c>
    </row>
    <row r="1356" spans="1:1">
      <c r="A1356" t="s">
        <v>2254</v>
      </c>
    </row>
    <row r="1357" spans="1:1">
      <c r="A1357" s="70"/>
    </row>
    <row r="1358" spans="1:1">
      <c r="A1358" s="70" t="s">
        <v>2255</v>
      </c>
    </row>
    <row r="1359" spans="1:1">
      <c r="A1359" s="70" t="s">
        <v>2256</v>
      </c>
    </row>
    <row r="1360" spans="1:1">
      <c r="A1360" s="70" t="s">
        <v>2257</v>
      </c>
    </row>
    <row r="1362" spans="1:1">
      <c r="A1362" t="s">
        <v>2258</v>
      </c>
    </row>
    <row r="1364" spans="1:1">
      <c r="A1364" t="s">
        <v>2259</v>
      </c>
    </row>
    <row r="1368" spans="1:1" ht="17.5">
      <c r="A1368" s="4" t="s">
        <v>2260</v>
      </c>
    </row>
    <row r="1370" spans="1:1">
      <c r="A1370" t="s">
        <v>2261</v>
      </c>
    </row>
    <row r="1372" spans="1:1">
      <c r="A1372" t="s">
        <v>2262</v>
      </c>
    </row>
    <row r="1373" spans="1:1">
      <c r="A1373" s="70"/>
    </row>
    <row r="1374" spans="1:1">
      <c r="A1374" s="70" t="s">
        <v>2263</v>
      </c>
    </row>
    <row r="1375" spans="1:1">
      <c r="A1375" s="70" t="s">
        <v>2264</v>
      </c>
    </row>
    <row r="1376" spans="1:1">
      <c r="A1376" s="70" t="s">
        <v>2265</v>
      </c>
    </row>
    <row r="1377" spans="1:1">
      <c r="A1377" s="70" t="s">
        <v>2266</v>
      </c>
    </row>
    <row r="1378" spans="1:1">
      <c r="A1378" s="70" t="s">
        <v>2267</v>
      </c>
    </row>
    <row r="1379" spans="1:1">
      <c r="A1379" s="70" t="s">
        <v>2268</v>
      </c>
    </row>
    <row r="1380" spans="1:1">
      <c r="A1380" s="70" t="s">
        <v>2269</v>
      </c>
    </row>
    <row r="1382" spans="1:1">
      <c r="A1382" t="s">
        <v>2270</v>
      </c>
    </row>
    <row r="1386" spans="1:1" ht="31">
      <c r="A1386" s="3" t="s">
        <v>1082</v>
      </c>
    </row>
    <row r="1388" spans="1:1" ht="17.5">
      <c r="A1388" s="4" t="s">
        <v>2271</v>
      </c>
    </row>
    <row r="1390" spans="1:1">
      <c r="A1390" t="s">
        <v>2272</v>
      </c>
    </row>
    <row r="1392" spans="1:1">
      <c r="A1392" t="s">
        <v>2273</v>
      </c>
    </row>
    <row r="1394" spans="1:1">
      <c r="A1394" t="s">
        <v>2274</v>
      </c>
    </row>
    <row r="1395" spans="1:1">
      <c r="A1395" s="70"/>
    </row>
    <row r="1396" spans="1:1">
      <c r="A1396" s="70" t="s">
        <v>2275</v>
      </c>
    </row>
    <row r="1397" spans="1:1">
      <c r="A1397" s="70" t="s">
        <v>2276</v>
      </c>
    </row>
    <row r="1398" spans="1:1">
      <c r="A1398" s="70" t="s">
        <v>2277</v>
      </c>
    </row>
    <row r="1399" spans="1:1">
      <c r="A1399" s="70" t="s">
        <v>2278</v>
      </c>
    </row>
    <row r="1400" spans="1:1">
      <c r="A1400" s="70" t="s">
        <v>2279</v>
      </c>
    </row>
    <row r="1401" spans="1:1">
      <c r="A1401" s="70" t="s">
        <v>2280</v>
      </c>
    </row>
    <row r="1405" spans="1:1" ht="17.5">
      <c r="A1405" s="4" t="s">
        <v>2281</v>
      </c>
    </row>
    <row r="1407" spans="1:1">
      <c r="A1407" t="s">
        <v>2282</v>
      </c>
    </row>
    <row r="1409" spans="1:1">
      <c r="A1409" t="s">
        <v>2283</v>
      </c>
    </row>
    <row r="1410" spans="1:1">
      <c r="A1410" s="70"/>
    </row>
    <row r="1411" spans="1:1">
      <c r="A1411" s="70" t="s">
        <v>2284</v>
      </c>
    </row>
    <row r="1412" spans="1:1">
      <c r="A1412" s="70" t="s">
        <v>2285</v>
      </c>
    </row>
    <row r="1413" spans="1:1">
      <c r="A1413" s="70" t="s">
        <v>2286</v>
      </c>
    </row>
    <row r="1414" spans="1:1">
      <c r="A1414" s="70" t="s">
        <v>2287</v>
      </c>
    </row>
    <row r="1415" spans="1:1">
      <c r="A1415" s="70" t="s">
        <v>2288</v>
      </c>
    </row>
    <row r="1416" spans="1:1">
      <c r="A1416" s="70" t="s">
        <v>2289</v>
      </c>
    </row>
    <row r="1420" spans="1:1" ht="17.5">
      <c r="A1420" s="4" t="s">
        <v>2290</v>
      </c>
    </row>
    <row r="1422" spans="1:1">
      <c r="A1422" t="s">
        <v>2291</v>
      </c>
    </row>
    <row r="1424" spans="1:1">
      <c r="A1424" t="s">
        <v>2292</v>
      </c>
    </row>
    <row r="1425" spans="1:1">
      <c r="A1425" s="70"/>
    </row>
    <row r="1426" spans="1:1">
      <c r="A1426" s="70" t="s">
        <v>2279</v>
      </c>
    </row>
    <row r="1427" spans="1:1">
      <c r="A1427" s="70" t="s">
        <v>2293</v>
      </c>
    </row>
    <row r="1428" spans="1:1">
      <c r="A1428" s="70" t="s">
        <v>2294</v>
      </c>
    </row>
    <row r="1429" spans="1:1">
      <c r="A1429" s="70" t="s">
        <v>2295</v>
      </c>
    </row>
    <row r="1430" spans="1:1">
      <c r="A1430" s="70" t="s">
        <v>2296</v>
      </c>
    </row>
    <row r="1431" spans="1:1">
      <c r="A1431" s="70" t="s">
        <v>2019</v>
      </c>
    </row>
    <row r="1433" spans="1:1">
      <c r="A1433" t="s">
        <v>2297</v>
      </c>
    </row>
    <row r="1437" spans="1:1" ht="17.5">
      <c r="A1437" s="4" t="s">
        <v>2298</v>
      </c>
    </row>
    <row r="1439" spans="1:1">
      <c r="A1439" t="s">
        <v>2299</v>
      </c>
    </row>
    <row r="1441" spans="1:1">
      <c r="A1441" s="2" t="s">
        <v>2300</v>
      </c>
    </row>
    <row r="1442" spans="1:1">
      <c r="A1442" t="s">
        <v>2301</v>
      </c>
    </row>
    <row r="1444" spans="1:1">
      <c r="A1444" s="2" t="s">
        <v>2302</v>
      </c>
    </row>
    <row r="1445" spans="1:1">
      <c r="A1445" t="s">
        <v>2303</v>
      </c>
    </row>
    <row r="1447" spans="1:1">
      <c r="A1447" t="s">
        <v>2304</v>
      </c>
    </row>
    <row r="1451" spans="1:1" ht="31">
      <c r="A1451" s="3" t="s">
        <v>2305</v>
      </c>
    </row>
    <row r="1454" spans="1:1">
      <c r="A1454" s="7"/>
    </row>
    <row r="1455" spans="1:1">
      <c r="A1455" s="172"/>
    </row>
    <row r="1456" spans="1:1">
      <c r="A1456" s="177" t="s">
        <v>2196</v>
      </c>
    </row>
    <row r="1457" spans="1:1">
      <c r="A1457" s="172"/>
    </row>
    <row r="1458" spans="1:1">
      <c r="A1458" s="7"/>
    </row>
    <row r="1459" spans="1:1">
      <c r="A1459" s="176" t="s">
        <v>1051</v>
      </c>
    </row>
    <row r="1460" spans="1:1">
      <c r="A1460" s="7"/>
    </row>
    <row r="1461" spans="1:1">
      <c r="A1461" s="172" t="s">
        <v>2306</v>
      </c>
    </row>
    <row r="1462" spans="1:1">
      <c r="A1462" s="172" t="s">
        <v>2307</v>
      </c>
    </row>
    <row r="1463" spans="1:1">
      <c r="A1463" s="172" t="s">
        <v>2308</v>
      </c>
    </row>
    <row r="1464" spans="1:1">
      <c r="A1464" s="7"/>
    </row>
    <row r="1465" spans="1:1">
      <c r="A1465" s="7"/>
    </row>
    <row r="1466" spans="1:1">
      <c r="A1466" s="176" t="s">
        <v>2197</v>
      </c>
    </row>
    <row r="1467" spans="1:1">
      <c r="A1467" s="7"/>
    </row>
    <row r="1468" spans="1:1">
      <c r="A1468" s="172" t="s">
        <v>2309</v>
      </c>
    </row>
    <row r="1469" spans="1:1">
      <c r="A1469" s="172" t="s">
        <v>2310</v>
      </c>
    </row>
    <row r="1470" spans="1:1">
      <c r="A1470" s="7"/>
    </row>
    <row r="1471" spans="1:1">
      <c r="A1471" s="172" t="s">
        <v>2311</v>
      </c>
    </row>
    <row r="1472" spans="1:1">
      <c r="A1472" s="172" t="s">
        <v>2310</v>
      </c>
    </row>
    <row r="1473" spans="1:1">
      <c r="A1473" s="7"/>
    </row>
    <row r="1474" spans="1:1">
      <c r="A1474" s="172" t="s">
        <v>2312</v>
      </c>
    </row>
    <row r="1475" spans="1:1">
      <c r="A1475" s="172" t="s">
        <v>2313</v>
      </c>
    </row>
    <row r="1476" spans="1:1">
      <c r="A1476" s="7"/>
    </row>
    <row r="1477" spans="1:1">
      <c r="A1477" s="172" t="s">
        <v>2314</v>
      </c>
    </row>
    <row r="1478" spans="1:1">
      <c r="A1478" s="172" t="s">
        <v>2315</v>
      </c>
    </row>
    <row r="1479" spans="1:1">
      <c r="A1479" s="7"/>
    </row>
    <row r="1480" spans="1:1">
      <c r="A1480" s="7"/>
    </row>
    <row r="1481" spans="1:1">
      <c r="A1481" s="176" t="s">
        <v>2198</v>
      </c>
    </row>
    <row r="1482" spans="1:1">
      <c r="A1482" s="7"/>
    </row>
    <row r="1483" spans="1:1">
      <c r="A1483" s="172" t="s">
        <v>2316</v>
      </c>
    </row>
    <row r="1484" spans="1:1">
      <c r="A1484" s="173">
        <v>43586</v>
      </c>
    </row>
    <row r="1485" spans="1:1">
      <c r="A1485" s="7"/>
    </row>
    <row r="1486" spans="1:1">
      <c r="A1486" s="172" t="s">
        <v>2317</v>
      </c>
    </row>
    <row r="1487" spans="1:1">
      <c r="A1487" s="174">
        <v>0.31</v>
      </c>
    </row>
    <row r="1488" spans="1:1">
      <c r="A1488" s="7"/>
    </row>
    <row r="1489" spans="1:1">
      <c r="A1489" s="172" t="s">
        <v>2318</v>
      </c>
    </row>
    <row r="1490" spans="1:1">
      <c r="A1490" s="172" t="s">
        <v>2319</v>
      </c>
    </row>
    <row r="1491" spans="1:1">
      <c r="A1491" s="7"/>
    </row>
    <row r="1492" spans="1:1">
      <c r="A1492" s="7"/>
    </row>
    <row r="1493" spans="1:1">
      <c r="A1493" s="176" t="s">
        <v>2199</v>
      </c>
    </row>
    <row r="1494" spans="1:1">
      <c r="A1494" s="7"/>
    </row>
    <row r="1495" spans="1:1">
      <c r="A1495" s="172" t="s">
        <v>2320</v>
      </c>
    </row>
    <row r="1496" spans="1:1">
      <c r="A1496" s="173">
        <v>43709</v>
      </c>
    </row>
    <row r="1497" spans="1:1">
      <c r="A1497" s="7"/>
    </row>
    <row r="1498" spans="1:1">
      <c r="A1498" s="172" t="s">
        <v>2317</v>
      </c>
    </row>
    <row r="1499" spans="1:1">
      <c r="A1499" s="174">
        <v>9.8599999999999993E-2</v>
      </c>
    </row>
    <row r="1500" spans="1:1">
      <c r="A1500" s="7"/>
    </row>
    <row r="1501" spans="1:1">
      <c r="A1501" s="172" t="s">
        <v>2321</v>
      </c>
    </row>
    <row r="1502" spans="1:1">
      <c r="A1502" s="173">
        <v>43709</v>
      </c>
    </row>
    <row r="1503" spans="1:1">
      <c r="A1503" s="175">
        <v>-37971600.649999999</v>
      </c>
    </row>
    <row r="1504" spans="1:1">
      <c r="A1504" s="7"/>
    </row>
    <row r="1505" spans="1:1">
      <c r="A1505" s="7"/>
    </row>
    <row r="1506" spans="1:1">
      <c r="A1506" s="176" t="s">
        <v>2200</v>
      </c>
    </row>
    <row r="1507" spans="1:1">
      <c r="A1507" s="7"/>
    </row>
    <row r="1508" spans="1:1">
      <c r="A1508" s="172" t="s">
        <v>2322</v>
      </c>
    </row>
    <row r="1509" spans="1:1">
      <c r="A1509" s="172" t="s">
        <v>2323</v>
      </c>
    </row>
    <row r="1510" spans="1:1">
      <c r="A1510" s="7"/>
    </row>
    <row r="1511" spans="1:1">
      <c r="A1511" s="172" t="s">
        <v>2324</v>
      </c>
    </row>
    <row r="1512" spans="1:1">
      <c r="A1512" s="172" t="s">
        <v>2323</v>
      </c>
    </row>
    <row r="1513" spans="1:1">
      <c r="A1513" s="7"/>
    </row>
    <row r="1514" spans="1:1">
      <c r="A1514" s="172" t="s">
        <v>2325</v>
      </c>
    </row>
    <row r="1515" spans="1:1">
      <c r="A1515" s="172" t="s">
        <v>2326</v>
      </c>
    </row>
    <row r="1516" spans="1:1">
      <c r="A1516" s="7"/>
    </row>
    <row r="1517" spans="1:1">
      <c r="A1517" s="7"/>
    </row>
    <row r="1518" spans="1:1">
      <c r="A1518" s="176" t="s">
        <v>2201</v>
      </c>
    </row>
    <row r="1519" spans="1:1">
      <c r="A1519" s="7"/>
    </row>
    <row r="1520" spans="1:1">
      <c r="A1520" s="172" t="s">
        <v>2316</v>
      </c>
    </row>
    <row r="1521" spans="1:1">
      <c r="A1521" s="173">
        <v>43586</v>
      </c>
    </row>
    <row r="1522" spans="1:1">
      <c r="A1522" s="7"/>
    </row>
    <row r="1523" spans="1:1">
      <c r="A1523" s="172" t="s">
        <v>2317</v>
      </c>
    </row>
    <row r="1524" spans="1:1">
      <c r="A1524" s="174">
        <v>0.31</v>
      </c>
    </row>
    <row r="1525" spans="1:1">
      <c r="A1525" s="7"/>
    </row>
    <row r="1526" spans="1:1">
      <c r="A1526" s="172" t="s">
        <v>2320</v>
      </c>
    </row>
    <row r="1527" spans="1:1">
      <c r="A1527" s="173">
        <v>43709</v>
      </c>
    </row>
    <row r="1528" spans="1:1">
      <c r="A1528" s="7"/>
    </row>
    <row r="1529" spans="1:1">
      <c r="A1529" s="172" t="s">
        <v>2317</v>
      </c>
    </row>
    <row r="1530" spans="1:1">
      <c r="A1530" s="174">
        <v>9.8599999999999993E-2</v>
      </c>
    </row>
    <row r="1531" spans="1:1">
      <c r="A1531" s="7"/>
    </row>
    <row r="1532" spans="1:1">
      <c r="A1532" s="7"/>
    </row>
    <row r="1533" spans="1:1">
      <c r="A1533" s="176" t="s">
        <v>1078</v>
      </c>
    </row>
    <row r="1534" spans="1:1">
      <c r="A1534" s="7"/>
    </row>
    <row r="1535" spans="1:1">
      <c r="A1535" s="172" t="s">
        <v>2327</v>
      </c>
    </row>
    <row r="1536" spans="1:1">
      <c r="A1536" s="172" t="s">
        <v>2328</v>
      </c>
    </row>
    <row r="1537" spans="1:1">
      <c r="A1537" s="7"/>
    </row>
    <row r="1538" spans="1:1">
      <c r="A1538" s="172" t="s">
        <v>2329</v>
      </c>
    </row>
    <row r="1539" spans="1:1">
      <c r="A1539" s="172" t="s">
        <v>2330</v>
      </c>
    </row>
    <row r="1540" spans="1:1">
      <c r="A1540" s="172" t="s">
        <v>2331</v>
      </c>
    </row>
    <row r="1541" spans="1:1">
      <c r="A1541" s="7"/>
    </row>
    <row r="1542" spans="1:1">
      <c r="A1542" s="172" t="s">
        <v>2332</v>
      </c>
    </row>
    <row r="1543" spans="1:1">
      <c r="A1543" s="172" t="s">
        <v>2333</v>
      </c>
    </row>
    <row r="1544" spans="1:1">
      <c r="A1544" s="172" t="s">
        <v>2334</v>
      </c>
    </row>
    <row r="1545" spans="1:1">
      <c r="A1545" s="172" t="s">
        <v>2335</v>
      </c>
    </row>
    <row r="1546" spans="1:1">
      <c r="A1546" s="7"/>
    </row>
    <row r="1547" spans="1:1">
      <c r="A1547" s="172" t="s">
        <v>2336</v>
      </c>
    </row>
    <row r="1548" spans="1:1">
      <c r="A1548" s="172" t="s">
        <v>2337</v>
      </c>
    </row>
    <row r="1549" spans="1:1">
      <c r="A1549" s="172" t="s">
        <v>2338</v>
      </c>
    </row>
    <row r="1550" spans="1:1">
      <c r="A1550" s="7"/>
    </row>
    <row r="1551" spans="1:1">
      <c r="A1551" s="172" t="s">
        <v>2339</v>
      </c>
    </row>
    <row r="1552" spans="1:1">
      <c r="A1552" s="172" t="s">
        <v>2340</v>
      </c>
    </row>
    <row r="1553" spans="1:1">
      <c r="A1553" s="172" t="s">
        <v>2341</v>
      </c>
    </row>
    <row r="1554" spans="1:1">
      <c r="A1554" s="172" t="s">
        <v>2342</v>
      </c>
    </row>
    <row r="1555" spans="1:1">
      <c r="A1555" s="7"/>
    </row>
    <row r="1556" spans="1:1">
      <c r="A1556" s="7"/>
    </row>
    <row r="1557" spans="1:1">
      <c r="A1557" s="176" t="s">
        <v>1082</v>
      </c>
    </row>
    <row r="1558" spans="1:1">
      <c r="A1558" s="7"/>
    </row>
    <row r="1559" spans="1:1">
      <c r="A1559" s="172" t="s">
        <v>2343</v>
      </c>
    </row>
    <row r="1560" spans="1:1">
      <c r="A1560" s="172" t="s">
        <v>2344</v>
      </c>
    </row>
    <row r="1561" spans="1:1">
      <c r="A1561" s="7"/>
    </row>
    <row r="1562" spans="1:1">
      <c r="A1562" s="172" t="s">
        <v>2345</v>
      </c>
    </row>
    <row r="1563" spans="1:1">
      <c r="A1563" s="172" t="s">
        <v>2346</v>
      </c>
    </row>
    <row r="1564" spans="1:1">
      <c r="A1564" s="172" t="s">
        <v>2347</v>
      </c>
    </row>
    <row r="1565" spans="1:1">
      <c r="A1565" s="7"/>
    </row>
    <row r="1566" spans="1:1">
      <c r="A1566" s="172" t="s">
        <v>2348</v>
      </c>
    </row>
    <row r="1567" spans="1:1">
      <c r="A1567" s="172" t="s">
        <v>2349</v>
      </c>
    </row>
    <row r="1568" spans="1:1">
      <c r="A1568" s="172" t="s">
        <v>2350</v>
      </c>
    </row>
    <row r="1569" spans="1:1">
      <c r="A1569" s="7"/>
    </row>
    <row r="1570" spans="1:1">
      <c r="A1570" s="172" t="s">
        <v>2351</v>
      </c>
    </row>
    <row r="1571" spans="1:1">
      <c r="A1571" s="172" t="s">
        <v>2352</v>
      </c>
    </row>
    <row r="1572" spans="1:1">
      <c r="A1572" s="7"/>
    </row>
    <row r="1573" spans="1:1">
      <c r="A1573" s="172" t="s">
        <v>2353</v>
      </c>
    </row>
    <row r="1574" spans="1:1">
      <c r="A1574" s="172" t="s">
        <v>2354</v>
      </c>
    </row>
    <row r="1575" spans="1:1">
      <c r="A1575" s="172" t="s">
        <v>2355</v>
      </c>
    </row>
    <row r="1577" spans="1:1" ht="17.5">
      <c r="A1577" s="4" t="s">
        <v>2356</v>
      </c>
    </row>
    <row r="1580" spans="1:1">
      <c r="A1580" s="70"/>
    </row>
    <row r="1581" spans="1:1">
      <c r="A1581" s="178" t="s">
        <v>2357</v>
      </c>
    </row>
    <row r="1583" spans="1:1">
      <c r="A1583" t="s">
        <v>2365</v>
      </c>
    </row>
    <row r="1585" spans="1:1">
      <c r="A1585" s="2">
        <v>2018</v>
      </c>
    </row>
    <row r="1586" spans="1:1">
      <c r="A1586" s="70"/>
    </row>
    <row r="1587" spans="1:1">
      <c r="A1587" s="70" t="s">
        <v>2358</v>
      </c>
    </row>
    <row r="1588" spans="1:1">
      <c r="A1588" s="70" t="s">
        <v>2359</v>
      </c>
    </row>
    <row r="1589" spans="1:1">
      <c r="A1589" s="70" t="s">
        <v>2360</v>
      </c>
    </row>
    <row r="1591" spans="1:1">
      <c r="A1591" s="2">
        <v>2019</v>
      </c>
    </row>
    <row r="1592" spans="1:1">
      <c r="A1592" s="70"/>
    </row>
    <row r="1593" spans="1:1">
      <c r="A1593" s="70" t="s">
        <v>2361</v>
      </c>
    </row>
    <row r="1594" spans="1:1">
      <c r="A1594" s="70" t="s">
        <v>2362</v>
      </c>
    </row>
    <row r="1595" spans="1:1">
      <c r="A1595" s="70" t="s">
        <v>2363</v>
      </c>
    </row>
    <row r="1597" spans="1:1">
      <c r="A1597" t="s">
        <v>2364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4F71-FE70-446E-A09C-4CCC78A57349}">
  <dimension ref="A1:AM648"/>
  <sheetViews>
    <sheetView topLeftCell="B1" zoomScaleNormal="100" workbookViewId="0">
      <selection activeCell="AE17" sqref="AE17"/>
    </sheetView>
  </sheetViews>
  <sheetFormatPr defaultRowHeight="14.5"/>
  <cols>
    <col min="1" max="1" width="11.36328125" bestFit="1" customWidth="1"/>
    <col min="2" max="2" width="15.6328125" bestFit="1" customWidth="1"/>
    <col min="3" max="3" width="11.36328125" bestFit="1" customWidth="1"/>
    <col min="4" max="4" width="11" bestFit="1" customWidth="1"/>
    <col min="5" max="5" width="13.90625" bestFit="1" customWidth="1"/>
    <col min="6" max="6" width="13" bestFit="1" customWidth="1"/>
    <col min="7" max="7" width="5" customWidth="1"/>
    <col min="8" max="8" width="9.90625" bestFit="1" customWidth="1"/>
    <col min="9" max="9" width="10.36328125" bestFit="1" customWidth="1"/>
    <col min="10" max="10" width="10.26953125" bestFit="1" customWidth="1"/>
    <col min="11" max="11" width="8.81640625" bestFit="1" customWidth="1"/>
    <col min="12" max="12" width="29.54296875" bestFit="1" customWidth="1"/>
    <col min="13" max="13" width="11.36328125" bestFit="1" customWidth="1"/>
    <col min="14" max="14" width="10.26953125" bestFit="1" customWidth="1"/>
    <col min="15" max="15" width="13" bestFit="1" customWidth="1"/>
    <col min="16" max="16" width="10.26953125" bestFit="1" customWidth="1"/>
    <col min="17" max="17" width="36.36328125" bestFit="1" customWidth="1"/>
    <col min="18" max="18" width="11.36328125" bestFit="1" customWidth="1"/>
    <col min="19" max="19" width="10.26953125" bestFit="1" customWidth="1"/>
    <col min="20" max="20" width="5.1796875" customWidth="1"/>
    <col min="21" max="21" width="21.26953125" bestFit="1" customWidth="1"/>
    <col min="22" max="22" width="11.36328125" bestFit="1" customWidth="1"/>
    <col min="23" max="23" width="10.26953125" bestFit="1" customWidth="1"/>
    <col min="24" max="25" width="13.90625" bestFit="1" customWidth="1"/>
    <col min="26" max="26" width="9.7265625" bestFit="1" customWidth="1"/>
    <col min="27" max="27" width="9.26953125" bestFit="1" customWidth="1"/>
    <col min="28" max="28" width="10.26953125" bestFit="1" customWidth="1"/>
    <col min="29" max="29" width="13.90625" bestFit="1" customWidth="1"/>
    <col min="30" max="30" width="13" bestFit="1" customWidth="1"/>
    <col min="31" max="31" width="11.26953125" bestFit="1" customWidth="1"/>
    <col min="32" max="32" width="18.26953125" bestFit="1" customWidth="1"/>
    <col min="33" max="33" width="14" bestFit="1" customWidth="1"/>
    <col min="34" max="34" width="19.6328125" bestFit="1" customWidth="1"/>
    <col min="35" max="35" width="16.7265625" bestFit="1" customWidth="1"/>
    <col min="36" max="36" width="13" bestFit="1" customWidth="1"/>
    <col min="37" max="37" width="11.26953125" bestFit="1" customWidth="1"/>
    <col min="38" max="38" width="18.26953125" bestFit="1" customWidth="1"/>
    <col min="39" max="39" width="18.6328125" customWidth="1"/>
    <col min="40" max="41" width="11.36328125" bestFit="1" customWidth="1"/>
    <col min="42" max="42" width="10.26953125" bestFit="1" customWidth="1"/>
    <col min="43" max="43" width="13.90625" bestFit="1" customWidth="1"/>
    <col min="44" max="44" width="13" bestFit="1" customWidth="1"/>
    <col min="45" max="45" width="11.26953125" bestFit="1" customWidth="1"/>
    <col min="46" max="46" width="18.26953125" bestFit="1" customWidth="1"/>
    <col min="48" max="48" width="9.90625" bestFit="1" customWidth="1"/>
    <col min="49" max="49" width="14.26953125" customWidth="1"/>
    <col min="50" max="51" width="10.26953125" bestFit="1" customWidth="1"/>
    <col min="52" max="52" width="18.7265625" customWidth="1"/>
    <col min="53" max="53" width="20" customWidth="1"/>
    <col min="54" max="61" width="12" customWidth="1"/>
    <col min="62" max="63" width="10.36328125" bestFit="1" customWidth="1"/>
    <col min="64" max="64" width="9.36328125" bestFit="1" customWidth="1"/>
    <col min="65" max="74" width="10.36328125" bestFit="1" customWidth="1"/>
    <col min="75" max="75" width="11.36328125" bestFit="1" customWidth="1"/>
    <col min="76" max="77" width="10.36328125" bestFit="1" customWidth="1"/>
    <col min="78" max="78" width="9.453125" bestFit="1" customWidth="1"/>
    <col min="79" max="80" width="10.36328125" bestFit="1" customWidth="1"/>
    <col min="81" max="81" width="11.81640625" bestFit="1" customWidth="1"/>
    <col min="82" max="83" width="10.36328125" bestFit="1" customWidth="1"/>
    <col min="84" max="84" width="11.36328125" bestFit="1" customWidth="1"/>
    <col min="85" max="117" width="15.26953125" bestFit="1" customWidth="1"/>
    <col min="118" max="118" width="14.54296875" bestFit="1" customWidth="1"/>
    <col min="119" max="119" width="14.08984375" bestFit="1" customWidth="1"/>
  </cols>
  <sheetData>
    <row r="1" spans="1:39" ht="21">
      <c r="B1" s="104" t="s">
        <v>1040</v>
      </c>
      <c r="C1" s="105"/>
      <c r="D1" s="105"/>
      <c r="E1" s="105"/>
      <c r="F1" s="105"/>
      <c r="G1" s="21"/>
      <c r="H1" s="21"/>
      <c r="I1" s="21"/>
      <c r="J1" s="21"/>
      <c r="K1" s="21"/>
      <c r="L1" s="107" t="s">
        <v>347</v>
      </c>
      <c r="M1" s="108"/>
      <c r="N1" s="108"/>
      <c r="O1" s="108"/>
      <c r="P1" s="21"/>
      <c r="Q1" s="21"/>
      <c r="R1" s="21"/>
      <c r="S1" s="21"/>
      <c r="T1" s="21"/>
      <c r="U1" s="21"/>
      <c r="V1" s="21"/>
      <c r="W1" s="21"/>
      <c r="X1" s="21"/>
      <c r="Y1" s="21"/>
      <c r="Z1" s="21"/>
      <c r="AA1" s="21"/>
      <c r="AB1" s="21"/>
      <c r="AC1" s="21"/>
      <c r="AD1" s="21"/>
      <c r="AE1" s="21"/>
      <c r="AF1" s="21"/>
      <c r="AG1" s="21"/>
      <c r="AH1" s="21"/>
      <c r="AI1" s="21"/>
      <c r="AJ1" s="21"/>
      <c r="AK1" s="21"/>
      <c r="AL1" s="21"/>
      <c r="AM1" s="22"/>
    </row>
    <row r="2" spans="1:39" ht="18.5">
      <c r="B2" s="109" t="s">
        <v>87</v>
      </c>
      <c r="C2" s="106"/>
      <c r="D2" s="106"/>
      <c r="E2" s="106"/>
      <c r="F2" s="106"/>
      <c r="H2" s="106" t="s">
        <v>91</v>
      </c>
      <c r="I2" s="106"/>
      <c r="J2" s="106"/>
      <c r="L2" s="35" t="s">
        <v>358</v>
      </c>
      <c r="M2" s="51" t="s">
        <v>0</v>
      </c>
      <c r="N2" s="52" t="s">
        <v>2</v>
      </c>
      <c r="O2" s="53" t="s">
        <v>62</v>
      </c>
      <c r="Q2" s="102" t="s">
        <v>348</v>
      </c>
      <c r="R2" s="102"/>
      <c r="S2" s="102"/>
      <c r="U2" s="102" t="s">
        <v>361</v>
      </c>
      <c r="V2" s="102"/>
      <c r="W2" s="102"/>
      <c r="Z2" s="111" t="s">
        <v>1041</v>
      </c>
      <c r="AA2" s="112"/>
      <c r="AB2" s="112"/>
      <c r="AC2" s="112"/>
      <c r="AM2" s="23"/>
    </row>
    <row r="3" spans="1:39">
      <c r="B3" s="51" t="s">
        <v>0</v>
      </c>
      <c r="C3" s="52" t="s">
        <v>61</v>
      </c>
      <c r="D3" s="52" t="s">
        <v>2</v>
      </c>
      <c r="E3" s="52" t="s">
        <v>1</v>
      </c>
      <c r="F3" s="53" t="s">
        <v>62</v>
      </c>
      <c r="H3" s="35" t="s">
        <v>93</v>
      </c>
      <c r="I3" s="51" t="s">
        <v>0</v>
      </c>
      <c r="J3" s="53" t="s">
        <v>2</v>
      </c>
      <c r="L3" s="59" t="s">
        <v>98</v>
      </c>
      <c r="M3" s="56">
        <v>30658.420000000093</v>
      </c>
      <c r="N3" s="57">
        <v>-5106.3599999998478</v>
      </c>
      <c r="O3" s="69">
        <v>5903</v>
      </c>
      <c r="Q3" s="35" t="s">
        <v>359</v>
      </c>
      <c r="R3" s="51" t="s">
        <v>0</v>
      </c>
      <c r="S3" s="53" t="s">
        <v>2</v>
      </c>
      <c r="U3" s="35" t="s">
        <v>360</v>
      </c>
      <c r="V3" s="51" t="s">
        <v>0</v>
      </c>
      <c r="W3" s="53" t="s">
        <v>2</v>
      </c>
      <c r="Z3" s="113" t="s">
        <v>1039</v>
      </c>
      <c r="AA3" s="114"/>
      <c r="AB3" s="114"/>
      <c r="AC3" s="114"/>
      <c r="AD3" s="114"/>
      <c r="AE3" s="114"/>
      <c r="AF3" s="115"/>
      <c r="AM3" s="23"/>
    </row>
    <row r="4" spans="1:39">
      <c r="B4" s="62">
        <v>77548570.199999124</v>
      </c>
      <c r="C4" s="31">
        <v>76549075.630000249</v>
      </c>
      <c r="D4" s="31">
        <v>999494.56999887526</v>
      </c>
      <c r="E4" s="32">
        <v>1.2888626668695002E-2</v>
      </c>
      <c r="F4" s="63">
        <v>204114</v>
      </c>
      <c r="H4" s="59" t="s">
        <v>3</v>
      </c>
      <c r="I4" s="56">
        <v>4965535.1600000346</v>
      </c>
      <c r="J4" s="60">
        <v>126791.99000001512</v>
      </c>
      <c r="L4" s="49" t="s">
        <v>99</v>
      </c>
      <c r="M4" s="25">
        <v>10179.940000000002</v>
      </c>
      <c r="N4" s="145">
        <v>3718.9500000000025</v>
      </c>
      <c r="O4" s="68">
        <v>2173</v>
      </c>
      <c r="Q4" s="59" t="s">
        <v>349</v>
      </c>
      <c r="R4" s="56">
        <v>1391024.849999998</v>
      </c>
      <c r="S4" s="60">
        <v>-80276.770000001183</v>
      </c>
      <c r="U4" s="59" t="s">
        <v>349</v>
      </c>
      <c r="V4" s="56">
        <v>1391024.849999998</v>
      </c>
      <c r="W4" s="60">
        <v>-80276.770000001183</v>
      </c>
      <c r="Z4" s="24"/>
      <c r="AF4" s="23"/>
      <c r="AM4" s="23"/>
    </row>
    <row r="5" spans="1:39">
      <c r="B5" s="24"/>
      <c r="H5" s="49" t="s">
        <v>4</v>
      </c>
      <c r="I5" s="25">
        <v>9462535.6200001258</v>
      </c>
      <c r="J5" s="46">
        <v>60455.500000072643</v>
      </c>
      <c r="L5" s="49" t="s">
        <v>100</v>
      </c>
      <c r="M5" s="25">
        <v>16249</v>
      </c>
      <c r="N5" s="145">
        <v>5049.28999999999</v>
      </c>
      <c r="O5" s="68">
        <v>1086</v>
      </c>
      <c r="Q5" s="49" t="s">
        <v>350</v>
      </c>
      <c r="R5" s="25">
        <v>13875632.959999997</v>
      </c>
      <c r="S5" s="46">
        <v>255576.40999997593</v>
      </c>
      <c r="U5" s="49" t="s">
        <v>350</v>
      </c>
      <c r="V5" s="25">
        <v>13875632.959999997</v>
      </c>
      <c r="W5" s="46">
        <v>255576.40999997593</v>
      </c>
      <c r="Z5" s="21" t="s">
        <v>0</v>
      </c>
      <c r="AA5" s="21" t="s">
        <v>61</v>
      </c>
      <c r="AB5" s="21" t="s">
        <v>2</v>
      </c>
      <c r="AC5" s="21" t="s">
        <v>1</v>
      </c>
      <c r="AD5" s="21" t="s">
        <v>62</v>
      </c>
      <c r="AE5" s="21" t="s">
        <v>63</v>
      </c>
      <c r="AF5" s="22" t="s">
        <v>64</v>
      </c>
      <c r="AM5" s="23"/>
    </row>
    <row r="6" spans="1:39">
      <c r="B6" s="109" t="s">
        <v>88</v>
      </c>
      <c r="C6" s="106"/>
      <c r="D6" s="106"/>
      <c r="F6" s="1"/>
      <c r="H6" s="49" t="s">
        <v>5</v>
      </c>
      <c r="I6" s="25">
        <v>7408612.0500000454</v>
      </c>
      <c r="J6" s="46">
        <v>222065.13000000268</v>
      </c>
      <c r="L6" s="49" t="s">
        <v>101</v>
      </c>
      <c r="M6" s="25">
        <v>8363</v>
      </c>
      <c r="N6" s="145">
        <v>2162.1500000000024</v>
      </c>
      <c r="O6" s="68">
        <v>690</v>
      </c>
      <c r="Q6" s="49" t="s">
        <v>351</v>
      </c>
      <c r="R6" s="25">
        <v>7633386.8600000069</v>
      </c>
      <c r="S6" s="46">
        <v>165349.2399999965</v>
      </c>
      <c r="U6" s="49" t="s">
        <v>352</v>
      </c>
      <c r="V6" s="25">
        <v>4527839.6900000013</v>
      </c>
      <c r="W6" s="46">
        <v>5332.1599999889731</v>
      </c>
      <c r="Z6" s="31">
        <v>77548570.199999124</v>
      </c>
      <c r="AA6" s="31">
        <v>76549075.630000249</v>
      </c>
      <c r="AB6" s="31">
        <v>999494.56999887526</v>
      </c>
      <c r="AC6" s="32">
        <v>1.2888626668695002E-2</v>
      </c>
      <c r="AD6" s="33">
        <v>204114</v>
      </c>
      <c r="AE6" s="33">
        <v>3616</v>
      </c>
      <c r="AF6" s="34">
        <v>21445.954148229845</v>
      </c>
      <c r="AM6" s="23"/>
    </row>
    <row r="7" spans="1:39">
      <c r="B7" s="35" t="s">
        <v>92</v>
      </c>
      <c r="C7" s="51" t="s">
        <v>0</v>
      </c>
      <c r="D7" s="53" t="s">
        <v>2</v>
      </c>
      <c r="H7" s="49" t="s">
        <v>6</v>
      </c>
      <c r="I7" s="25">
        <v>6988821.7000000374</v>
      </c>
      <c r="J7" s="46">
        <v>162586.65000003763</v>
      </c>
      <c r="L7" s="49" t="s">
        <v>102</v>
      </c>
      <c r="M7" s="25">
        <v>457.20000000000005</v>
      </c>
      <c r="N7" s="145">
        <v>172.20000000000005</v>
      </c>
      <c r="O7" s="68">
        <v>12</v>
      </c>
      <c r="Q7" s="49" t="s">
        <v>352</v>
      </c>
      <c r="R7" s="25">
        <v>4527839.6900000013</v>
      </c>
      <c r="S7" s="46">
        <v>5332.1599999889731</v>
      </c>
      <c r="U7" s="49" t="s">
        <v>353</v>
      </c>
      <c r="V7" s="25">
        <v>1877743.3899999964</v>
      </c>
      <c r="W7" s="46">
        <v>-80996.890000003856</v>
      </c>
      <c r="AM7" s="23"/>
    </row>
    <row r="8" spans="1:39">
      <c r="B8" s="59">
        <v>2017</v>
      </c>
      <c r="C8" s="56">
        <v>8069755.5799999535</v>
      </c>
      <c r="D8" s="60">
        <v>333245.60999996495</v>
      </c>
      <c r="H8" s="49" t="s">
        <v>7</v>
      </c>
      <c r="I8" s="25">
        <v>3696009.0500000222</v>
      </c>
      <c r="J8" s="46">
        <v>80231.440000011586</v>
      </c>
      <c r="L8" s="49" t="s">
        <v>103</v>
      </c>
      <c r="M8" s="25">
        <v>71700.839999999967</v>
      </c>
      <c r="N8" s="145">
        <v>26316.029999999861</v>
      </c>
      <c r="O8" s="68">
        <v>1911</v>
      </c>
      <c r="Q8" s="49" t="s">
        <v>353</v>
      </c>
      <c r="R8" s="25">
        <v>1877743.3899999964</v>
      </c>
      <c r="S8" s="46">
        <v>-80996.890000003856</v>
      </c>
      <c r="U8" s="49" t="s">
        <v>357</v>
      </c>
      <c r="V8" s="25">
        <v>3883042.9599999962</v>
      </c>
      <c r="W8" s="46">
        <v>41429.479999998119</v>
      </c>
      <c r="AM8" s="23"/>
    </row>
    <row r="9" spans="1:39">
      <c r="B9" s="49">
        <v>2018</v>
      </c>
      <c r="C9" s="25">
        <v>24328786.249999445</v>
      </c>
      <c r="D9" s="46">
        <v>507753.42999948934</v>
      </c>
      <c r="H9" s="49" t="s">
        <v>8</v>
      </c>
      <c r="I9" s="25">
        <v>5630054.2800000403</v>
      </c>
      <c r="J9" s="46">
        <v>-27750.699999997392</v>
      </c>
      <c r="L9" s="49" t="s">
        <v>104</v>
      </c>
      <c r="M9" s="25">
        <v>135091.34000000003</v>
      </c>
      <c r="N9" s="145">
        <v>47314.490000000209</v>
      </c>
      <c r="O9" s="68">
        <v>3696</v>
      </c>
      <c r="Q9" s="49" t="s">
        <v>354</v>
      </c>
      <c r="R9" s="25">
        <v>6715354.3900000164</v>
      </c>
      <c r="S9" s="46">
        <v>109598.51999999397</v>
      </c>
      <c r="T9" s="1"/>
      <c r="U9" s="50" t="s">
        <v>81</v>
      </c>
      <c r="V9" s="48">
        <v>51993286.350000054</v>
      </c>
      <c r="W9" s="47">
        <v>858430.18000033498</v>
      </c>
      <c r="X9" s="1"/>
      <c r="AM9" s="23"/>
    </row>
    <row r="10" spans="1:39">
      <c r="A10" s="1"/>
      <c r="B10" s="49">
        <v>2019</v>
      </c>
      <c r="C10" s="25">
        <v>32500005.58000052</v>
      </c>
      <c r="D10" s="46">
        <v>128772.24000081792</v>
      </c>
      <c r="G10" s="13"/>
      <c r="H10" s="49" t="s">
        <v>9</v>
      </c>
      <c r="I10" s="25">
        <v>3127501.1500000367</v>
      </c>
      <c r="J10" s="46">
        <v>-366971.94999996666</v>
      </c>
      <c r="K10" s="1"/>
      <c r="L10" s="49" t="s">
        <v>105</v>
      </c>
      <c r="M10" s="25">
        <v>45933.449999999968</v>
      </c>
      <c r="N10" s="145">
        <v>11887.389999999948</v>
      </c>
      <c r="O10" s="68">
        <v>720</v>
      </c>
      <c r="Q10" s="49" t="s">
        <v>355</v>
      </c>
      <c r="R10" s="25">
        <v>12004822.449999968</v>
      </c>
      <c r="S10" s="46">
        <v>304235.83999997191</v>
      </c>
      <c r="Y10" s="8" t="s">
        <v>1018</v>
      </c>
      <c r="Z10" s="30"/>
      <c r="AA10" s="30"/>
      <c r="AB10" s="30"/>
      <c r="AC10" s="30"/>
      <c r="AD10" s="30"/>
      <c r="AE10" s="30"/>
      <c r="AF10" s="30"/>
      <c r="AM10" s="23"/>
    </row>
    <row r="11" spans="1:39" ht="18.5">
      <c r="B11" s="50">
        <v>2020</v>
      </c>
      <c r="C11" s="48">
        <v>12650022.789999571</v>
      </c>
      <c r="D11" s="47">
        <v>29723.289999533445</v>
      </c>
      <c r="H11" s="49" t="s">
        <v>10</v>
      </c>
      <c r="I11" s="25">
        <v>5760758.1400000313</v>
      </c>
      <c r="J11" s="46">
        <v>134430.70000002719</v>
      </c>
      <c r="L11" s="49" t="s">
        <v>106</v>
      </c>
      <c r="M11" s="25">
        <v>39619.590000000062</v>
      </c>
      <c r="N11" s="145">
        <v>10250.480000000065</v>
      </c>
      <c r="O11" s="68">
        <v>723</v>
      </c>
      <c r="Q11" s="49" t="s">
        <v>356</v>
      </c>
      <c r="R11" s="25">
        <v>7638606.5500000054</v>
      </c>
      <c r="S11" s="46">
        <v>168495.82000000682</v>
      </c>
      <c r="Y11" s="19" t="s">
        <v>66</v>
      </c>
      <c r="Z11" s="36" t="s">
        <v>0</v>
      </c>
      <c r="AA11" s="36" t="s">
        <v>61</v>
      </c>
      <c r="AB11" s="36" t="s">
        <v>2</v>
      </c>
      <c r="AC11" s="36" t="s">
        <v>1</v>
      </c>
      <c r="AD11" s="36" t="s">
        <v>62</v>
      </c>
      <c r="AE11" s="36" t="s">
        <v>63</v>
      </c>
      <c r="AF11" s="36" t="s">
        <v>64</v>
      </c>
      <c r="AM11" s="23"/>
    </row>
    <row r="12" spans="1:39">
      <c r="B12" s="24"/>
      <c r="H12" s="49" t="s">
        <v>11</v>
      </c>
      <c r="I12" s="25">
        <v>8480964.9100000858</v>
      </c>
      <c r="J12" s="46">
        <v>192682.54000004847</v>
      </c>
      <c r="L12" s="49" t="s">
        <v>107</v>
      </c>
      <c r="M12" s="25">
        <v>72035.929999999978</v>
      </c>
      <c r="N12" s="145">
        <v>19303.309999999889</v>
      </c>
      <c r="O12" s="68">
        <v>3365</v>
      </c>
      <c r="Q12" s="49" t="s">
        <v>79</v>
      </c>
      <c r="R12" s="25">
        <v>18001116.10000008</v>
      </c>
      <c r="S12" s="46">
        <v>110750.76000003144</v>
      </c>
      <c r="Z12" s="64">
        <v>77548570.199999124</v>
      </c>
      <c r="AA12" s="64">
        <v>76549075.630000249</v>
      </c>
      <c r="AB12" s="65">
        <v>999494.56999887526</v>
      </c>
      <c r="AC12" s="66">
        <v>1.2888626668695002E-2</v>
      </c>
      <c r="AD12" s="67">
        <v>204114</v>
      </c>
      <c r="AE12" s="67">
        <v>3616</v>
      </c>
      <c r="AF12" s="39">
        <v>21445.954148229845</v>
      </c>
      <c r="AM12" s="23"/>
    </row>
    <row r="13" spans="1:39" ht="18.5">
      <c r="B13" s="109" t="s">
        <v>94</v>
      </c>
      <c r="C13" s="110"/>
      <c r="D13" s="110"/>
      <c r="E13" s="110"/>
      <c r="H13" s="49" t="s">
        <v>12</v>
      </c>
      <c r="I13" s="25">
        <v>8871189.6600000504</v>
      </c>
      <c r="J13" s="46">
        <v>255249.38999999315</v>
      </c>
      <c r="L13" s="49" t="s">
        <v>108</v>
      </c>
      <c r="M13" s="25">
        <v>48719.670000000027</v>
      </c>
      <c r="N13" s="145">
        <v>14290.899999999929</v>
      </c>
      <c r="O13" s="68">
        <v>2197</v>
      </c>
      <c r="Q13" s="50" t="s">
        <v>357</v>
      </c>
      <c r="R13" s="48">
        <v>3883042.9599999962</v>
      </c>
      <c r="S13" s="47">
        <v>41429.479999998119</v>
      </c>
      <c r="Y13" s="19" t="s">
        <v>65</v>
      </c>
      <c r="Z13" s="51" t="s">
        <v>67</v>
      </c>
      <c r="AA13" s="52" t="s">
        <v>60</v>
      </c>
      <c r="AB13" s="52" t="s">
        <v>68</v>
      </c>
      <c r="AC13" s="53" t="s">
        <v>69</v>
      </c>
      <c r="AM13" s="23"/>
    </row>
    <row r="14" spans="1:39">
      <c r="B14" s="35" t="s">
        <v>96</v>
      </c>
      <c r="C14" s="51" t="s">
        <v>0</v>
      </c>
      <c r="D14" s="52" t="s">
        <v>2</v>
      </c>
      <c r="E14" s="53" t="s">
        <v>1</v>
      </c>
      <c r="H14" s="49" t="s">
        <v>13</v>
      </c>
      <c r="I14" s="25">
        <v>4942210.0700000376</v>
      </c>
      <c r="J14" s="46">
        <v>115214.94000002276</v>
      </c>
      <c r="K14" s="1"/>
      <c r="L14" s="49" t="s">
        <v>109</v>
      </c>
      <c r="M14" s="25">
        <v>11235.469999999994</v>
      </c>
      <c r="N14" s="145">
        <v>3510.1299999999701</v>
      </c>
      <c r="O14" s="68">
        <v>493</v>
      </c>
      <c r="Z14" s="156" t="s">
        <v>59</v>
      </c>
      <c r="AA14" s="161" t="s">
        <v>59</v>
      </c>
      <c r="AB14" s="161" t="s">
        <v>23</v>
      </c>
      <c r="AC14" s="162" t="s">
        <v>48</v>
      </c>
      <c r="AM14" s="23"/>
    </row>
    <row r="15" spans="1:39" ht="18.5">
      <c r="B15" s="59" t="s">
        <v>22</v>
      </c>
      <c r="C15" s="56">
        <v>539106.09000000847</v>
      </c>
      <c r="D15" s="57">
        <v>188080.76000001165</v>
      </c>
      <c r="E15" s="58">
        <v>0.34887522787956021</v>
      </c>
      <c r="H15" s="50" t="s">
        <v>14</v>
      </c>
      <c r="I15" s="48">
        <v>8214378.4100000765</v>
      </c>
      <c r="J15" s="47">
        <v>44508.940000036731</v>
      </c>
      <c r="L15" s="49" t="s">
        <v>110</v>
      </c>
      <c r="M15" s="25">
        <v>11447.52000000001</v>
      </c>
      <c r="N15" s="145">
        <v>4037.1900000000078</v>
      </c>
      <c r="O15" s="68">
        <v>791</v>
      </c>
      <c r="Y15" s="19" t="s">
        <v>70</v>
      </c>
      <c r="Z15" s="51" t="s">
        <v>71</v>
      </c>
      <c r="AA15" s="52" t="s">
        <v>73</v>
      </c>
      <c r="AB15" s="52" t="s">
        <v>75</v>
      </c>
      <c r="AC15" s="53" t="s">
        <v>76</v>
      </c>
      <c r="AM15" s="23"/>
    </row>
    <row r="16" spans="1:39">
      <c r="B16" s="49" t="s">
        <v>23</v>
      </c>
      <c r="C16" s="25">
        <v>64069033.160002455</v>
      </c>
      <c r="D16" s="145">
        <v>-435678.89999806881</v>
      </c>
      <c r="E16" s="54">
        <v>-6.8001478797101314E-3</v>
      </c>
      <c r="L16" s="49" t="s">
        <v>111</v>
      </c>
      <c r="M16" s="25">
        <v>40285.650000000081</v>
      </c>
      <c r="N16" s="145">
        <v>13960.630000000114</v>
      </c>
      <c r="O16" s="68">
        <v>2810</v>
      </c>
      <c r="Q16" s="102" t="s">
        <v>362</v>
      </c>
      <c r="R16" s="102"/>
      <c r="S16" s="102"/>
      <c r="U16" s="102" t="s">
        <v>993</v>
      </c>
      <c r="V16" s="102"/>
      <c r="W16" s="102"/>
      <c r="X16" s="1"/>
      <c r="Z16" s="156" t="s">
        <v>72</v>
      </c>
      <c r="AA16" s="161" t="s">
        <v>74</v>
      </c>
      <c r="AB16" s="33">
        <v>701</v>
      </c>
      <c r="AC16" s="34">
        <v>110625.63509272343</v>
      </c>
      <c r="AD16" s="1"/>
      <c r="AE16" s="6"/>
      <c r="AM16" s="23"/>
    </row>
    <row r="17" spans="2:39" ht="18.5">
      <c r="B17" s="49" t="s">
        <v>24</v>
      </c>
      <c r="C17" s="25">
        <v>1714056.0499999358</v>
      </c>
      <c r="D17" s="145">
        <v>245857.27999995719</v>
      </c>
      <c r="E17" s="54">
        <v>0.14343596290212704</v>
      </c>
      <c r="L17" s="49" t="s">
        <v>112</v>
      </c>
      <c r="M17" s="25">
        <v>23648.610000000073</v>
      </c>
      <c r="N17" s="145">
        <v>8375.3800000000647</v>
      </c>
      <c r="O17" s="68">
        <v>1636</v>
      </c>
      <c r="Q17" s="35" t="s">
        <v>992</v>
      </c>
      <c r="R17" s="51" t="s">
        <v>0</v>
      </c>
      <c r="S17" s="53" t="s">
        <v>2</v>
      </c>
      <c r="U17" s="35" t="s">
        <v>996</v>
      </c>
      <c r="V17" s="51" t="s">
        <v>0</v>
      </c>
      <c r="W17" s="53" t="s">
        <v>2</v>
      </c>
      <c r="Y17" s="19" t="s">
        <v>77</v>
      </c>
      <c r="Z17" s="51" t="s">
        <v>78</v>
      </c>
      <c r="AA17" s="53" t="s">
        <v>80</v>
      </c>
      <c r="AM17" s="23"/>
    </row>
    <row r="18" spans="2:39" ht="15.5" customHeight="1">
      <c r="B18" s="50" t="s">
        <v>25</v>
      </c>
      <c r="C18" s="48">
        <v>11226374.900000127</v>
      </c>
      <c r="D18" s="28">
        <v>1001235.4300002232</v>
      </c>
      <c r="E18" s="55">
        <v>8.9185996273847212E-2</v>
      </c>
      <c r="K18" s="1"/>
      <c r="L18" s="49" t="s">
        <v>113</v>
      </c>
      <c r="M18" s="25">
        <v>182007.6</v>
      </c>
      <c r="N18" s="145">
        <v>65992.799999999843</v>
      </c>
      <c r="O18" s="68">
        <v>2585</v>
      </c>
      <c r="Q18" s="59" t="s">
        <v>363</v>
      </c>
      <c r="R18" s="56">
        <v>85177.039999999979</v>
      </c>
      <c r="S18" s="60">
        <v>-219.99000000003434</v>
      </c>
      <c r="U18" s="59" t="s">
        <v>994</v>
      </c>
      <c r="V18" s="56">
        <v>6591601.4400000749</v>
      </c>
      <c r="W18" s="60">
        <v>69862.730000074953</v>
      </c>
      <c r="Z18" s="156" t="s">
        <v>79</v>
      </c>
      <c r="AA18" s="162" t="s">
        <v>81</v>
      </c>
      <c r="AM18" s="23"/>
    </row>
    <row r="19" spans="2:39" ht="18.5">
      <c r="B19" s="24"/>
      <c r="L19" s="49" t="s">
        <v>114</v>
      </c>
      <c r="M19" s="25">
        <v>34112.520000000026</v>
      </c>
      <c r="N19" s="145">
        <v>8868.1800000000294</v>
      </c>
      <c r="O19" s="68">
        <v>468</v>
      </c>
      <c r="Q19" s="49" t="s">
        <v>364</v>
      </c>
      <c r="R19" s="25">
        <v>9055.2899999999991</v>
      </c>
      <c r="S19" s="46">
        <v>27.289999999997235</v>
      </c>
      <c r="U19" s="49" t="s">
        <v>995</v>
      </c>
      <c r="V19" s="25">
        <v>33528402.310000718</v>
      </c>
      <c r="W19" s="46">
        <v>582859.35000102967</v>
      </c>
      <c r="Y19" s="19" t="s">
        <v>82</v>
      </c>
      <c r="Z19" s="51" t="s">
        <v>83</v>
      </c>
      <c r="AA19" s="52" t="s">
        <v>85</v>
      </c>
      <c r="AB19" s="53" t="s">
        <v>86</v>
      </c>
      <c r="AM19" s="23"/>
    </row>
    <row r="20" spans="2:39" ht="15.5" customHeight="1">
      <c r="B20" s="109" t="s">
        <v>95</v>
      </c>
      <c r="C20" s="106"/>
      <c r="D20" s="106"/>
      <c r="E20" s="7"/>
      <c r="L20" s="49" t="s">
        <v>115</v>
      </c>
      <c r="M20" s="25">
        <v>134648.85000000009</v>
      </c>
      <c r="N20" s="145">
        <v>34850.900000000081</v>
      </c>
      <c r="O20" s="68">
        <v>555</v>
      </c>
      <c r="Q20" s="49" t="s">
        <v>365</v>
      </c>
      <c r="R20" s="25">
        <v>83457.14999999998</v>
      </c>
      <c r="S20" s="46">
        <v>-133.11000000005879</v>
      </c>
      <c r="U20" s="50" t="s">
        <v>74</v>
      </c>
      <c r="V20" s="48">
        <v>37428566.45000051</v>
      </c>
      <c r="W20" s="47">
        <v>346772.49000094831</v>
      </c>
      <c r="Z20" s="156" t="s">
        <v>84</v>
      </c>
      <c r="AA20" s="31">
        <v>-598661429.80000091</v>
      </c>
      <c r="AB20" s="168">
        <v>0.11468119400777735</v>
      </c>
      <c r="AM20" s="23"/>
    </row>
    <row r="21" spans="2:39">
      <c r="B21" s="35" t="s">
        <v>97</v>
      </c>
      <c r="C21" s="51" t="s">
        <v>0</v>
      </c>
      <c r="D21" s="53" t="s">
        <v>2</v>
      </c>
      <c r="L21" s="49" t="s">
        <v>116</v>
      </c>
      <c r="M21" s="25">
        <v>61070.099999999933</v>
      </c>
      <c r="N21" s="145">
        <v>15829.379999999896</v>
      </c>
      <c r="O21" s="68">
        <v>444</v>
      </c>
      <c r="Q21" s="49" t="s">
        <v>366</v>
      </c>
      <c r="R21" s="25">
        <v>1258.3799999999999</v>
      </c>
      <c r="S21" s="46">
        <v>18.930000000000064</v>
      </c>
      <c r="AM21" s="23"/>
    </row>
    <row r="22" spans="2:39">
      <c r="B22" s="59" t="s">
        <v>26</v>
      </c>
      <c r="C22" s="56">
        <v>167171.78999999986</v>
      </c>
      <c r="D22" s="60">
        <v>51689.729999999763</v>
      </c>
      <c r="L22" s="49" t="s">
        <v>117</v>
      </c>
      <c r="M22" s="25">
        <v>19084.200000000026</v>
      </c>
      <c r="N22" s="145">
        <v>4962.3000000000175</v>
      </c>
      <c r="O22" s="68">
        <v>255</v>
      </c>
      <c r="Q22" s="49" t="s">
        <v>367</v>
      </c>
      <c r="R22" s="25">
        <v>779.47</v>
      </c>
      <c r="S22" s="46">
        <v>-143.40999999999997</v>
      </c>
      <c r="U22" s="102" t="s">
        <v>997</v>
      </c>
      <c r="V22" s="102"/>
      <c r="W22" s="102"/>
      <c r="X22" s="102"/>
      <c r="Y22" s="102"/>
      <c r="AA22" s="106" t="s">
        <v>1015</v>
      </c>
      <c r="AB22" s="106"/>
      <c r="AC22" s="106"/>
      <c r="AD22" s="106"/>
      <c r="AE22" s="106"/>
      <c r="AM22" s="23"/>
    </row>
    <row r="23" spans="2:39">
      <c r="B23" s="49" t="s">
        <v>27</v>
      </c>
      <c r="C23" s="25">
        <v>182007.6</v>
      </c>
      <c r="D23" s="46">
        <v>65992.799999999843</v>
      </c>
      <c r="L23" s="49" t="s">
        <v>118</v>
      </c>
      <c r="M23" s="25">
        <v>475066.75999999978</v>
      </c>
      <c r="N23" s="145">
        <v>50868.340000000258</v>
      </c>
      <c r="O23" s="68">
        <v>626</v>
      </c>
      <c r="Q23" s="49" t="s">
        <v>368</v>
      </c>
      <c r="R23" s="25">
        <v>7079.93</v>
      </c>
      <c r="S23" s="46">
        <v>-1162.0599999999995</v>
      </c>
      <c r="U23" s="35" t="s">
        <v>1017</v>
      </c>
      <c r="V23" s="51" t="s">
        <v>0</v>
      </c>
      <c r="W23" s="52" t="s">
        <v>2</v>
      </c>
      <c r="X23" s="53" t="s">
        <v>1</v>
      </c>
      <c r="AA23" s="35" t="s">
        <v>93</v>
      </c>
      <c r="AB23" s="51" t="s">
        <v>1016</v>
      </c>
      <c r="AC23" s="52" t="s">
        <v>0</v>
      </c>
      <c r="AD23" s="53" t="s">
        <v>85</v>
      </c>
      <c r="AM23" s="23"/>
    </row>
    <row r="24" spans="2:39" ht="15" customHeight="1">
      <c r="B24" s="49" t="s">
        <v>28</v>
      </c>
      <c r="C24" s="25">
        <v>6885.9299999999948</v>
      </c>
      <c r="D24" s="46">
        <v>2503.5799999999936</v>
      </c>
      <c r="K24" s="20"/>
      <c r="L24" s="49" t="s">
        <v>119</v>
      </c>
      <c r="M24" s="25">
        <v>861913.55000000144</v>
      </c>
      <c r="N24" s="145">
        <v>90867.769999999786</v>
      </c>
      <c r="O24" s="68">
        <v>1132</v>
      </c>
      <c r="P24" s="20"/>
      <c r="Q24" s="49" t="s">
        <v>369</v>
      </c>
      <c r="R24" s="25">
        <v>3749.11</v>
      </c>
      <c r="S24" s="46">
        <v>345.10000000000036</v>
      </c>
      <c r="T24" s="1"/>
      <c r="U24" s="59" t="s">
        <v>998</v>
      </c>
      <c r="V24" s="56">
        <v>737568.41999999969</v>
      </c>
      <c r="W24" s="57">
        <v>274.94999999995343</v>
      </c>
      <c r="X24" s="58">
        <v>3.7277897554230095E-4</v>
      </c>
      <c r="AA24" s="59" t="s">
        <v>7</v>
      </c>
      <c r="AB24" s="56">
        <v>14700000</v>
      </c>
      <c r="AC24" s="57">
        <v>3696009.0500000222</v>
      </c>
      <c r="AD24" s="60">
        <v>-11003990.949999977</v>
      </c>
      <c r="AM24" s="23"/>
    </row>
    <row r="25" spans="2:39" ht="14.5" customHeight="1">
      <c r="B25" s="49" t="s">
        <v>29</v>
      </c>
      <c r="C25" s="25">
        <v>44444.929999999928</v>
      </c>
      <c r="D25" s="46">
        <v>11553.879999999954</v>
      </c>
      <c r="K25" s="20"/>
      <c r="L25" s="49" t="s">
        <v>120</v>
      </c>
      <c r="M25" s="25">
        <v>13765.920000000002</v>
      </c>
      <c r="N25" s="145">
        <v>1881.3500000000004</v>
      </c>
      <c r="O25" s="68">
        <v>17</v>
      </c>
      <c r="P25" s="20"/>
      <c r="Q25" s="49" t="s">
        <v>370</v>
      </c>
      <c r="R25" s="25">
        <v>238160.40999999997</v>
      </c>
      <c r="S25" s="46">
        <v>-19609.530000000028</v>
      </c>
      <c r="U25" s="49" t="s">
        <v>1000</v>
      </c>
      <c r="V25" s="25">
        <v>3614760.6099999985</v>
      </c>
      <c r="W25" s="145">
        <v>94336.139999995939</v>
      </c>
      <c r="X25" s="54">
        <v>2.6097479246349312E-2</v>
      </c>
      <c r="AA25" s="49" t="s">
        <v>6</v>
      </c>
      <c r="AB25" s="25">
        <v>23360000</v>
      </c>
      <c r="AC25" s="145">
        <v>6988821.7000000374</v>
      </c>
      <c r="AD25" s="46">
        <v>-16371178.299999963</v>
      </c>
      <c r="AM25" s="23"/>
    </row>
    <row r="26" spans="2:39">
      <c r="B26" s="49" t="s">
        <v>30</v>
      </c>
      <c r="C26" s="25">
        <v>60183.149999999929</v>
      </c>
      <c r="D26" s="46">
        <v>15592.239999999918</v>
      </c>
      <c r="L26" s="49" t="s">
        <v>121</v>
      </c>
      <c r="M26" s="25">
        <v>106078.5599999999</v>
      </c>
      <c r="N26" s="145">
        <v>14497.399999999863</v>
      </c>
      <c r="O26" s="68">
        <v>131</v>
      </c>
      <c r="Q26" s="49" t="s">
        <v>371</v>
      </c>
      <c r="R26" s="25">
        <v>1805.4499999999998</v>
      </c>
      <c r="S26" s="46">
        <v>52.240000000000009</v>
      </c>
      <c r="U26" s="49" t="s">
        <v>1001</v>
      </c>
      <c r="V26" s="25">
        <v>3486102.4899999988</v>
      </c>
      <c r="W26" s="145">
        <v>1584.0799999972805</v>
      </c>
      <c r="X26" s="54">
        <v>4.543985739206655E-4</v>
      </c>
      <c r="AA26" s="49" t="s">
        <v>10</v>
      </c>
      <c r="AB26" s="25">
        <v>24800000</v>
      </c>
      <c r="AC26" s="145">
        <v>5760758.1400000313</v>
      </c>
      <c r="AD26" s="46">
        <v>-19039241.85999997</v>
      </c>
      <c r="AM26" s="23"/>
    </row>
    <row r="27" spans="2:39">
      <c r="B27" s="49" t="s">
        <v>31</v>
      </c>
      <c r="C27" s="25">
        <v>30658.420000000093</v>
      </c>
      <c r="D27" s="46">
        <v>-5106.3599999998478</v>
      </c>
      <c r="L27" s="49" t="s">
        <v>122</v>
      </c>
      <c r="M27" s="25">
        <v>893292.29999999807</v>
      </c>
      <c r="N27" s="145">
        <v>93737.24000000034</v>
      </c>
      <c r="O27" s="68">
        <v>1160</v>
      </c>
      <c r="Q27" s="49" t="s">
        <v>372</v>
      </c>
      <c r="R27" s="25">
        <v>200012.86000000019</v>
      </c>
      <c r="S27" s="46">
        <v>-948.16999999989639</v>
      </c>
      <c r="U27" s="49" t="s">
        <v>1002</v>
      </c>
      <c r="V27" s="25">
        <v>8099816.9499999825</v>
      </c>
      <c r="W27" s="145">
        <v>264949.11999998335</v>
      </c>
      <c r="X27" s="54">
        <v>3.2710507118310111E-2</v>
      </c>
      <c r="AA27" s="49" t="s">
        <v>3</v>
      </c>
      <c r="AB27" s="25">
        <v>22000000</v>
      </c>
      <c r="AC27" s="145">
        <v>4965535.1600000346</v>
      </c>
      <c r="AD27" s="46">
        <v>-17034464.839999966</v>
      </c>
      <c r="AM27" s="23"/>
    </row>
    <row r="28" spans="2:39" ht="14.5" customHeight="1">
      <c r="B28" s="49" t="s">
        <v>32</v>
      </c>
      <c r="C28" s="25">
        <v>8363</v>
      </c>
      <c r="D28" s="46">
        <v>2162.1500000000024</v>
      </c>
      <c r="K28" s="20"/>
      <c r="L28" s="49" t="s">
        <v>123</v>
      </c>
      <c r="M28" s="25">
        <v>258411.65999999954</v>
      </c>
      <c r="N28" s="145">
        <v>26360.549999999668</v>
      </c>
      <c r="O28" s="68">
        <v>333</v>
      </c>
      <c r="Q28" s="49" t="s">
        <v>373</v>
      </c>
      <c r="R28" s="25">
        <v>643.30999999999995</v>
      </c>
      <c r="S28" s="46">
        <v>145.12999999999988</v>
      </c>
      <c r="U28" s="49" t="s">
        <v>1003</v>
      </c>
      <c r="V28" s="25">
        <v>9755992.0099999867</v>
      </c>
      <c r="W28" s="145">
        <v>203855.93999996781</v>
      </c>
      <c r="X28" s="54">
        <v>2.089545991745519E-2</v>
      </c>
      <c r="AA28" s="49" t="s">
        <v>11</v>
      </c>
      <c r="AB28" s="25">
        <v>31050000</v>
      </c>
      <c r="AC28" s="145">
        <v>8480964.9100000858</v>
      </c>
      <c r="AD28" s="46">
        <v>-22569035.089999914</v>
      </c>
      <c r="AM28" s="23"/>
    </row>
    <row r="29" spans="2:39">
      <c r="B29" s="49" t="s">
        <v>33</v>
      </c>
      <c r="C29" s="25">
        <v>10179.940000000002</v>
      </c>
      <c r="D29" s="46">
        <v>3718.9500000000025</v>
      </c>
      <c r="K29" s="7"/>
      <c r="L29" s="49" t="s">
        <v>124</v>
      </c>
      <c r="M29" s="25">
        <v>470900.73999999941</v>
      </c>
      <c r="N29" s="145">
        <v>50479.950000000536</v>
      </c>
      <c r="O29" s="68">
        <v>614</v>
      </c>
      <c r="Q29" s="49" t="s">
        <v>374</v>
      </c>
      <c r="R29" s="25">
        <v>88245.809999999969</v>
      </c>
      <c r="S29" s="46">
        <v>-254.60000000003492</v>
      </c>
      <c r="U29" s="49" t="s">
        <v>1004</v>
      </c>
      <c r="V29" s="25">
        <v>5536439.2600000063</v>
      </c>
      <c r="W29" s="145">
        <v>67741.800000003539</v>
      </c>
      <c r="X29" s="54">
        <v>1.2235625971629185E-2</v>
      </c>
      <c r="AA29" s="49" t="s">
        <v>9</v>
      </c>
      <c r="AB29" s="25">
        <v>28925000</v>
      </c>
      <c r="AC29" s="145">
        <v>3127501.1500000367</v>
      </c>
      <c r="AD29" s="46">
        <v>-25797498.849999964</v>
      </c>
      <c r="AM29" s="23"/>
    </row>
    <row r="30" spans="2:39">
      <c r="B30" s="49" t="s">
        <v>34</v>
      </c>
      <c r="C30" s="25">
        <v>183123.06000000046</v>
      </c>
      <c r="D30" s="46">
        <v>47452.680000000779</v>
      </c>
      <c r="L30" s="49" t="s">
        <v>125</v>
      </c>
      <c r="M30" s="25">
        <v>141635.10000000003</v>
      </c>
      <c r="N30" s="145">
        <v>19356.970000000059</v>
      </c>
      <c r="O30" s="68">
        <v>173</v>
      </c>
      <c r="Q30" s="49" t="s">
        <v>375</v>
      </c>
      <c r="R30" s="25">
        <v>42803.810000000012</v>
      </c>
      <c r="S30" s="46">
        <v>-1467.8399999999747</v>
      </c>
      <c r="U30" s="49" t="s">
        <v>84</v>
      </c>
      <c r="V30" s="25">
        <v>10158634.519999987</v>
      </c>
      <c r="W30" s="145">
        <v>254772.36999997683</v>
      </c>
      <c r="X30" s="54">
        <v>2.5079391280234498E-2</v>
      </c>
      <c r="AA30" s="49" t="s">
        <v>8</v>
      </c>
      <c r="AB30" s="25">
        <v>33950000</v>
      </c>
      <c r="AC30" s="145">
        <v>5630054.2800000403</v>
      </c>
      <c r="AD30" s="46">
        <v>-28319945.719999962</v>
      </c>
      <c r="AM30" s="23"/>
    </row>
    <row r="31" spans="2:39">
      <c r="B31" s="49" t="s">
        <v>35</v>
      </c>
      <c r="C31" s="25">
        <v>61629.349999999904</v>
      </c>
      <c r="D31" s="46">
        <v>15973.839999999836</v>
      </c>
      <c r="L31" s="49" t="s">
        <v>126</v>
      </c>
      <c r="M31" s="25">
        <v>39988.859999999979</v>
      </c>
      <c r="N31" s="145">
        <v>10397.059999999979</v>
      </c>
      <c r="O31" s="68">
        <v>222</v>
      </c>
      <c r="Q31" s="49" t="s">
        <v>376</v>
      </c>
      <c r="R31" s="25">
        <v>336451.7900000001</v>
      </c>
      <c r="S31" s="46">
        <v>-4294.0799999997253</v>
      </c>
      <c r="U31" s="49" t="s">
        <v>1005</v>
      </c>
      <c r="V31" s="25">
        <v>1216916.5199999968</v>
      </c>
      <c r="W31" s="145">
        <v>-65442.440000002738</v>
      </c>
      <c r="X31" s="54">
        <v>-5.3777263209478753E-2</v>
      </c>
      <c r="AA31" s="49" t="s">
        <v>4</v>
      </c>
      <c r="AB31" s="25">
        <v>68150000</v>
      </c>
      <c r="AC31" s="145">
        <v>9462535.6200001258</v>
      </c>
      <c r="AD31" s="46">
        <v>-58687464.379999876</v>
      </c>
      <c r="AM31" s="23"/>
    </row>
    <row r="32" spans="2:39">
      <c r="B32" s="49" t="s">
        <v>36</v>
      </c>
      <c r="C32" s="25">
        <v>77966.800000000017</v>
      </c>
      <c r="D32" s="46">
        <v>20222.179999999935</v>
      </c>
      <c r="L32" s="49" t="s">
        <v>127</v>
      </c>
      <c r="M32" s="25">
        <v>32498.239999999972</v>
      </c>
      <c r="N32" s="145">
        <v>8448.6099999999751</v>
      </c>
      <c r="O32" s="68">
        <v>474</v>
      </c>
      <c r="Q32" s="49" t="s">
        <v>377</v>
      </c>
      <c r="R32" s="25">
        <v>943.74000000000012</v>
      </c>
      <c r="S32" s="46">
        <v>25.750000000000114</v>
      </c>
      <c r="U32" s="49" t="s">
        <v>1006</v>
      </c>
      <c r="V32" s="25">
        <v>8952751.4800000098</v>
      </c>
      <c r="W32" s="145">
        <v>141540.58000000007</v>
      </c>
      <c r="X32" s="54">
        <v>1.580972959164504E-2</v>
      </c>
      <c r="AA32" s="49" t="s">
        <v>14</v>
      </c>
      <c r="AB32" s="25">
        <v>106925000</v>
      </c>
      <c r="AC32" s="145">
        <v>8214378.4100000765</v>
      </c>
      <c r="AD32" s="46">
        <v>-98710621.589999929</v>
      </c>
      <c r="AM32" s="23"/>
    </row>
    <row r="33" spans="2:39">
      <c r="B33" s="49" t="s">
        <v>37</v>
      </c>
      <c r="C33" s="25">
        <v>207372.84999999989</v>
      </c>
      <c r="D33" s="46">
        <v>63477.540000000532</v>
      </c>
      <c r="L33" s="49" t="s">
        <v>128</v>
      </c>
      <c r="M33" s="25">
        <v>33949.820000000087</v>
      </c>
      <c r="N33" s="145">
        <v>8777.8400000001093</v>
      </c>
      <c r="O33" s="68">
        <v>700</v>
      </c>
      <c r="Q33" s="49" t="s">
        <v>378</v>
      </c>
      <c r="R33" s="25">
        <v>311445.75000000041</v>
      </c>
      <c r="S33" s="46">
        <v>-427.36999999941327</v>
      </c>
      <c r="U33" s="49" t="s">
        <v>1007</v>
      </c>
      <c r="V33" s="25">
        <v>3187720.1399999983</v>
      </c>
      <c r="W33" s="145">
        <v>134782.06999999657</v>
      </c>
      <c r="X33" s="54">
        <v>4.2281650860353334E-2</v>
      </c>
      <c r="AA33" s="49" t="s">
        <v>13</v>
      </c>
      <c r="AB33" s="25">
        <v>35700000</v>
      </c>
      <c r="AC33" s="145">
        <v>4942210.0700000376</v>
      </c>
      <c r="AD33" s="46">
        <v>-30757789.929999962</v>
      </c>
      <c r="AM33" s="23"/>
    </row>
    <row r="34" spans="2:39">
      <c r="B34" s="49" t="s">
        <v>38</v>
      </c>
      <c r="C34" s="25">
        <v>161990.56000000064</v>
      </c>
      <c r="D34" s="46">
        <v>42022.240000000122</v>
      </c>
      <c r="L34" s="49" t="s">
        <v>129</v>
      </c>
      <c r="M34" s="25">
        <v>166327.25</v>
      </c>
      <c r="N34" s="145">
        <v>42836.380000000252</v>
      </c>
      <c r="O34" s="68">
        <v>850</v>
      </c>
      <c r="Q34" s="49" t="s">
        <v>379</v>
      </c>
      <c r="R34" s="25">
        <v>3028.4500000000007</v>
      </c>
      <c r="S34" s="46">
        <v>918.41000000000031</v>
      </c>
      <c r="U34" s="49" t="s">
        <v>1008</v>
      </c>
      <c r="V34" s="25">
        <v>1681207.5299999975</v>
      </c>
      <c r="W34" s="145">
        <v>-68802.06000000285</v>
      </c>
      <c r="X34" s="54">
        <v>-4.0924192148962688E-2</v>
      </c>
      <c r="AA34" s="49" t="s">
        <v>12</v>
      </c>
      <c r="AB34" s="25">
        <v>48225000</v>
      </c>
      <c r="AC34" s="145">
        <v>8871189.6600000504</v>
      </c>
      <c r="AD34" s="46">
        <v>-39353810.339999951</v>
      </c>
      <c r="AM34" s="23"/>
    </row>
    <row r="35" spans="2:39">
      <c r="B35" s="49" t="s">
        <v>39</v>
      </c>
      <c r="C35" s="25">
        <v>61134.400000000052</v>
      </c>
      <c r="D35" s="46">
        <v>15640.500000000058</v>
      </c>
      <c r="L35" s="49" t="s">
        <v>130</v>
      </c>
      <c r="M35" s="25">
        <v>14811.01999999997</v>
      </c>
      <c r="N35" s="145">
        <v>3849.6899999999841</v>
      </c>
      <c r="O35" s="68">
        <v>469</v>
      </c>
      <c r="Q35" s="49" t="s">
        <v>380</v>
      </c>
      <c r="R35" s="25">
        <v>7436.2800000000007</v>
      </c>
      <c r="S35" s="46">
        <v>-72.389999999997599</v>
      </c>
      <c r="U35" s="49" t="s">
        <v>1009</v>
      </c>
      <c r="V35" s="25">
        <v>4429368.450000002</v>
      </c>
      <c r="W35" s="145">
        <v>4004.2099999925122</v>
      </c>
      <c r="X35" s="54">
        <v>9.0401375392297977E-4</v>
      </c>
      <c r="AA35" s="49" t="s">
        <v>5</v>
      </c>
      <c r="AB35" s="25">
        <v>46075000</v>
      </c>
      <c r="AC35" s="145">
        <v>7408612.0500000454</v>
      </c>
      <c r="AD35" s="46">
        <v>-38666387.949999958</v>
      </c>
      <c r="AM35" s="23"/>
    </row>
    <row r="36" spans="2:39">
      <c r="B36" s="49" t="s">
        <v>40</v>
      </c>
      <c r="C36" s="25">
        <v>250209.759999998</v>
      </c>
      <c r="D36" s="46">
        <v>84511.23999999644</v>
      </c>
      <c r="L36" s="49" t="s">
        <v>131</v>
      </c>
      <c r="M36" s="25">
        <v>356131.62000000011</v>
      </c>
      <c r="N36" s="145">
        <v>12547.400000000373</v>
      </c>
      <c r="O36" s="68">
        <v>437</v>
      </c>
      <c r="Q36" s="49" t="s">
        <v>381</v>
      </c>
      <c r="R36" s="25">
        <v>11346.83</v>
      </c>
      <c r="S36" s="46">
        <v>-47.149999999999636</v>
      </c>
      <c r="U36" s="49" t="s">
        <v>1010</v>
      </c>
      <c r="V36" s="25">
        <v>6283193.3300000113</v>
      </c>
      <c r="W36" s="145">
        <v>-87731.739999991842</v>
      </c>
      <c r="X36" s="54">
        <v>-1.3962922258193778E-2</v>
      </c>
      <c r="AA36" s="50" t="s">
        <v>89</v>
      </c>
      <c r="AB36" s="48">
        <v>192350000</v>
      </c>
      <c r="AC36" s="28"/>
      <c r="AD36" s="47">
        <v>-192350000</v>
      </c>
      <c r="AM36" s="23"/>
    </row>
    <row r="37" spans="2:39">
      <c r="B37" s="49" t="s">
        <v>41</v>
      </c>
      <c r="C37" s="25">
        <v>59218.45</v>
      </c>
      <c r="D37" s="46">
        <v>21787.500000000058</v>
      </c>
      <c r="L37" s="49" t="s">
        <v>132</v>
      </c>
      <c r="M37" s="25">
        <v>89872.259999999966</v>
      </c>
      <c r="N37" s="145">
        <v>2217.2599999999802</v>
      </c>
      <c r="O37" s="68">
        <v>109</v>
      </c>
      <c r="Q37" s="49" t="s">
        <v>382</v>
      </c>
      <c r="R37" s="25">
        <v>9127.81</v>
      </c>
      <c r="S37" s="46">
        <v>-32.050000000001091</v>
      </c>
      <c r="U37" s="49" t="s">
        <v>1011</v>
      </c>
      <c r="V37" s="25">
        <v>1073650.7199999983</v>
      </c>
      <c r="W37" s="145">
        <v>-43341.320000001928</v>
      </c>
      <c r="X37" s="54">
        <v>-4.0368174856718758E-2</v>
      </c>
      <c r="AM37" s="23"/>
    </row>
    <row r="38" spans="2:39">
      <c r="B38" s="49" t="s">
        <v>42</v>
      </c>
      <c r="C38" s="25">
        <v>549933.9100000012</v>
      </c>
      <c r="D38" s="46">
        <v>-118087.97999999695</v>
      </c>
      <c r="L38" s="49" t="s">
        <v>133</v>
      </c>
      <c r="M38" s="25">
        <v>380581.9600000002</v>
      </c>
      <c r="N38" s="145">
        <v>13044.860000000335</v>
      </c>
      <c r="O38" s="68">
        <v>469</v>
      </c>
      <c r="Q38" s="49" t="s">
        <v>383</v>
      </c>
      <c r="R38" s="25">
        <v>203448.90999999997</v>
      </c>
      <c r="S38" s="46">
        <v>-18920.990000000049</v>
      </c>
      <c r="U38" s="49" t="s">
        <v>1012</v>
      </c>
      <c r="V38" s="25">
        <v>174108.3300000001</v>
      </c>
      <c r="W38" s="145">
        <v>-14834.329999999929</v>
      </c>
      <c r="X38" s="54">
        <v>-8.5201724696342324E-2</v>
      </c>
      <c r="AM38" s="23"/>
    </row>
    <row r="39" spans="2:39">
      <c r="B39" s="49" t="s">
        <v>43</v>
      </c>
      <c r="C39" s="25">
        <v>16249</v>
      </c>
      <c r="D39" s="46">
        <v>5049.28999999999</v>
      </c>
      <c r="L39" s="49" t="s">
        <v>134</v>
      </c>
      <c r="M39" s="25">
        <v>89872.259999999951</v>
      </c>
      <c r="N39" s="145">
        <v>2217.2599999999657</v>
      </c>
      <c r="O39" s="68">
        <v>109</v>
      </c>
      <c r="Q39" s="49" t="s">
        <v>384</v>
      </c>
      <c r="R39" s="25">
        <v>167361.35000000003</v>
      </c>
      <c r="S39" s="46">
        <v>-12735.079999999958</v>
      </c>
      <c r="U39" s="49" t="s">
        <v>1013</v>
      </c>
      <c r="V39" s="25">
        <v>2184211.149999999</v>
      </c>
      <c r="W39" s="145">
        <v>-43373.770000002813</v>
      </c>
      <c r="X39" s="54">
        <v>-1.9857864932153118E-2</v>
      </c>
      <c r="AM39" s="23"/>
    </row>
    <row r="40" spans="2:39">
      <c r="B40" s="49" t="s">
        <v>44</v>
      </c>
      <c r="C40" s="25">
        <v>25880152.860001124</v>
      </c>
      <c r="D40" s="46">
        <v>1561197.8600008301</v>
      </c>
      <c r="L40" s="49" t="s">
        <v>135</v>
      </c>
      <c r="M40" s="25">
        <v>379654.84</v>
      </c>
      <c r="N40" s="145">
        <v>12909.270000000251</v>
      </c>
      <c r="O40" s="68">
        <v>468</v>
      </c>
      <c r="Q40" s="49" t="s">
        <v>385</v>
      </c>
      <c r="R40" s="25">
        <v>380589.50000000023</v>
      </c>
      <c r="S40" s="46">
        <v>-13811.539999999979</v>
      </c>
      <c r="U40" s="50" t="s">
        <v>1014</v>
      </c>
      <c r="V40" s="48">
        <v>6976128.29</v>
      </c>
      <c r="W40" s="28">
        <v>155178.97000001837</v>
      </c>
      <c r="X40" s="55">
        <v>2.2244282723765444E-2</v>
      </c>
      <c r="AM40" s="23"/>
    </row>
    <row r="41" spans="2:39">
      <c r="B41" s="49" t="s">
        <v>45</v>
      </c>
      <c r="C41" s="25">
        <v>4493533.4200000204</v>
      </c>
      <c r="D41" s="46">
        <v>469339.43000004394</v>
      </c>
      <c r="L41" s="49" t="s">
        <v>136</v>
      </c>
      <c r="M41" s="25">
        <v>112288.68000000031</v>
      </c>
      <c r="N41" s="145">
        <v>29196.650000000242</v>
      </c>
      <c r="O41" s="68">
        <v>567</v>
      </c>
      <c r="Q41" s="49" t="s">
        <v>386</v>
      </c>
      <c r="R41" s="25">
        <v>2446.35</v>
      </c>
      <c r="S41" s="46">
        <v>57.170000000000073</v>
      </c>
      <c r="AM41" s="23"/>
    </row>
    <row r="42" spans="2:39">
      <c r="B42" s="49" t="s">
        <v>46</v>
      </c>
      <c r="C42" s="25">
        <v>133777.98000000036</v>
      </c>
      <c r="D42" s="46">
        <v>34723.250000001484</v>
      </c>
      <c r="L42" s="49" t="s">
        <v>137</v>
      </c>
      <c r="M42" s="25">
        <v>41590.400000000001</v>
      </c>
      <c r="N42" s="145">
        <v>10812.300000000014</v>
      </c>
      <c r="O42" s="68">
        <v>606</v>
      </c>
      <c r="Q42" s="49" t="s">
        <v>387</v>
      </c>
      <c r="R42" s="25">
        <v>7780.34</v>
      </c>
      <c r="S42" s="46">
        <v>1084.8900000000003</v>
      </c>
      <c r="AM42" s="23"/>
    </row>
    <row r="43" spans="2:39">
      <c r="B43" s="49" t="s">
        <v>47</v>
      </c>
      <c r="C43" s="25">
        <v>13524.299999999994</v>
      </c>
      <c r="D43" s="46">
        <v>4206.3400000000111</v>
      </c>
      <c r="L43" s="49" t="s">
        <v>138</v>
      </c>
      <c r="M43" s="25">
        <v>30271.57000000008</v>
      </c>
      <c r="N43" s="145">
        <v>7868.4900000001217</v>
      </c>
      <c r="O43" s="68">
        <v>623</v>
      </c>
      <c r="Q43" s="49" t="s">
        <v>388</v>
      </c>
      <c r="R43" s="25">
        <v>381.19</v>
      </c>
      <c r="S43" s="46">
        <v>2.2699999999999818</v>
      </c>
      <c r="AM43" s="23"/>
    </row>
    <row r="44" spans="2:39">
      <c r="B44" s="49" t="s">
        <v>48</v>
      </c>
      <c r="C44" s="25">
        <v>28681899.479998462</v>
      </c>
      <c r="D44" s="46">
        <v>-1051786.1799998768</v>
      </c>
      <c r="L44" s="49" t="s">
        <v>139</v>
      </c>
      <c r="M44" s="25">
        <v>19710.079999999984</v>
      </c>
      <c r="N44" s="145">
        <v>5124.9999999999854</v>
      </c>
      <c r="O44" s="68">
        <v>92</v>
      </c>
      <c r="Q44" s="49" t="s">
        <v>389</v>
      </c>
      <c r="R44" s="25">
        <v>1618.2800000000002</v>
      </c>
      <c r="S44" s="46">
        <v>460.13000000000011</v>
      </c>
      <c r="AM44" s="23"/>
    </row>
    <row r="45" spans="2:39">
      <c r="B45" s="49" t="s">
        <v>49</v>
      </c>
      <c r="C45" s="25">
        <v>3746817.1299999678</v>
      </c>
      <c r="D45" s="46">
        <v>140667.86000001105</v>
      </c>
      <c r="L45" s="49" t="s">
        <v>140</v>
      </c>
      <c r="M45" s="25">
        <v>4042.2399999999989</v>
      </c>
      <c r="N45" s="145">
        <v>1050.6700000000005</v>
      </c>
      <c r="O45" s="68">
        <v>128</v>
      </c>
      <c r="Q45" s="49" t="s">
        <v>390</v>
      </c>
      <c r="R45" s="25">
        <v>150221.55000000005</v>
      </c>
      <c r="S45" s="46">
        <v>-8027.0299999999697</v>
      </c>
      <c r="AM45" s="23"/>
    </row>
    <row r="46" spans="2:39">
      <c r="B46" s="49" t="s">
        <v>50</v>
      </c>
      <c r="C46" s="25">
        <v>50424.970000000118</v>
      </c>
      <c r="D46" s="46">
        <v>13081.400000000183</v>
      </c>
      <c r="L46" s="49" t="s">
        <v>141</v>
      </c>
      <c r="M46" s="25">
        <v>61439.700000000033</v>
      </c>
      <c r="N46" s="145">
        <v>61.919999999990978</v>
      </c>
      <c r="O46" s="68">
        <v>102</v>
      </c>
      <c r="Q46" s="49" t="s">
        <v>391</v>
      </c>
      <c r="R46" s="25">
        <v>13137.369999999997</v>
      </c>
      <c r="S46" s="46">
        <v>159.80000000000109</v>
      </c>
      <c r="AM46" s="23"/>
    </row>
    <row r="47" spans="2:39">
      <c r="B47" s="49" t="s">
        <v>51</v>
      </c>
      <c r="C47" s="25">
        <v>325297.09000000131</v>
      </c>
      <c r="D47" s="46">
        <v>109496.7700000008</v>
      </c>
      <c r="L47" s="49" t="s">
        <v>142</v>
      </c>
      <c r="M47" s="25">
        <v>64451.450000000033</v>
      </c>
      <c r="N47" s="145">
        <v>64.959999999999127</v>
      </c>
      <c r="O47" s="68">
        <v>107</v>
      </c>
      <c r="Q47" s="49" t="s">
        <v>392</v>
      </c>
      <c r="R47" s="25">
        <v>58235.550000000025</v>
      </c>
      <c r="S47" s="46">
        <v>4759.130000000041</v>
      </c>
      <c r="AM47" s="23"/>
    </row>
    <row r="48" spans="2:39">
      <c r="B48" s="49" t="s">
        <v>52</v>
      </c>
      <c r="C48" s="25">
        <v>23331.45000000007</v>
      </c>
      <c r="D48" s="46">
        <v>8661.5900000000674</v>
      </c>
      <c r="L48" s="49" t="s">
        <v>143</v>
      </c>
      <c r="M48" s="25">
        <v>285343.11999999994</v>
      </c>
      <c r="N48" s="145">
        <v>-1086.729999999865</v>
      </c>
      <c r="O48" s="68">
        <v>476</v>
      </c>
      <c r="Q48" s="49" t="s">
        <v>393</v>
      </c>
      <c r="R48" s="25">
        <v>1714.68</v>
      </c>
      <c r="S48" s="46">
        <v>13.669999999999845</v>
      </c>
      <c r="AM48" s="23"/>
    </row>
    <row r="49" spans="2:39">
      <c r="B49" s="49" t="s">
        <v>53</v>
      </c>
      <c r="C49" s="25">
        <v>203041.16000000015</v>
      </c>
      <c r="D49" s="46">
        <v>61923.269999999669</v>
      </c>
      <c r="L49" s="49" t="s">
        <v>144</v>
      </c>
      <c r="M49" s="25">
        <v>192832.21999999988</v>
      </c>
      <c r="N49" s="145">
        <v>-929.15000000005239</v>
      </c>
      <c r="O49" s="68">
        <v>322</v>
      </c>
      <c r="Q49" s="49" t="s">
        <v>394</v>
      </c>
      <c r="R49" s="25">
        <v>278251.19999999984</v>
      </c>
      <c r="S49" s="46">
        <v>-19145.760000000184</v>
      </c>
      <c r="AM49" s="23"/>
    </row>
    <row r="50" spans="2:39">
      <c r="B50" s="49" t="s">
        <v>54</v>
      </c>
      <c r="C50" s="25">
        <v>831.11000000000195</v>
      </c>
      <c r="D50" s="46">
        <v>311.06000000000222</v>
      </c>
      <c r="L50" s="49" t="s">
        <v>145</v>
      </c>
      <c r="M50" s="25">
        <v>49392.7</v>
      </c>
      <c r="N50" s="145">
        <v>49.779999999998836</v>
      </c>
      <c r="O50" s="68">
        <v>82</v>
      </c>
      <c r="Q50" s="49" t="s">
        <v>395</v>
      </c>
      <c r="R50" s="25">
        <v>18736.860000000004</v>
      </c>
      <c r="S50" s="46">
        <v>-563.38999999999578</v>
      </c>
      <c r="AM50" s="23"/>
    </row>
    <row r="51" spans="2:39">
      <c r="B51" s="49" t="s">
        <v>55</v>
      </c>
      <c r="C51" s="25">
        <v>9506980.8199998867</v>
      </c>
      <c r="D51" s="46">
        <v>-945090.58000007272</v>
      </c>
      <c r="L51" s="49" t="s">
        <v>146</v>
      </c>
      <c r="M51" s="25">
        <v>48790.350000000013</v>
      </c>
      <c r="N51" s="145">
        <v>49.17000000000553</v>
      </c>
      <c r="O51" s="68">
        <v>81</v>
      </c>
      <c r="Q51" s="49" t="s">
        <v>396</v>
      </c>
      <c r="R51" s="25">
        <v>422901.0300000002</v>
      </c>
      <c r="S51" s="46">
        <v>38639.760000000184</v>
      </c>
      <c r="AM51" s="23"/>
    </row>
    <row r="52" spans="2:39" ht="15.5" thickTop="1" thickBot="1">
      <c r="B52" s="49" t="s">
        <v>56</v>
      </c>
      <c r="C52" s="25">
        <v>1463309.2600000079</v>
      </c>
      <c r="D52" s="46">
        <v>-3142.5699999923818</v>
      </c>
      <c r="L52" s="50" t="s">
        <v>147</v>
      </c>
      <c r="M52" s="25">
        <v>286055.90999999986</v>
      </c>
      <c r="N52" s="145">
        <v>-975.69000000006054</v>
      </c>
      <c r="O52" s="68">
        <v>477</v>
      </c>
      <c r="Q52" s="49" t="s">
        <v>397</v>
      </c>
      <c r="R52" s="25">
        <v>6587.38</v>
      </c>
      <c r="S52" s="46">
        <v>819.60999999999967</v>
      </c>
      <c r="AM52" s="23"/>
    </row>
    <row r="53" spans="2:39" ht="15.5" thickTop="1" thickBot="1">
      <c r="B53" s="49" t="s">
        <v>57</v>
      </c>
      <c r="C53" s="25">
        <v>207249.38000000032</v>
      </c>
      <c r="D53" s="46">
        <v>73802.720000000088</v>
      </c>
      <c r="L53" s="59" t="s">
        <v>148</v>
      </c>
      <c r="M53" s="25">
        <v>201325.40999999992</v>
      </c>
      <c r="N53" s="145">
        <v>-258.66000000000349</v>
      </c>
      <c r="O53" s="68">
        <v>335</v>
      </c>
      <c r="Q53" s="49" t="s">
        <v>398</v>
      </c>
      <c r="R53" s="25">
        <v>31039.180000000004</v>
      </c>
      <c r="S53" s="46">
        <v>-1684.8299999999981</v>
      </c>
      <c r="AM53" s="23"/>
    </row>
    <row r="54" spans="2:39" ht="15.5" thickTop="1" thickBot="1">
      <c r="B54" s="50" t="s">
        <v>58</v>
      </c>
      <c r="C54" s="48">
        <v>679676.88999999478</v>
      </c>
      <c r="D54" s="47">
        <v>175946.34999999218</v>
      </c>
      <c r="L54" s="49" t="s">
        <v>149</v>
      </c>
      <c r="M54" s="25">
        <v>10328.720000000001</v>
      </c>
      <c r="N54" s="145">
        <v>2685.2299999999996</v>
      </c>
      <c r="O54" s="68">
        <v>188</v>
      </c>
      <c r="Q54" s="49" t="s">
        <v>399</v>
      </c>
      <c r="R54" s="25">
        <v>274945.4499999999</v>
      </c>
      <c r="S54" s="46">
        <v>26836.699999999983</v>
      </c>
      <c r="AM54" s="23"/>
    </row>
    <row r="55" spans="2:39" ht="15.5" thickTop="1" thickBot="1">
      <c r="B55" s="24"/>
      <c r="L55" s="49" t="s">
        <v>150</v>
      </c>
      <c r="M55" s="25">
        <v>11937.239999999978</v>
      </c>
      <c r="N55" s="145">
        <v>3102.7799999999952</v>
      </c>
      <c r="O55" s="68">
        <v>378</v>
      </c>
      <c r="Q55" s="49" t="s">
        <v>400</v>
      </c>
      <c r="R55" s="25">
        <v>356800.08000000031</v>
      </c>
      <c r="S55" s="46">
        <v>-2632.1999999997206</v>
      </c>
      <c r="AM55" s="23"/>
    </row>
    <row r="56" spans="2:39" ht="15.5" thickTop="1" thickBot="1">
      <c r="B56" s="24"/>
      <c r="L56" s="49" t="s">
        <v>151</v>
      </c>
      <c r="M56" s="25">
        <v>59218.45</v>
      </c>
      <c r="N56" s="145">
        <v>21787.500000000058</v>
      </c>
      <c r="O56" s="68">
        <v>1820</v>
      </c>
      <c r="Q56" s="49" t="s">
        <v>401</v>
      </c>
      <c r="R56" s="25">
        <v>182933.09</v>
      </c>
      <c r="S56" s="46">
        <v>-3.8300000000162981</v>
      </c>
      <c r="AM56" s="23"/>
    </row>
    <row r="57" spans="2:39" ht="15.5" thickTop="1" thickBot="1">
      <c r="B57" s="24"/>
      <c r="L57" s="49" t="s">
        <v>152</v>
      </c>
      <c r="M57" s="25">
        <v>10332.410000000011</v>
      </c>
      <c r="N57" s="145">
        <v>2685.7000000000098</v>
      </c>
      <c r="O57" s="68">
        <v>319</v>
      </c>
      <c r="Q57" s="49" t="s">
        <v>402</v>
      </c>
      <c r="R57" s="25">
        <v>4795.1900000000005</v>
      </c>
      <c r="S57" s="46">
        <v>930.79000000000133</v>
      </c>
      <c r="AM57" s="23"/>
    </row>
    <row r="58" spans="2:39" ht="15.5" thickTop="1" thickBot="1">
      <c r="B58" s="24"/>
      <c r="L58" s="49" t="s">
        <v>153</v>
      </c>
      <c r="M58" s="25">
        <v>38009.689999999973</v>
      </c>
      <c r="N58" s="145">
        <v>9881.1699999999983</v>
      </c>
      <c r="O58" s="68">
        <v>361</v>
      </c>
      <c r="Q58" s="49" t="s">
        <v>403</v>
      </c>
      <c r="R58" s="25">
        <v>12262.039999999999</v>
      </c>
      <c r="S58" s="46">
        <v>-856.31000000000131</v>
      </c>
      <c r="AM58" s="23"/>
    </row>
    <row r="59" spans="2:39" ht="15.5" thickTop="1" thickBot="1">
      <c r="B59" s="24"/>
      <c r="L59" s="49" t="s">
        <v>154</v>
      </c>
      <c r="M59" s="25">
        <v>16896.700000000008</v>
      </c>
      <c r="N59" s="145">
        <v>4392.8000000000084</v>
      </c>
      <c r="O59" s="68">
        <v>190</v>
      </c>
      <c r="Q59" s="49" t="s">
        <v>404</v>
      </c>
      <c r="R59" s="25">
        <v>83292.080000000031</v>
      </c>
      <c r="S59" s="46">
        <v>-354.11999999998079</v>
      </c>
      <c r="AM59" s="23"/>
    </row>
    <row r="60" spans="2:39" ht="15" thickTop="1">
      <c r="B60" s="24"/>
      <c r="L60" s="49" t="s">
        <v>155</v>
      </c>
      <c r="M60" s="25">
        <v>1949.399999999999</v>
      </c>
      <c r="N60" s="145">
        <v>506.93999999999892</v>
      </c>
      <c r="O60" s="68">
        <v>95</v>
      </c>
      <c r="Q60" s="49" t="s">
        <v>405</v>
      </c>
      <c r="R60" s="25">
        <v>284875.18000000011</v>
      </c>
      <c r="S60" s="46">
        <v>-7337.8800000000047</v>
      </c>
      <c r="AM60" s="23"/>
    </row>
    <row r="61" spans="2:39">
      <c r="B61" s="24"/>
      <c r="L61" s="49" t="s">
        <v>156</v>
      </c>
      <c r="M61" s="25">
        <v>1198.96</v>
      </c>
      <c r="N61" s="145">
        <v>104.65000000000009</v>
      </c>
      <c r="O61" s="68">
        <v>8</v>
      </c>
      <c r="Q61" s="49" t="s">
        <v>406</v>
      </c>
      <c r="R61" s="25">
        <v>430609.0300000002</v>
      </c>
      <c r="S61" s="46">
        <v>-4900.6099999997532</v>
      </c>
      <c r="AM61" s="23"/>
    </row>
    <row r="62" spans="2:39">
      <c r="B62" s="24"/>
      <c r="L62" s="49" t="s">
        <v>157</v>
      </c>
      <c r="M62" s="25">
        <v>58449.300000000047</v>
      </c>
      <c r="N62" s="145">
        <v>5102.7500000000582</v>
      </c>
      <c r="O62" s="68">
        <v>390</v>
      </c>
      <c r="Q62" s="49" t="s">
        <v>407</v>
      </c>
      <c r="R62" s="25">
        <v>147819.57</v>
      </c>
      <c r="S62" s="46">
        <v>17788.55000000009</v>
      </c>
      <c r="AM62" s="23"/>
    </row>
    <row r="63" spans="2:39">
      <c r="B63" s="24"/>
      <c r="L63" s="49" t="s">
        <v>158</v>
      </c>
      <c r="M63" s="25">
        <v>86869.710000000137</v>
      </c>
      <c r="N63" s="145">
        <v>7533.8700000001263</v>
      </c>
      <c r="O63" s="68">
        <v>580</v>
      </c>
      <c r="Q63" s="49" t="s">
        <v>408</v>
      </c>
      <c r="R63" s="25">
        <v>35847.339999999997</v>
      </c>
      <c r="S63" s="46">
        <v>-89.740000000005239</v>
      </c>
      <c r="AM63" s="23"/>
    </row>
    <row r="64" spans="2:39">
      <c r="B64" s="24"/>
      <c r="L64" s="49" t="s">
        <v>159</v>
      </c>
      <c r="M64" s="25">
        <v>51555.280000000057</v>
      </c>
      <c r="N64" s="145">
        <v>4500.83000000006</v>
      </c>
      <c r="O64" s="68">
        <v>344</v>
      </c>
      <c r="Q64" s="49" t="s">
        <v>409</v>
      </c>
      <c r="R64" s="25">
        <v>76276.799999999974</v>
      </c>
      <c r="S64" s="46">
        <v>-5885.7700000000186</v>
      </c>
      <c r="AM64" s="23"/>
    </row>
    <row r="65" spans="2:39">
      <c r="B65" s="24"/>
      <c r="L65" s="49" t="s">
        <v>160</v>
      </c>
      <c r="M65" s="25">
        <v>2248.0500000000002</v>
      </c>
      <c r="N65" s="145">
        <v>196.24000000000024</v>
      </c>
      <c r="O65" s="68">
        <v>15</v>
      </c>
      <c r="Q65" s="49" t="s">
        <v>410</v>
      </c>
      <c r="R65" s="25">
        <v>4378.6500000000005</v>
      </c>
      <c r="S65" s="46">
        <v>667.94000000000051</v>
      </c>
      <c r="AM65" s="23"/>
    </row>
    <row r="66" spans="2:39">
      <c r="B66" s="24"/>
      <c r="L66" s="49" t="s">
        <v>161</v>
      </c>
      <c r="M66" s="25">
        <v>62680.200000000099</v>
      </c>
      <c r="N66" s="145">
        <v>5421.0400000001537</v>
      </c>
      <c r="O66" s="68">
        <v>396</v>
      </c>
      <c r="Q66" s="49" t="s">
        <v>411</v>
      </c>
      <c r="R66" s="25">
        <v>76463.989999999991</v>
      </c>
      <c r="S66" s="46">
        <v>83.5899999999383</v>
      </c>
      <c r="AM66" s="23"/>
    </row>
    <row r="67" spans="2:39">
      <c r="B67" s="24"/>
      <c r="L67" s="49" t="s">
        <v>162</v>
      </c>
      <c r="M67" s="25">
        <v>92676.330000000075</v>
      </c>
      <c r="N67" s="145">
        <v>7799.740000000209</v>
      </c>
      <c r="O67" s="68">
        <v>587</v>
      </c>
      <c r="Q67" s="50" t="s">
        <v>412</v>
      </c>
      <c r="R67" s="25">
        <v>87941.98</v>
      </c>
      <c r="S67" s="46">
        <v>10127.110000000044</v>
      </c>
      <c r="AM67" s="23"/>
    </row>
    <row r="68" spans="2:39">
      <c r="B68" s="24"/>
      <c r="L68" s="49" t="s">
        <v>163</v>
      </c>
      <c r="M68" s="25">
        <v>52123.470000000081</v>
      </c>
      <c r="N68" s="145">
        <v>4552.1700000000928</v>
      </c>
      <c r="O68" s="68">
        <v>329</v>
      </c>
      <c r="Q68" s="59" t="s">
        <v>413</v>
      </c>
      <c r="R68" s="25">
        <v>253013.52999999985</v>
      </c>
      <c r="S68" s="46">
        <v>-7379.7500000001164</v>
      </c>
      <c r="AM68" s="23"/>
    </row>
    <row r="69" spans="2:39">
      <c r="B69" s="24"/>
      <c r="L69" s="49" t="s">
        <v>164</v>
      </c>
      <c r="M69" s="25">
        <v>6970.9199999999992</v>
      </c>
      <c r="N69" s="145">
        <v>608.8100000000004</v>
      </c>
      <c r="O69" s="68">
        <v>44</v>
      </c>
      <c r="Q69" s="49" t="s">
        <v>414</v>
      </c>
      <c r="R69" s="25">
        <v>29688.319999999996</v>
      </c>
      <c r="S69" s="46">
        <v>3643.7200000000194</v>
      </c>
      <c r="AM69" s="23"/>
    </row>
    <row r="70" spans="2:39">
      <c r="B70" s="24"/>
      <c r="L70" s="49" t="s">
        <v>165</v>
      </c>
      <c r="M70" s="25">
        <v>62262.9900000001</v>
      </c>
      <c r="N70" s="145">
        <v>5437.6400000001158</v>
      </c>
      <c r="O70" s="68">
        <v>393</v>
      </c>
      <c r="Q70" s="49" t="s">
        <v>415</v>
      </c>
      <c r="R70" s="25">
        <v>6241.5500000000011</v>
      </c>
      <c r="S70" s="46">
        <v>741.4300000000012</v>
      </c>
      <c r="AM70" s="23"/>
    </row>
    <row r="71" spans="2:39">
      <c r="B71" s="24"/>
      <c r="L71" s="49" t="s">
        <v>166</v>
      </c>
      <c r="M71" s="25">
        <v>22473.78999999999</v>
      </c>
      <c r="N71" s="145">
        <v>5833.2400000000198</v>
      </c>
      <c r="O71" s="68">
        <v>617</v>
      </c>
      <c r="Q71" s="49" t="s">
        <v>416</v>
      </c>
      <c r="R71" s="25">
        <v>2472.31</v>
      </c>
      <c r="S71" s="46">
        <v>248.63999999999987</v>
      </c>
      <c r="AM71" s="23"/>
    </row>
    <row r="72" spans="2:39">
      <c r="B72" s="24"/>
      <c r="L72" s="49" t="s">
        <v>167</v>
      </c>
      <c r="M72" s="25">
        <v>21234.609999999982</v>
      </c>
      <c r="N72" s="145">
        <v>5476.7199999999775</v>
      </c>
      <c r="O72" s="68">
        <v>835</v>
      </c>
      <c r="Q72" s="49" t="s">
        <v>417</v>
      </c>
      <c r="R72" s="25">
        <v>3922.2799999999997</v>
      </c>
      <c r="S72" s="46">
        <v>74.459999999999582</v>
      </c>
      <c r="AM72" s="23"/>
    </row>
    <row r="73" spans="2:39">
      <c r="B73" s="24"/>
      <c r="L73" s="49" t="s">
        <v>168</v>
      </c>
      <c r="M73" s="25">
        <v>9545.9699999999903</v>
      </c>
      <c r="N73" s="145">
        <v>2480.4399999999905</v>
      </c>
      <c r="O73" s="68">
        <v>393</v>
      </c>
      <c r="Q73" s="49" t="s">
        <v>418</v>
      </c>
      <c r="R73" s="25">
        <v>82771.349999999977</v>
      </c>
      <c r="S73" s="46">
        <v>-5558.3600000000151</v>
      </c>
      <c r="AM73" s="23"/>
    </row>
    <row r="74" spans="2:39">
      <c r="B74" s="24"/>
      <c r="L74" s="49" t="s">
        <v>169</v>
      </c>
      <c r="M74" s="25">
        <v>18006.300000000036</v>
      </c>
      <c r="N74" s="145">
        <v>4682.1000000000276</v>
      </c>
      <c r="O74" s="68">
        <v>342</v>
      </c>
      <c r="Q74" s="49" t="s">
        <v>419</v>
      </c>
      <c r="R74" s="25">
        <v>144825.43</v>
      </c>
      <c r="S74" s="46">
        <v>10361.829999999958</v>
      </c>
      <c r="AM74" s="23"/>
    </row>
    <row r="75" spans="2:39">
      <c r="B75" s="24"/>
      <c r="L75" s="49" t="s">
        <v>170</v>
      </c>
      <c r="M75" s="25">
        <v>4940.1399999999967</v>
      </c>
      <c r="N75" s="145">
        <v>1279.719999999998</v>
      </c>
      <c r="O75" s="68">
        <v>304</v>
      </c>
      <c r="Q75" s="49" t="s">
        <v>72</v>
      </c>
      <c r="R75" s="25">
        <v>882273.53000000049</v>
      </c>
      <c r="S75" s="46">
        <v>67903.800000000279</v>
      </c>
      <c r="AM75" s="23"/>
    </row>
    <row r="76" spans="2:39">
      <c r="B76" s="24"/>
      <c r="L76" s="49" t="s">
        <v>171</v>
      </c>
      <c r="M76" s="25">
        <v>44962.399999999994</v>
      </c>
      <c r="N76" s="145">
        <v>1653.4299999999785</v>
      </c>
      <c r="O76" s="68">
        <v>237</v>
      </c>
      <c r="Q76" s="49" t="s">
        <v>420</v>
      </c>
      <c r="R76" s="25">
        <v>184845.41000000006</v>
      </c>
      <c r="S76" s="46">
        <v>14683.070000000094</v>
      </c>
      <c r="AM76" s="23"/>
    </row>
    <row r="77" spans="2:39">
      <c r="B77" s="24"/>
      <c r="L77" s="49" t="s">
        <v>172</v>
      </c>
      <c r="M77" s="25">
        <v>290456.52000000176</v>
      </c>
      <c r="N77" s="145">
        <v>8658.5300000021234</v>
      </c>
      <c r="O77" s="68">
        <v>1535</v>
      </c>
      <c r="Q77" s="49" t="s">
        <v>421</v>
      </c>
      <c r="R77" s="25">
        <v>1066.44</v>
      </c>
      <c r="S77" s="46">
        <v>-35.150000000000091</v>
      </c>
      <c r="AM77" s="23"/>
    </row>
    <row r="78" spans="2:39">
      <c r="B78" s="24"/>
      <c r="L78" s="49" t="s">
        <v>173</v>
      </c>
      <c r="M78" s="25">
        <v>172982.32000000071</v>
      </c>
      <c r="N78" s="145">
        <v>5804.3300000005984</v>
      </c>
      <c r="O78" s="68">
        <v>917</v>
      </c>
      <c r="Q78" s="49" t="s">
        <v>422</v>
      </c>
      <c r="R78" s="25">
        <v>116805.62999999998</v>
      </c>
      <c r="S78" s="46">
        <v>11942.840000000011</v>
      </c>
      <c r="AM78" s="23"/>
    </row>
    <row r="79" spans="2:39">
      <c r="B79" s="24"/>
      <c r="L79" s="49" t="s">
        <v>174</v>
      </c>
      <c r="M79" s="25">
        <v>24844.689999999995</v>
      </c>
      <c r="N79" s="145">
        <v>786.72999999999956</v>
      </c>
      <c r="O79" s="68">
        <v>129</v>
      </c>
      <c r="Q79" s="49" t="s">
        <v>423</v>
      </c>
      <c r="R79" s="25">
        <v>400253.07</v>
      </c>
      <c r="S79" s="46">
        <v>-10544.52999999997</v>
      </c>
      <c r="AM79" s="23"/>
    </row>
    <row r="80" spans="2:39">
      <c r="B80" s="24"/>
      <c r="L80" s="49" t="s">
        <v>175</v>
      </c>
      <c r="M80" s="25">
        <v>194781.84000000067</v>
      </c>
      <c r="N80" s="145">
        <v>11027.360000000132</v>
      </c>
      <c r="O80" s="68">
        <v>991</v>
      </c>
      <c r="Q80" s="49" t="s">
        <v>424</v>
      </c>
      <c r="R80" s="25">
        <v>263787.78999999992</v>
      </c>
      <c r="S80" s="46">
        <v>-32825.510000000126</v>
      </c>
      <c r="AM80" s="23"/>
    </row>
    <row r="81" spans="2:39">
      <c r="B81" s="24"/>
      <c r="L81" s="49" t="s">
        <v>176</v>
      </c>
      <c r="M81" s="25">
        <v>131625.60000000012</v>
      </c>
      <c r="N81" s="145">
        <v>7568.5500000000466</v>
      </c>
      <c r="O81" s="68">
        <v>669</v>
      </c>
      <c r="Q81" s="49" t="s">
        <v>425</v>
      </c>
      <c r="R81" s="25">
        <v>148840.03000000006</v>
      </c>
      <c r="S81" s="46">
        <v>9991.7300000000396</v>
      </c>
      <c r="AM81" s="23"/>
    </row>
    <row r="82" spans="2:39">
      <c r="B82" s="24"/>
      <c r="L82" s="49" t="s">
        <v>177</v>
      </c>
      <c r="M82" s="25">
        <v>20104.27</v>
      </c>
      <c r="N82" s="145">
        <v>1428.2100000000064</v>
      </c>
      <c r="O82" s="68">
        <v>100</v>
      </c>
      <c r="Q82" s="49" t="s">
        <v>426</v>
      </c>
      <c r="R82" s="25">
        <v>5449.3499999999995</v>
      </c>
      <c r="S82" s="46">
        <v>254.30999999999949</v>
      </c>
      <c r="AM82" s="23"/>
    </row>
    <row r="83" spans="2:39">
      <c r="B83" s="24"/>
      <c r="L83" s="49" t="s">
        <v>178</v>
      </c>
      <c r="M83" s="25">
        <v>195433.51000000062</v>
      </c>
      <c r="N83" s="145">
        <v>11151.490000000049</v>
      </c>
      <c r="O83" s="68">
        <v>994</v>
      </c>
      <c r="Q83" s="49" t="s">
        <v>427</v>
      </c>
      <c r="R83" s="25">
        <v>4008.83</v>
      </c>
      <c r="S83" s="46">
        <v>423.48999999999978</v>
      </c>
      <c r="AM83" s="23"/>
    </row>
    <row r="84" spans="2:39">
      <c r="B84" s="24"/>
      <c r="L84" s="49" t="s">
        <v>179</v>
      </c>
      <c r="M84" s="25">
        <v>136756.87000000017</v>
      </c>
      <c r="N84" s="145">
        <v>7850.7100000000355</v>
      </c>
      <c r="O84" s="68">
        <v>695</v>
      </c>
      <c r="Q84" s="49" t="s">
        <v>428</v>
      </c>
      <c r="R84" s="25">
        <v>357950.79000000021</v>
      </c>
      <c r="S84" s="46">
        <v>36952.010000000417</v>
      </c>
      <c r="AM84" s="23"/>
    </row>
    <row r="85" spans="2:39">
      <c r="B85" s="24"/>
      <c r="L85" s="49" t="s">
        <v>180</v>
      </c>
      <c r="M85" s="25">
        <v>5421.6299999999965</v>
      </c>
      <c r="N85" s="145">
        <v>1408.7899999999995</v>
      </c>
      <c r="O85" s="68">
        <v>213</v>
      </c>
      <c r="Q85" s="49" t="s">
        <v>429</v>
      </c>
      <c r="R85" s="25">
        <v>373702.39999999997</v>
      </c>
      <c r="S85" s="46">
        <v>35492.220000000147</v>
      </c>
      <c r="AM85" s="23"/>
    </row>
    <row r="86" spans="2:39">
      <c r="B86" s="24"/>
      <c r="L86" s="49" t="s">
        <v>181</v>
      </c>
      <c r="M86" s="25">
        <v>19456.290000000015</v>
      </c>
      <c r="N86" s="145">
        <v>5055.7800000000061</v>
      </c>
      <c r="O86" s="68">
        <v>801</v>
      </c>
      <c r="Q86" s="49" t="s">
        <v>430</v>
      </c>
      <c r="R86" s="25">
        <v>249.54</v>
      </c>
      <c r="S86" s="46">
        <v>30.849999999999994</v>
      </c>
      <c r="AM86" s="23"/>
    </row>
    <row r="87" spans="2:39">
      <c r="B87" s="24"/>
      <c r="L87" s="49" t="s">
        <v>182</v>
      </c>
      <c r="M87" s="25">
        <v>58489.639999999948</v>
      </c>
      <c r="N87" s="145">
        <v>15207.420000000064</v>
      </c>
      <c r="O87" s="68">
        <v>866</v>
      </c>
      <c r="Q87" s="49" t="s">
        <v>431</v>
      </c>
      <c r="R87" s="25">
        <v>1583.63</v>
      </c>
      <c r="S87" s="46">
        <v>-520.51000000000022</v>
      </c>
      <c r="AM87" s="23"/>
    </row>
    <row r="88" spans="2:39">
      <c r="B88" s="24"/>
      <c r="L88" s="49" t="s">
        <v>183</v>
      </c>
      <c r="M88" s="25">
        <v>162.69999999999999</v>
      </c>
      <c r="N88" s="145">
        <v>42.289999999999992</v>
      </c>
      <c r="O88" s="68">
        <v>10</v>
      </c>
      <c r="Q88" s="49" t="s">
        <v>432</v>
      </c>
      <c r="R88" s="25">
        <v>110629.49000000005</v>
      </c>
      <c r="S88" s="46">
        <v>3076.9400000000751</v>
      </c>
      <c r="AM88" s="23"/>
    </row>
    <row r="89" spans="2:39">
      <c r="B89" s="24"/>
      <c r="L89" s="49" t="s">
        <v>184</v>
      </c>
      <c r="M89" s="25">
        <v>5001.25</v>
      </c>
      <c r="N89" s="145">
        <v>4.9700000000011642</v>
      </c>
      <c r="O89" s="68">
        <v>25</v>
      </c>
      <c r="Q89" s="49" t="s">
        <v>433</v>
      </c>
      <c r="R89" s="25">
        <v>36946.880000000005</v>
      </c>
      <c r="S89" s="46">
        <v>-258.22999999998137</v>
      </c>
      <c r="AM89" s="23"/>
    </row>
    <row r="90" spans="2:39">
      <c r="B90" s="24"/>
      <c r="L90" s="49" t="s">
        <v>185</v>
      </c>
      <c r="M90" s="25">
        <v>58414.6</v>
      </c>
      <c r="N90" s="145">
        <v>57.929999999898428</v>
      </c>
      <c r="O90" s="68">
        <v>292</v>
      </c>
      <c r="Q90" s="49" t="s">
        <v>434</v>
      </c>
      <c r="R90" s="25">
        <v>13322.36</v>
      </c>
      <c r="S90" s="46">
        <v>981.3700000000008</v>
      </c>
      <c r="AM90" s="23"/>
    </row>
    <row r="91" spans="2:39">
      <c r="B91" s="24"/>
      <c r="L91" s="49" t="s">
        <v>186</v>
      </c>
      <c r="M91" s="25">
        <v>39209.800000000039</v>
      </c>
      <c r="N91" s="145">
        <v>38.909999999996217</v>
      </c>
      <c r="O91" s="68">
        <v>196</v>
      </c>
      <c r="Q91" s="49" t="s">
        <v>435</v>
      </c>
      <c r="R91" s="25">
        <v>165.23</v>
      </c>
      <c r="S91" s="46">
        <v>42.959999999999994</v>
      </c>
      <c r="AM91" s="23"/>
    </row>
    <row r="92" spans="2:39">
      <c r="B92" s="24"/>
      <c r="L92" s="49" t="s">
        <v>187</v>
      </c>
      <c r="M92" s="25">
        <v>800.2</v>
      </c>
      <c r="N92" s="145">
        <v>0.79000000000007731</v>
      </c>
      <c r="O92" s="68">
        <v>4</v>
      </c>
      <c r="Q92" s="49" t="s">
        <v>436</v>
      </c>
      <c r="R92" s="25">
        <v>1633.0800000000002</v>
      </c>
      <c r="S92" s="46">
        <v>347.01000000000022</v>
      </c>
      <c r="AM92" s="23"/>
    </row>
    <row r="93" spans="2:39">
      <c r="B93" s="24"/>
      <c r="L93" s="49" t="s">
        <v>188</v>
      </c>
      <c r="M93" s="25">
        <v>3000.75</v>
      </c>
      <c r="N93" s="145">
        <v>2.9800000000000182</v>
      </c>
      <c r="O93" s="68">
        <v>15</v>
      </c>
      <c r="Q93" s="49" t="s">
        <v>437</v>
      </c>
      <c r="R93" s="25">
        <v>257293.99000000005</v>
      </c>
      <c r="S93" s="46">
        <v>27366.98000000004</v>
      </c>
      <c r="AM93" s="23"/>
    </row>
    <row r="94" spans="2:39">
      <c r="B94" s="24"/>
      <c r="L94" s="49" t="s">
        <v>189</v>
      </c>
      <c r="M94" s="25">
        <v>55340.480000000018</v>
      </c>
      <c r="N94" s="145">
        <v>-18.350000000049477</v>
      </c>
      <c r="O94" s="68">
        <v>277</v>
      </c>
      <c r="Q94" s="49" t="s">
        <v>438</v>
      </c>
      <c r="R94" s="25">
        <v>5575.2</v>
      </c>
      <c r="S94" s="46">
        <v>589.3700000000008</v>
      </c>
      <c r="AM94" s="23"/>
    </row>
    <row r="95" spans="2:39">
      <c r="B95" s="24"/>
      <c r="L95" s="49" t="s">
        <v>190</v>
      </c>
      <c r="M95" s="25">
        <v>42610.650000000023</v>
      </c>
      <c r="N95" s="145">
        <v>42.27999999995518</v>
      </c>
      <c r="O95" s="68">
        <v>213</v>
      </c>
      <c r="Q95" s="49" t="s">
        <v>439</v>
      </c>
      <c r="R95" s="25">
        <v>325978.66000000056</v>
      </c>
      <c r="S95" s="46">
        <v>-3179.5799999996671</v>
      </c>
      <c r="AM95" s="23"/>
    </row>
    <row r="96" spans="2:39">
      <c r="B96" s="24"/>
      <c r="L96" s="49" t="s">
        <v>191</v>
      </c>
      <c r="M96" s="25">
        <v>7201.7999999999984</v>
      </c>
      <c r="N96" s="145">
        <v>7.160000000000764</v>
      </c>
      <c r="O96" s="68">
        <v>36</v>
      </c>
      <c r="Q96" s="49" t="s">
        <v>440</v>
      </c>
      <c r="R96" s="25">
        <v>87271.19</v>
      </c>
      <c r="S96" s="46">
        <v>5804.6900000000023</v>
      </c>
      <c r="AM96" s="23"/>
    </row>
    <row r="97" spans="2:39">
      <c r="B97" s="24"/>
      <c r="L97" s="49" t="s">
        <v>192</v>
      </c>
      <c r="M97" s="25">
        <v>62098.870000000039</v>
      </c>
      <c r="N97" s="145">
        <v>-254.84000000004016</v>
      </c>
      <c r="O97" s="68">
        <v>312</v>
      </c>
      <c r="Q97" s="49" t="s">
        <v>441</v>
      </c>
      <c r="R97" s="25">
        <v>131729.31000000003</v>
      </c>
      <c r="S97" s="46">
        <v>13743.910000000062</v>
      </c>
      <c r="AM97" s="23"/>
    </row>
    <row r="98" spans="2:39">
      <c r="B98" s="24"/>
      <c r="L98" s="49" t="s">
        <v>193</v>
      </c>
      <c r="M98" s="25">
        <v>1548.3999999999994</v>
      </c>
      <c r="N98" s="145">
        <v>402.4399999999996</v>
      </c>
      <c r="O98" s="68">
        <v>56</v>
      </c>
      <c r="Q98" s="49" t="s">
        <v>442</v>
      </c>
      <c r="R98" s="25">
        <v>22369.199999999997</v>
      </c>
      <c r="S98" s="46">
        <v>629.10999999999331</v>
      </c>
      <c r="AM98" s="23"/>
    </row>
    <row r="99" spans="2:39">
      <c r="B99" s="24"/>
      <c r="L99" s="49" t="s">
        <v>194</v>
      </c>
      <c r="M99" s="25">
        <v>1480.5699999999993</v>
      </c>
      <c r="N99" s="145">
        <v>384.88999999999942</v>
      </c>
      <c r="O99" s="68">
        <v>91</v>
      </c>
      <c r="Q99" s="49" t="s">
        <v>443</v>
      </c>
      <c r="R99" s="25">
        <v>537525.52000000014</v>
      </c>
      <c r="S99" s="46">
        <v>57462.789999999979</v>
      </c>
      <c r="AM99" s="23"/>
    </row>
    <row r="100" spans="2:39">
      <c r="B100" s="24"/>
      <c r="L100" s="49" t="s">
        <v>195</v>
      </c>
      <c r="M100" s="25">
        <v>170578.01999999923</v>
      </c>
      <c r="N100" s="145">
        <v>-27700.410000001109</v>
      </c>
      <c r="O100" s="68">
        <v>5899</v>
      </c>
      <c r="Q100" s="49" t="s">
        <v>444</v>
      </c>
      <c r="R100" s="25">
        <v>88667.279999999984</v>
      </c>
      <c r="S100" s="46">
        <v>8897.7300000000105</v>
      </c>
      <c r="AM100" s="23"/>
    </row>
    <row r="101" spans="2:39">
      <c r="B101" s="24"/>
      <c r="L101" s="49" t="s">
        <v>196</v>
      </c>
      <c r="M101" s="25">
        <v>90119.269999999815</v>
      </c>
      <c r="N101" s="145">
        <v>-13980.840000000084</v>
      </c>
      <c r="O101" s="68">
        <v>3084</v>
      </c>
      <c r="Q101" s="49" t="s">
        <v>445</v>
      </c>
      <c r="R101" s="25">
        <v>12319.289999999995</v>
      </c>
      <c r="S101" s="46">
        <v>1614.159999999998</v>
      </c>
      <c r="AM101" s="23"/>
    </row>
    <row r="102" spans="2:39">
      <c r="B102" s="24"/>
      <c r="L102" s="50" t="s">
        <v>197</v>
      </c>
      <c r="M102" s="25">
        <v>73419.339999999836</v>
      </c>
      <c r="N102" s="145">
        <v>-9740.7700000000477</v>
      </c>
      <c r="O102" s="68">
        <v>2513</v>
      </c>
      <c r="Q102" s="49" t="s">
        <v>446</v>
      </c>
      <c r="R102" s="25">
        <v>8522.77</v>
      </c>
      <c r="S102" s="46">
        <v>697.55999999999949</v>
      </c>
      <c r="AM102" s="23"/>
    </row>
    <row r="103" spans="2:39">
      <c r="B103" s="24"/>
      <c r="L103" s="59" t="s">
        <v>198</v>
      </c>
      <c r="M103" s="25">
        <v>34175.669999999962</v>
      </c>
      <c r="N103" s="145">
        <v>10678.449999999997</v>
      </c>
      <c r="O103" s="68">
        <v>633</v>
      </c>
      <c r="Q103" s="49" t="s">
        <v>447</v>
      </c>
      <c r="R103" s="25">
        <v>6962.3399999999992</v>
      </c>
      <c r="S103" s="46">
        <v>-148.66000000000076</v>
      </c>
      <c r="AM103" s="23"/>
    </row>
    <row r="104" spans="2:39">
      <c r="B104" s="24"/>
      <c r="L104" s="49" t="s">
        <v>199</v>
      </c>
      <c r="M104" s="25">
        <v>85981.639999999868</v>
      </c>
      <c r="N104" s="145">
        <v>26365.889999999992</v>
      </c>
      <c r="O104" s="68">
        <v>1606</v>
      </c>
      <c r="Q104" s="49" t="s">
        <v>448</v>
      </c>
      <c r="R104" s="25">
        <v>302590.08000000013</v>
      </c>
      <c r="S104" s="46">
        <v>29909.749999999942</v>
      </c>
      <c r="AM104" s="23"/>
    </row>
    <row r="105" spans="2:39">
      <c r="B105" s="24"/>
      <c r="L105" s="49" t="s">
        <v>200</v>
      </c>
      <c r="M105" s="25">
        <v>47014.479999999981</v>
      </c>
      <c r="N105" s="145">
        <v>14645.390000000065</v>
      </c>
      <c r="O105" s="68">
        <v>872</v>
      </c>
      <c r="Q105" s="49" t="s">
        <v>449</v>
      </c>
      <c r="R105" s="25">
        <v>268913.41000000015</v>
      </c>
      <c r="S105" s="46">
        <v>32991.980000000127</v>
      </c>
      <c r="AM105" s="23"/>
    </row>
    <row r="106" spans="2:39">
      <c r="B106" s="24"/>
      <c r="L106" s="49" t="s">
        <v>201</v>
      </c>
      <c r="M106" s="25">
        <v>16015.550000000016</v>
      </c>
      <c r="N106" s="145">
        <v>5003.5700000000452</v>
      </c>
      <c r="O106" s="68">
        <v>445</v>
      </c>
      <c r="Q106" s="49" t="s">
        <v>450</v>
      </c>
      <c r="R106" s="25">
        <v>53550.509999999987</v>
      </c>
      <c r="S106" s="46">
        <v>6261.9900000000052</v>
      </c>
      <c r="AM106" s="23"/>
    </row>
    <row r="107" spans="2:39">
      <c r="B107" s="24"/>
      <c r="L107" s="49" t="s">
        <v>202</v>
      </c>
      <c r="M107" s="25">
        <v>45634.059999999969</v>
      </c>
      <c r="N107" s="145">
        <v>14107.629999999994</v>
      </c>
      <c r="O107" s="68">
        <v>1274</v>
      </c>
      <c r="Q107" s="49" t="s">
        <v>451</v>
      </c>
      <c r="R107" s="25">
        <v>2999.2999999999997</v>
      </c>
      <c r="S107" s="46">
        <v>-86.040000000000873</v>
      </c>
      <c r="AM107" s="23"/>
    </row>
    <row r="108" spans="2:39">
      <c r="B108" s="24"/>
      <c r="L108" s="49" t="s">
        <v>203</v>
      </c>
      <c r="M108" s="25">
        <v>20378.729999999992</v>
      </c>
      <c r="N108" s="145">
        <v>6347.7500000000309</v>
      </c>
      <c r="O108" s="68">
        <v>567</v>
      </c>
      <c r="Q108" s="49" t="s">
        <v>452</v>
      </c>
      <c r="R108" s="25">
        <v>128411.73999999996</v>
      </c>
      <c r="S108" s="46">
        <v>-5872.9699999999139</v>
      </c>
      <c r="AM108" s="23"/>
    </row>
    <row r="109" spans="2:39">
      <c r="B109" s="24"/>
      <c r="L109" s="49" t="s">
        <v>204</v>
      </c>
      <c r="M109" s="25">
        <v>13524.299999999994</v>
      </c>
      <c r="N109" s="145">
        <v>4206.3400000000111</v>
      </c>
      <c r="O109" s="68">
        <v>1130</v>
      </c>
      <c r="Q109" s="49" t="s">
        <v>453</v>
      </c>
      <c r="R109" s="25">
        <v>193782.95</v>
      </c>
      <c r="S109" s="46">
        <v>16631.48000000004</v>
      </c>
      <c r="AM109" s="23"/>
    </row>
    <row r="110" spans="2:39">
      <c r="B110" s="24"/>
      <c r="L110" s="49" t="s">
        <v>205</v>
      </c>
      <c r="M110" s="25">
        <v>10464.519999999997</v>
      </c>
      <c r="N110" s="145">
        <v>2720.6099999999969</v>
      </c>
      <c r="O110" s="68">
        <v>68</v>
      </c>
      <c r="Q110" s="49" t="s">
        <v>454</v>
      </c>
      <c r="R110" s="25">
        <v>32646.350000000002</v>
      </c>
      <c r="S110" s="46">
        <v>156.63999999999942</v>
      </c>
      <c r="AM110" s="23"/>
    </row>
    <row r="111" spans="2:39">
      <c r="B111" s="24"/>
      <c r="L111" s="49" t="s">
        <v>206</v>
      </c>
      <c r="M111" s="25">
        <v>40100.80000000001</v>
      </c>
      <c r="N111" s="145">
        <v>10171.260000000013</v>
      </c>
      <c r="O111" s="68">
        <v>659</v>
      </c>
      <c r="Q111" s="49" t="s">
        <v>455</v>
      </c>
      <c r="R111" s="25">
        <v>153405.37000000002</v>
      </c>
      <c r="S111" s="46">
        <v>-3784.9400000000023</v>
      </c>
      <c r="AM111" s="23"/>
    </row>
    <row r="112" spans="2:39">
      <c r="B112" s="24"/>
      <c r="L112" s="49" t="s">
        <v>207</v>
      </c>
      <c r="M112" s="25">
        <v>107559.63999999977</v>
      </c>
      <c r="N112" s="145">
        <v>12048.159999999843</v>
      </c>
      <c r="O112" s="68">
        <v>514</v>
      </c>
      <c r="Q112" s="49" t="s">
        <v>456</v>
      </c>
      <c r="R112" s="25">
        <v>736865.3</v>
      </c>
      <c r="S112" s="46">
        <v>-11093.670000000275</v>
      </c>
      <c r="AM112" s="23"/>
    </row>
    <row r="113" spans="2:39">
      <c r="B113" s="24"/>
      <c r="L113" s="49" t="s">
        <v>208</v>
      </c>
      <c r="M113" s="25">
        <v>14229.680000000004</v>
      </c>
      <c r="N113" s="145">
        <v>1593.9200000000055</v>
      </c>
      <c r="O113" s="68">
        <v>68</v>
      </c>
      <c r="Q113" s="49" t="s">
        <v>457</v>
      </c>
      <c r="R113" s="25">
        <v>6947.5199999999995</v>
      </c>
      <c r="S113" s="46">
        <v>794.74999999999909</v>
      </c>
      <c r="AM113" s="23"/>
    </row>
    <row r="114" spans="2:39">
      <c r="B114" s="24"/>
      <c r="L114" s="49" t="s">
        <v>209</v>
      </c>
      <c r="M114" s="25">
        <v>129531.93999999992</v>
      </c>
      <c r="N114" s="145">
        <v>14509.459999999905</v>
      </c>
      <c r="O114" s="68">
        <v>619</v>
      </c>
      <c r="Q114" s="49" t="s">
        <v>458</v>
      </c>
      <c r="R114" s="25">
        <v>2118.2400000000002</v>
      </c>
      <c r="S114" s="46">
        <v>-54.609999999999673</v>
      </c>
      <c r="AM114" s="23"/>
    </row>
    <row r="115" spans="2:39">
      <c r="B115" s="24"/>
      <c r="L115" s="49" t="s">
        <v>210</v>
      </c>
      <c r="M115" s="25">
        <v>200191.87999999966</v>
      </c>
      <c r="N115" s="145">
        <v>22176.559999999939</v>
      </c>
      <c r="O115" s="68">
        <v>958</v>
      </c>
      <c r="Q115" s="49" t="s">
        <v>459</v>
      </c>
      <c r="R115" s="25">
        <v>69150.180000000008</v>
      </c>
      <c r="S115" s="46">
        <v>4344.4700000000157</v>
      </c>
      <c r="AM115" s="23"/>
    </row>
    <row r="116" spans="2:39">
      <c r="B116" s="24"/>
      <c r="L116" s="49" t="s">
        <v>211</v>
      </c>
      <c r="M116" s="25">
        <v>1529.15</v>
      </c>
      <c r="N116" s="145">
        <v>133.5</v>
      </c>
      <c r="O116" s="68">
        <v>7</v>
      </c>
      <c r="Q116" s="49" t="s">
        <v>460</v>
      </c>
      <c r="R116" s="25">
        <v>16320.449999999995</v>
      </c>
      <c r="S116" s="46">
        <v>157.87999999999192</v>
      </c>
      <c r="AM116" s="23"/>
    </row>
    <row r="117" spans="2:39">
      <c r="B117" s="24"/>
      <c r="L117" s="49" t="s">
        <v>212</v>
      </c>
      <c r="M117" s="25">
        <v>178335.38000000006</v>
      </c>
      <c r="N117" s="145">
        <v>15246.019999999931</v>
      </c>
      <c r="O117" s="68">
        <v>818</v>
      </c>
      <c r="Q117" s="50" t="s">
        <v>461</v>
      </c>
      <c r="R117" s="25">
        <v>269547.0100000003</v>
      </c>
      <c r="S117" s="46">
        <v>-4359.7999999998719</v>
      </c>
      <c r="AM117" s="23"/>
    </row>
    <row r="118" spans="2:39">
      <c r="B118" s="24"/>
      <c r="L118" s="49" t="s">
        <v>213</v>
      </c>
      <c r="M118" s="25">
        <v>124079.60000000003</v>
      </c>
      <c r="N118" s="145">
        <v>10834.020000000091</v>
      </c>
      <c r="O118" s="68">
        <v>568</v>
      </c>
      <c r="Q118" s="59" t="s">
        <v>462</v>
      </c>
      <c r="R118" s="25">
        <v>8653.52</v>
      </c>
      <c r="S118" s="46">
        <v>-434.88999999999942</v>
      </c>
      <c r="AM118" s="23"/>
    </row>
    <row r="119" spans="2:39">
      <c r="B119" s="24"/>
      <c r="L119" s="49" t="s">
        <v>214</v>
      </c>
      <c r="M119" s="25">
        <v>39976.349999999969</v>
      </c>
      <c r="N119" s="145">
        <v>3490.4799999999523</v>
      </c>
      <c r="O119" s="68">
        <v>183</v>
      </c>
      <c r="Q119" s="49" t="s">
        <v>463</v>
      </c>
      <c r="R119" s="25">
        <v>4869.6400000000003</v>
      </c>
      <c r="S119" s="46">
        <v>187.27999999999975</v>
      </c>
      <c r="AM119" s="23"/>
    </row>
    <row r="120" spans="2:39">
      <c r="B120" s="24"/>
      <c r="L120" s="49" t="s">
        <v>215</v>
      </c>
      <c r="M120" s="25">
        <v>33361.719999999972</v>
      </c>
      <c r="N120" s="145">
        <v>8675.1199999999735</v>
      </c>
      <c r="O120" s="68">
        <v>266</v>
      </c>
      <c r="Q120" s="49" t="s">
        <v>464</v>
      </c>
      <c r="R120" s="25">
        <v>87616.069999999934</v>
      </c>
      <c r="S120" s="46">
        <v>-6977.5900000000547</v>
      </c>
      <c r="AM120" s="23"/>
    </row>
    <row r="121" spans="2:39">
      <c r="B121" s="24"/>
      <c r="L121" s="49" t="s">
        <v>216</v>
      </c>
      <c r="M121" s="25">
        <v>49368.560000000114</v>
      </c>
      <c r="N121" s="145">
        <v>12788.150000000111</v>
      </c>
      <c r="O121" s="68">
        <v>1400</v>
      </c>
      <c r="Q121" s="49" t="s">
        <v>465</v>
      </c>
      <c r="R121" s="25">
        <v>15007.280000000002</v>
      </c>
      <c r="S121" s="46">
        <v>36.680000000000291</v>
      </c>
      <c r="AM121" s="23"/>
    </row>
    <row r="122" spans="2:39">
      <c r="B122" s="24"/>
      <c r="L122" s="49" t="s">
        <v>217</v>
      </c>
      <c r="M122" s="25">
        <v>11361.25</v>
      </c>
      <c r="N122" s="145">
        <v>2952.909999999998</v>
      </c>
      <c r="O122" s="68">
        <v>305</v>
      </c>
      <c r="Q122" s="49" t="s">
        <v>466</v>
      </c>
      <c r="R122" s="25">
        <v>56007.26999999999</v>
      </c>
      <c r="S122" s="46">
        <v>-4819.6700000000055</v>
      </c>
      <c r="AM122" s="23"/>
    </row>
    <row r="123" spans="2:39">
      <c r="B123" s="24"/>
      <c r="L123" s="49" t="s">
        <v>218</v>
      </c>
      <c r="M123" s="25">
        <v>119469.95000000024</v>
      </c>
      <c r="N123" s="145">
        <v>30707.990000000224</v>
      </c>
      <c r="O123" s="68">
        <v>847</v>
      </c>
      <c r="Q123" s="49" t="s">
        <v>467</v>
      </c>
      <c r="R123" s="25">
        <v>104596.54999999994</v>
      </c>
      <c r="S123" s="46">
        <v>-5842.0200000000477</v>
      </c>
      <c r="AM123" s="23"/>
    </row>
    <row r="124" spans="2:39">
      <c r="B124" s="24"/>
      <c r="L124" s="49" t="s">
        <v>219</v>
      </c>
      <c r="M124" s="25">
        <v>11149.179999999998</v>
      </c>
      <c r="N124" s="145">
        <v>2877.1299999999901</v>
      </c>
      <c r="O124" s="68">
        <v>476</v>
      </c>
      <c r="Q124" s="49" t="s">
        <v>468</v>
      </c>
      <c r="R124" s="25">
        <v>60997.799999999981</v>
      </c>
      <c r="S124" s="46">
        <v>-946.52999999999884</v>
      </c>
      <c r="AM124" s="23"/>
    </row>
    <row r="125" spans="2:39">
      <c r="B125" s="24"/>
      <c r="L125" s="49" t="s">
        <v>220</v>
      </c>
      <c r="M125" s="25">
        <v>89225.000000000044</v>
      </c>
      <c r="N125" s="145">
        <v>1190.0000000001601</v>
      </c>
      <c r="O125" s="68">
        <v>250</v>
      </c>
      <c r="Q125" s="49" t="s">
        <v>469</v>
      </c>
      <c r="R125" s="25">
        <v>81838.549999999988</v>
      </c>
      <c r="S125" s="46">
        <v>-290.13000000003376</v>
      </c>
      <c r="AM125" s="23"/>
    </row>
    <row r="126" spans="2:39">
      <c r="B126" s="24"/>
      <c r="L126" s="49" t="s">
        <v>221</v>
      </c>
      <c r="M126" s="25">
        <v>32120.999999999993</v>
      </c>
      <c r="N126" s="145">
        <v>428.39999999999054</v>
      </c>
      <c r="O126" s="68">
        <v>90</v>
      </c>
      <c r="Q126" s="49" t="s">
        <v>470</v>
      </c>
      <c r="R126" s="25">
        <v>3273.74</v>
      </c>
      <c r="S126" s="46">
        <v>219.02999999999975</v>
      </c>
      <c r="AM126" s="23"/>
    </row>
    <row r="127" spans="2:39">
      <c r="B127" s="24"/>
      <c r="L127" s="49" t="s">
        <v>222</v>
      </c>
      <c r="M127" s="25">
        <v>294407.80000000051</v>
      </c>
      <c r="N127" s="145">
        <v>10555.880000000878</v>
      </c>
      <c r="O127" s="68">
        <v>870</v>
      </c>
      <c r="Q127" s="49" t="s">
        <v>471</v>
      </c>
      <c r="R127" s="25">
        <v>125381.06999999989</v>
      </c>
      <c r="S127" s="46">
        <v>195.92999999992026</v>
      </c>
      <c r="AM127" s="23"/>
    </row>
    <row r="128" spans="2:39">
      <c r="B128" s="24"/>
      <c r="L128" s="49" t="s">
        <v>223</v>
      </c>
      <c r="M128" s="25">
        <v>68167.299999999988</v>
      </c>
      <c r="N128" s="145">
        <v>2924.5699999999706</v>
      </c>
      <c r="O128" s="68">
        <v>203</v>
      </c>
      <c r="Q128" s="49" t="s">
        <v>472</v>
      </c>
      <c r="R128" s="25">
        <v>419.46</v>
      </c>
      <c r="S128" s="46">
        <v>6.3100000000000023</v>
      </c>
      <c r="AM128" s="23"/>
    </row>
    <row r="129" spans="2:39">
      <c r="B129" s="24"/>
      <c r="L129" s="49" t="s">
        <v>224</v>
      </c>
      <c r="M129" s="25">
        <v>467824.82000000047</v>
      </c>
      <c r="N129" s="145">
        <v>16148.000000000233</v>
      </c>
      <c r="O129" s="68">
        <v>1384</v>
      </c>
      <c r="Q129" s="49" t="s">
        <v>473</v>
      </c>
      <c r="R129" s="25">
        <v>29224.33</v>
      </c>
      <c r="S129" s="46">
        <v>19.150000000001455</v>
      </c>
      <c r="AM129" s="23"/>
    </row>
    <row r="130" spans="2:39">
      <c r="B130" s="24"/>
      <c r="L130" s="49" t="s">
        <v>225</v>
      </c>
      <c r="M130" s="25">
        <v>287010.25000000029</v>
      </c>
      <c r="N130" s="145">
        <v>10555.620000000577</v>
      </c>
      <c r="O130" s="68">
        <v>849</v>
      </c>
      <c r="Q130" s="49" t="s">
        <v>474</v>
      </c>
      <c r="R130" s="25">
        <v>3611.2199999999993</v>
      </c>
      <c r="S130" s="46">
        <v>-60.520000000000891</v>
      </c>
      <c r="AM130" s="23"/>
    </row>
    <row r="131" spans="2:39">
      <c r="B131" s="24"/>
      <c r="L131" s="49" t="s">
        <v>226</v>
      </c>
      <c r="M131" s="25">
        <v>78985.900000000081</v>
      </c>
      <c r="N131" s="145">
        <v>20535.950000000157</v>
      </c>
      <c r="O131" s="68">
        <v>530</v>
      </c>
      <c r="Q131" s="49" t="s">
        <v>475</v>
      </c>
      <c r="R131" s="25">
        <v>60387.42</v>
      </c>
      <c r="S131" s="46">
        <v>-2382.3999999999796</v>
      </c>
      <c r="AM131" s="23"/>
    </row>
    <row r="132" spans="2:39">
      <c r="B132" s="24"/>
      <c r="L132" s="49" t="s">
        <v>227</v>
      </c>
      <c r="M132" s="25">
        <v>22536.25</v>
      </c>
      <c r="N132" s="145">
        <v>5857.4799999999705</v>
      </c>
      <c r="O132" s="68">
        <v>605</v>
      </c>
      <c r="Q132" s="49" t="s">
        <v>476</v>
      </c>
      <c r="R132" s="25">
        <v>12306.54</v>
      </c>
      <c r="S132" s="46">
        <v>1231.2199999999993</v>
      </c>
      <c r="AM132" s="23"/>
    </row>
    <row r="133" spans="2:39">
      <c r="B133" s="24"/>
      <c r="L133" s="49" t="s">
        <v>228</v>
      </c>
      <c r="M133" s="25">
        <v>10574.719999999998</v>
      </c>
      <c r="N133" s="145">
        <v>2749.4399999999951</v>
      </c>
      <c r="O133" s="68">
        <v>64</v>
      </c>
      <c r="Q133" s="49" t="s">
        <v>477</v>
      </c>
      <c r="R133" s="25">
        <v>28783.510000000002</v>
      </c>
      <c r="S133" s="46">
        <v>13.780000000002474</v>
      </c>
      <c r="AM133" s="23"/>
    </row>
    <row r="134" spans="2:39">
      <c r="B134" s="24"/>
      <c r="L134" s="49" t="s">
        <v>229</v>
      </c>
      <c r="M134" s="25">
        <v>1901.880000000001</v>
      </c>
      <c r="N134" s="145">
        <v>494.23000000000093</v>
      </c>
      <c r="O134" s="68">
        <v>81</v>
      </c>
      <c r="Q134" s="49" t="s">
        <v>478</v>
      </c>
      <c r="R134" s="25">
        <v>87491.299999999988</v>
      </c>
      <c r="S134" s="46">
        <v>-261.10000000003492</v>
      </c>
      <c r="AM134" s="23"/>
    </row>
    <row r="135" spans="2:39">
      <c r="B135" s="24"/>
      <c r="L135" s="49" t="s">
        <v>230</v>
      </c>
      <c r="M135" s="25">
        <v>513.00000000000034</v>
      </c>
      <c r="N135" s="145">
        <v>207.27000000000032</v>
      </c>
      <c r="O135" s="68">
        <v>90</v>
      </c>
      <c r="Q135" s="49" t="s">
        <v>479</v>
      </c>
      <c r="R135" s="25">
        <v>141880.68999999997</v>
      </c>
      <c r="S135" s="46">
        <v>17311.850000000006</v>
      </c>
      <c r="AM135" s="23"/>
    </row>
    <row r="136" spans="2:39">
      <c r="B136" s="24"/>
      <c r="L136" s="49" t="s">
        <v>231</v>
      </c>
      <c r="M136" s="25">
        <v>6148.4999999999945</v>
      </c>
      <c r="N136" s="145">
        <v>2388.6799999999848</v>
      </c>
      <c r="O136" s="68">
        <v>1107</v>
      </c>
      <c r="Q136" s="49" t="s">
        <v>480</v>
      </c>
      <c r="R136" s="25">
        <v>254866.00000000006</v>
      </c>
      <c r="S136" s="46">
        <v>-26363.119999999937</v>
      </c>
      <c r="AM136" s="23"/>
    </row>
    <row r="137" spans="2:39">
      <c r="B137" s="24"/>
      <c r="L137" s="49" t="s">
        <v>232</v>
      </c>
      <c r="M137" s="25">
        <v>1196701.8699999973</v>
      </c>
      <c r="N137" s="145">
        <v>-4791.7900000030641</v>
      </c>
      <c r="O137" s="68">
        <v>633</v>
      </c>
      <c r="Q137" s="49" t="s">
        <v>481</v>
      </c>
      <c r="R137" s="25">
        <v>2719.22</v>
      </c>
      <c r="S137" s="46">
        <v>-194.33000000000038</v>
      </c>
      <c r="AM137" s="23"/>
    </row>
    <row r="138" spans="2:39">
      <c r="B138" s="24"/>
      <c r="L138" s="49" t="s">
        <v>233</v>
      </c>
      <c r="M138" s="25">
        <v>1121034.7099999979</v>
      </c>
      <c r="N138" s="145">
        <v>3057.2199999981094</v>
      </c>
      <c r="O138" s="68">
        <v>589</v>
      </c>
      <c r="Q138" s="49" t="s">
        <v>482</v>
      </c>
      <c r="R138" s="25">
        <v>577415.48000000045</v>
      </c>
      <c r="S138" s="46">
        <v>-17378.800000000163</v>
      </c>
      <c r="AM138" s="23"/>
    </row>
    <row r="139" spans="2:39">
      <c r="B139" s="24"/>
      <c r="L139" s="49" t="s">
        <v>234</v>
      </c>
      <c r="M139" s="25">
        <v>1181379.3999999971</v>
      </c>
      <c r="N139" s="145">
        <v>8357.159999997355</v>
      </c>
      <c r="O139" s="68">
        <v>618</v>
      </c>
      <c r="Q139" s="49" t="s">
        <v>483</v>
      </c>
      <c r="R139" s="25">
        <v>1586.5800000000002</v>
      </c>
      <c r="S139" s="46">
        <v>5.8900000000001</v>
      </c>
      <c r="AM139" s="23"/>
    </row>
    <row r="140" spans="2:39">
      <c r="B140" s="24"/>
      <c r="L140" s="49" t="s">
        <v>235</v>
      </c>
      <c r="M140" s="25">
        <v>1059913.7699999989</v>
      </c>
      <c r="N140" s="145">
        <v>-1120.9500000013504</v>
      </c>
      <c r="O140" s="68">
        <v>559</v>
      </c>
      <c r="Q140" s="49" t="s">
        <v>484</v>
      </c>
      <c r="R140" s="25">
        <v>357938.73000000051</v>
      </c>
      <c r="S140" s="46">
        <v>-2768.149999999674</v>
      </c>
      <c r="AM140" s="23"/>
    </row>
    <row r="141" spans="2:39">
      <c r="B141" s="24"/>
      <c r="L141" s="49" t="s">
        <v>236</v>
      </c>
      <c r="M141" s="25">
        <v>1114004.809999998</v>
      </c>
      <c r="N141" s="145">
        <v>-2693.2700000030454</v>
      </c>
      <c r="O141" s="68">
        <v>584</v>
      </c>
      <c r="Q141" s="49" t="s">
        <v>485</v>
      </c>
      <c r="R141" s="25">
        <v>1858.8100000000002</v>
      </c>
      <c r="S141" s="46">
        <v>-150.61999999999989</v>
      </c>
      <c r="AM141" s="23"/>
    </row>
    <row r="142" spans="2:39">
      <c r="B142" s="24"/>
      <c r="L142" s="49" t="s">
        <v>237</v>
      </c>
      <c r="M142" s="25">
        <v>1060013.0199999991</v>
      </c>
      <c r="N142" s="145">
        <v>6416.0199999986216</v>
      </c>
      <c r="O142" s="68">
        <v>551</v>
      </c>
      <c r="Q142" s="49" t="s">
        <v>486</v>
      </c>
      <c r="R142" s="25">
        <v>446507.57000000018</v>
      </c>
      <c r="S142" s="46">
        <v>38156.569999999949</v>
      </c>
      <c r="AM142" s="23"/>
    </row>
    <row r="143" spans="2:39">
      <c r="B143" s="24"/>
      <c r="L143" s="49" t="s">
        <v>238</v>
      </c>
      <c r="M143" s="25">
        <v>1066132.9699999983</v>
      </c>
      <c r="N143" s="145">
        <v>10623.859999997541</v>
      </c>
      <c r="O143" s="68">
        <v>552</v>
      </c>
      <c r="Q143" s="49" t="s">
        <v>487</v>
      </c>
      <c r="R143" s="25">
        <v>6221.0499999999993</v>
      </c>
      <c r="S143" s="46">
        <v>629.92999999999938</v>
      </c>
      <c r="AM143" s="23"/>
    </row>
    <row r="144" spans="2:39">
      <c r="B144" s="24"/>
      <c r="L144" s="49" t="s">
        <v>239</v>
      </c>
      <c r="M144" s="25">
        <v>909155.70999999903</v>
      </c>
      <c r="N144" s="145">
        <v>12355.429999998421</v>
      </c>
      <c r="O144" s="68">
        <v>469</v>
      </c>
      <c r="Q144" s="49" t="s">
        <v>488</v>
      </c>
      <c r="R144" s="25">
        <v>3464.17</v>
      </c>
      <c r="S144" s="46">
        <v>302.94000000000051</v>
      </c>
      <c r="AM144" s="23"/>
    </row>
    <row r="145" spans="2:39">
      <c r="B145" s="24"/>
      <c r="L145" s="49" t="s">
        <v>59</v>
      </c>
      <c r="M145" s="25">
        <v>2944665.8800000087</v>
      </c>
      <c r="N145" s="145">
        <v>272773.86000000825</v>
      </c>
      <c r="O145" s="68">
        <v>2274</v>
      </c>
      <c r="Q145" s="49" t="s">
        <v>489</v>
      </c>
      <c r="R145" s="25">
        <v>89435.169999999984</v>
      </c>
      <c r="S145" s="46">
        <v>-4855.5199999999895</v>
      </c>
      <c r="AM145" s="23"/>
    </row>
    <row r="146" spans="2:39">
      <c r="B146" s="24"/>
      <c r="L146" s="49" t="s">
        <v>240</v>
      </c>
      <c r="M146" s="25">
        <v>2517355.0799999982</v>
      </c>
      <c r="N146" s="145">
        <v>234485.76999999536</v>
      </c>
      <c r="O146" s="68">
        <v>1953</v>
      </c>
      <c r="Q146" s="49" t="s">
        <v>490</v>
      </c>
      <c r="R146" s="25">
        <v>12565.949999999999</v>
      </c>
      <c r="S146" s="46">
        <v>-1111.8799999999992</v>
      </c>
      <c r="AM146" s="23"/>
    </row>
    <row r="147" spans="2:39">
      <c r="B147" s="24"/>
      <c r="L147" s="49" t="s">
        <v>241</v>
      </c>
      <c r="M147" s="25">
        <v>1845368.5399999947</v>
      </c>
      <c r="N147" s="145">
        <v>174514.54999999213</v>
      </c>
      <c r="O147" s="68">
        <v>1424</v>
      </c>
      <c r="Q147" s="49" t="s">
        <v>491</v>
      </c>
      <c r="R147" s="25">
        <v>109111.40999999996</v>
      </c>
      <c r="S147" s="46">
        <v>-7453.2700000000332</v>
      </c>
      <c r="AM147" s="23"/>
    </row>
    <row r="148" spans="2:39">
      <c r="B148" s="24"/>
      <c r="L148" s="49" t="s">
        <v>242</v>
      </c>
      <c r="M148" s="25">
        <v>2240091.339999998</v>
      </c>
      <c r="N148" s="145">
        <v>210455.60999999684</v>
      </c>
      <c r="O148" s="68">
        <v>1714</v>
      </c>
      <c r="Q148" s="49" t="s">
        <v>492</v>
      </c>
      <c r="R148" s="25">
        <v>13974.71</v>
      </c>
      <c r="S148" s="46">
        <v>-673.01000000000204</v>
      </c>
      <c r="AM148" s="23"/>
    </row>
    <row r="149" spans="2:39">
      <c r="B149" s="24"/>
      <c r="L149" s="49" t="s">
        <v>243</v>
      </c>
      <c r="M149" s="25">
        <v>2108685.8299999987</v>
      </c>
      <c r="N149" s="145">
        <v>198461.77999999723</v>
      </c>
      <c r="O149" s="68">
        <v>1620</v>
      </c>
      <c r="Q149" s="49" t="s">
        <v>493</v>
      </c>
      <c r="R149" s="25">
        <v>115943.17000000003</v>
      </c>
      <c r="S149" s="46">
        <v>3431.2800000001007</v>
      </c>
      <c r="AM149" s="23"/>
    </row>
    <row r="150" spans="2:39">
      <c r="B150" s="24"/>
      <c r="L150" s="49" t="s">
        <v>244</v>
      </c>
      <c r="M150" s="25">
        <v>2038938.83</v>
      </c>
      <c r="N150" s="145">
        <v>193576.11000000034</v>
      </c>
      <c r="O150" s="68">
        <v>1567</v>
      </c>
      <c r="Q150" s="49" t="s">
        <v>494</v>
      </c>
      <c r="R150" s="25">
        <v>57.68</v>
      </c>
      <c r="S150" s="46">
        <v>-5.7700000000000031</v>
      </c>
      <c r="AM150" s="23"/>
    </row>
    <row r="151" spans="2:39">
      <c r="B151" s="24"/>
      <c r="L151" s="49" t="s">
        <v>245</v>
      </c>
      <c r="M151" s="25">
        <v>442749.95999999979</v>
      </c>
      <c r="N151" s="145">
        <v>33419.810000000696</v>
      </c>
      <c r="O151" s="68">
        <v>684</v>
      </c>
      <c r="Q151" s="49" t="s">
        <v>495</v>
      </c>
      <c r="R151" s="25">
        <v>179994.3000000001</v>
      </c>
      <c r="S151" s="46">
        <v>2319.4300000000803</v>
      </c>
      <c r="AM151" s="23"/>
    </row>
    <row r="152" spans="2:39">
      <c r="B152" s="24"/>
      <c r="L152" s="50" t="s">
        <v>246</v>
      </c>
      <c r="M152" s="25">
        <v>502084.23999999982</v>
      </c>
      <c r="N152" s="145">
        <v>37698.030000000901</v>
      </c>
      <c r="O152" s="68">
        <v>776</v>
      </c>
      <c r="Q152" s="49" t="s">
        <v>496</v>
      </c>
      <c r="R152" s="25">
        <v>1893.49</v>
      </c>
      <c r="S152" s="46">
        <v>-67.330000000000155</v>
      </c>
      <c r="AM152" s="23"/>
    </row>
    <row r="153" spans="2:39">
      <c r="B153" s="24"/>
      <c r="L153" s="59" t="s">
        <v>247</v>
      </c>
      <c r="M153" s="25">
        <v>484048.53</v>
      </c>
      <c r="N153" s="145">
        <v>37016.870000001043</v>
      </c>
      <c r="O153" s="68">
        <v>747</v>
      </c>
      <c r="Q153" s="49" t="s">
        <v>497</v>
      </c>
      <c r="R153" s="25">
        <v>20066.89</v>
      </c>
      <c r="S153" s="46">
        <v>-1592.5299999999988</v>
      </c>
      <c r="AM153" s="23"/>
    </row>
    <row r="154" spans="2:39">
      <c r="B154" s="24"/>
      <c r="L154" s="49" t="s">
        <v>248</v>
      </c>
      <c r="M154" s="25">
        <v>479231.8</v>
      </c>
      <c r="N154" s="145">
        <v>36389.200000000943</v>
      </c>
      <c r="O154" s="68">
        <v>740</v>
      </c>
      <c r="Q154" s="49" t="s">
        <v>498</v>
      </c>
      <c r="R154" s="25">
        <v>6511.02</v>
      </c>
      <c r="S154" s="46">
        <v>38.880000000000109</v>
      </c>
      <c r="AM154" s="23"/>
    </row>
    <row r="155" spans="2:39">
      <c r="B155" s="24"/>
      <c r="L155" s="49" t="s">
        <v>249</v>
      </c>
      <c r="M155" s="25">
        <v>117730.94999999995</v>
      </c>
      <c r="N155" s="145">
        <v>10687.309999999998</v>
      </c>
      <c r="O155" s="68">
        <v>255</v>
      </c>
      <c r="Q155" s="49" t="s">
        <v>499</v>
      </c>
      <c r="R155" s="25">
        <v>21.56</v>
      </c>
      <c r="S155" s="46">
        <v>8.11</v>
      </c>
      <c r="AM155" s="23"/>
    </row>
    <row r="156" spans="2:39">
      <c r="B156" s="24"/>
      <c r="L156" s="49" t="s">
        <v>250</v>
      </c>
      <c r="M156" s="25">
        <v>212485.12000000014</v>
      </c>
      <c r="N156" s="145">
        <v>18967.049999999988</v>
      </c>
      <c r="O156" s="68">
        <v>461</v>
      </c>
      <c r="Q156" s="49" t="s">
        <v>500</v>
      </c>
      <c r="R156" s="25">
        <v>223285.08000000002</v>
      </c>
      <c r="S156" s="46">
        <v>-1186.3399999999383</v>
      </c>
      <c r="AM156" s="23"/>
    </row>
    <row r="157" spans="2:39">
      <c r="B157" s="24"/>
      <c r="L157" s="49" t="s">
        <v>251</v>
      </c>
      <c r="M157" s="25">
        <v>105265.31999999998</v>
      </c>
      <c r="N157" s="145">
        <v>9555.7100000000064</v>
      </c>
      <c r="O157" s="68">
        <v>228</v>
      </c>
      <c r="Q157" s="49" t="s">
        <v>501</v>
      </c>
      <c r="R157" s="25">
        <v>189439.51999999996</v>
      </c>
      <c r="S157" s="46">
        <v>-10479.870000000083</v>
      </c>
      <c r="AM157" s="23"/>
    </row>
    <row r="158" spans="2:39">
      <c r="B158" s="24"/>
      <c r="L158" s="49" t="s">
        <v>252</v>
      </c>
      <c r="M158" s="25">
        <v>106019.41</v>
      </c>
      <c r="N158" s="145">
        <v>9470.2500000000291</v>
      </c>
      <c r="O158" s="68">
        <v>230</v>
      </c>
      <c r="Q158" s="49" t="s">
        <v>502</v>
      </c>
      <c r="R158" s="25">
        <v>773398.21999999927</v>
      </c>
      <c r="S158" s="46">
        <v>-14928.03000000061</v>
      </c>
      <c r="AM158" s="23"/>
    </row>
    <row r="159" spans="2:39">
      <c r="B159" s="24"/>
      <c r="L159" s="49" t="s">
        <v>253</v>
      </c>
      <c r="M159" s="25">
        <v>69981.84</v>
      </c>
      <c r="N159" s="145">
        <v>6352.5599999999904</v>
      </c>
      <c r="O159" s="68">
        <v>216</v>
      </c>
      <c r="Q159" s="49" t="s">
        <v>503</v>
      </c>
      <c r="R159" s="25">
        <v>23390</v>
      </c>
      <c r="S159" s="46">
        <v>-2271.3000000000029</v>
      </c>
      <c r="AM159" s="23"/>
    </row>
    <row r="160" spans="2:39">
      <c r="B160" s="24"/>
      <c r="L160" s="49" t="s">
        <v>254</v>
      </c>
      <c r="M160" s="25">
        <v>103676.80000000012</v>
      </c>
      <c r="N160" s="145">
        <v>9411.2000000001426</v>
      </c>
      <c r="O160" s="68">
        <v>320</v>
      </c>
      <c r="Q160" s="49" t="s">
        <v>504</v>
      </c>
      <c r="R160" s="25">
        <v>82443.919999999984</v>
      </c>
      <c r="S160" s="46">
        <v>-7695.4700000000012</v>
      </c>
      <c r="AM160" s="23"/>
    </row>
    <row r="161" spans="2:39">
      <c r="B161" s="24"/>
      <c r="L161" s="49" t="s">
        <v>255</v>
      </c>
      <c r="M161" s="25">
        <v>87801.290000000081</v>
      </c>
      <c r="N161" s="145">
        <v>7970.1100000001315</v>
      </c>
      <c r="O161" s="68">
        <v>271</v>
      </c>
      <c r="Q161" s="49" t="s">
        <v>505</v>
      </c>
      <c r="R161" s="25">
        <v>4680.8999999999996</v>
      </c>
      <c r="S161" s="46">
        <v>-151.86999999999989</v>
      </c>
      <c r="AM161" s="23"/>
    </row>
    <row r="162" spans="2:39">
      <c r="B162" s="24"/>
      <c r="L162" s="49" t="s">
        <v>256</v>
      </c>
      <c r="M162" s="25">
        <v>116636.40000000021</v>
      </c>
      <c r="N162" s="145">
        <v>10587.600000000093</v>
      </c>
      <c r="O162" s="68">
        <v>360</v>
      </c>
      <c r="Q162" s="49" t="s">
        <v>506</v>
      </c>
      <c r="R162" s="25">
        <v>2418.83</v>
      </c>
      <c r="S162" s="46">
        <v>199.54999999999973</v>
      </c>
      <c r="AM162" s="23"/>
    </row>
    <row r="163" spans="2:39">
      <c r="B163" s="24"/>
      <c r="L163" s="49" t="s">
        <v>257</v>
      </c>
      <c r="M163" s="25">
        <v>67065.929999999978</v>
      </c>
      <c r="N163" s="145">
        <v>6087.8699999999808</v>
      </c>
      <c r="O163" s="68">
        <v>207</v>
      </c>
      <c r="Q163" s="49" t="s">
        <v>507</v>
      </c>
      <c r="R163" s="25">
        <v>146261.20000000007</v>
      </c>
      <c r="S163" s="46">
        <v>16606.250000000087</v>
      </c>
      <c r="AM163" s="23"/>
    </row>
    <row r="164" spans="2:39">
      <c r="B164" s="24"/>
      <c r="L164" s="49" t="s">
        <v>258</v>
      </c>
      <c r="M164" s="25">
        <v>119211.60000000015</v>
      </c>
      <c r="N164" s="145">
        <v>3629.6800000002695</v>
      </c>
      <c r="O164" s="68">
        <v>375</v>
      </c>
      <c r="Q164" s="49" t="s">
        <v>508</v>
      </c>
      <c r="R164" s="25">
        <v>22522.76</v>
      </c>
      <c r="S164" s="46">
        <v>-1551.6300000000083</v>
      </c>
      <c r="AM164" s="23"/>
    </row>
    <row r="165" spans="2:39">
      <c r="B165" s="24"/>
      <c r="L165" s="49" t="s">
        <v>259</v>
      </c>
      <c r="M165" s="25">
        <v>115256.75000000013</v>
      </c>
      <c r="N165" s="145">
        <v>1215.900000000227</v>
      </c>
      <c r="O165" s="68">
        <v>370</v>
      </c>
      <c r="Q165" s="49" t="s">
        <v>509</v>
      </c>
      <c r="R165" s="25">
        <v>1625.25</v>
      </c>
      <c r="S165" s="46">
        <v>319.57000000000016</v>
      </c>
      <c r="AM165" s="23"/>
    </row>
    <row r="166" spans="2:39">
      <c r="B166" s="24"/>
      <c r="L166" s="49" t="s">
        <v>260</v>
      </c>
      <c r="M166" s="25">
        <v>100567.15000000011</v>
      </c>
      <c r="N166" s="145">
        <v>1937.2300000001851</v>
      </c>
      <c r="O166" s="68">
        <v>320</v>
      </c>
      <c r="Q166" s="49" t="s">
        <v>510</v>
      </c>
      <c r="R166" s="25">
        <v>157298.4200000001</v>
      </c>
      <c r="S166" s="46">
        <v>16328.820000000123</v>
      </c>
      <c r="AM166" s="23"/>
    </row>
    <row r="167" spans="2:39">
      <c r="B167" s="24"/>
      <c r="L167" s="49" t="s">
        <v>261</v>
      </c>
      <c r="M167" s="25">
        <v>114126.79000000011</v>
      </c>
      <c r="N167" s="145">
        <v>702.37000000022817</v>
      </c>
      <c r="O167" s="68">
        <v>368</v>
      </c>
      <c r="Q167" s="50" t="s">
        <v>511</v>
      </c>
      <c r="R167" s="25">
        <v>337856.6800000004</v>
      </c>
      <c r="S167" s="46">
        <v>-5002.1199999998789</v>
      </c>
      <c r="AM167" s="23"/>
    </row>
    <row r="168" spans="2:39">
      <c r="B168" s="24"/>
      <c r="L168" s="49" t="s">
        <v>262</v>
      </c>
      <c r="M168" s="25">
        <v>132771.22000000012</v>
      </c>
      <c r="N168" s="145">
        <v>3627.7500000002619</v>
      </c>
      <c r="O168" s="68">
        <v>419</v>
      </c>
      <c r="Q168" s="59" t="s">
        <v>512</v>
      </c>
      <c r="R168" s="25">
        <v>70893.829999999987</v>
      </c>
      <c r="S168" s="46">
        <v>115.06999999996333</v>
      </c>
      <c r="AM168" s="23"/>
    </row>
    <row r="169" spans="2:39">
      <c r="B169" s="24"/>
      <c r="L169" s="49" t="s">
        <v>263</v>
      </c>
      <c r="M169" s="25">
        <v>831.11000000000195</v>
      </c>
      <c r="N169" s="145">
        <v>311.06000000000222</v>
      </c>
      <c r="O169" s="68">
        <v>607</v>
      </c>
      <c r="Q169" s="49" t="s">
        <v>513</v>
      </c>
      <c r="R169" s="25">
        <v>3053.52</v>
      </c>
      <c r="S169" s="46">
        <v>-313.9699999999998</v>
      </c>
      <c r="AM169" s="23"/>
    </row>
    <row r="170" spans="2:39">
      <c r="B170" s="24"/>
      <c r="L170" s="49" t="s">
        <v>264</v>
      </c>
      <c r="M170" s="25">
        <v>10446.68999999999</v>
      </c>
      <c r="N170" s="145">
        <v>3735.5999999999867</v>
      </c>
      <c r="O170" s="68">
        <v>1996</v>
      </c>
      <c r="Q170" s="49" t="s">
        <v>514</v>
      </c>
      <c r="R170" s="25">
        <v>13219.529999999997</v>
      </c>
      <c r="S170" s="46">
        <v>1992.0299999999952</v>
      </c>
      <c r="AM170" s="23"/>
    </row>
    <row r="171" spans="2:39">
      <c r="B171" s="24"/>
      <c r="L171" s="49" t="s">
        <v>265</v>
      </c>
      <c r="M171" s="25">
        <v>6223.2599999999929</v>
      </c>
      <c r="N171" s="145">
        <v>2330.0399999999868</v>
      </c>
      <c r="O171" s="68">
        <v>1158</v>
      </c>
      <c r="Q171" s="49" t="s">
        <v>515</v>
      </c>
      <c r="R171" s="25">
        <v>272181.68</v>
      </c>
      <c r="S171" s="46">
        <v>-20490.680000000051</v>
      </c>
      <c r="AM171" s="23"/>
    </row>
    <row r="172" spans="2:39">
      <c r="B172" s="24"/>
      <c r="L172" s="49" t="s">
        <v>266</v>
      </c>
      <c r="M172" s="25">
        <v>14249.700000000015</v>
      </c>
      <c r="N172" s="145">
        <v>3704.8500000000222</v>
      </c>
      <c r="O172" s="68">
        <v>223</v>
      </c>
      <c r="Q172" s="49" t="s">
        <v>516</v>
      </c>
      <c r="R172" s="25">
        <v>5615.55</v>
      </c>
      <c r="S172" s="46">
        <v>-91.529999999999745</v>
      </c>
      <c r="AM172" s="23"/>
    </row>
    <row r="173" spans="2:39">
      <c r="B173" s="24"/>
      <c r="L173" s="49" t="s">
        <v>267</v>
      </c>
      <c r="M173" s="25">
        <v>22009.760000000002</v>
      </c>
      <c r="N173" s="145">
        <v>5723.360000000017</v>
      </c>
      <c r="O173" s="68">
        <v>302</v>
      </c>
      <c r="Q173" s="49" t="s">
        <v>517</v>
      </c>
      <c r="R173" s="25">
        <v>351590.54</v>
      </c>
      <c r="S173" s="46">
        <v>37533.169999999925</v>
      </c>
      <c r="AM173" s="23"/>
    </row>
    <row r="174" spans="2:39">
      <c r="B174" s="24"/>
      <c r="L174" s="49" t="s">
        <v>268</v>
      </c>
      <c r="M174" s="25">
        <v>334925.76000000024</v>
      </c>
      <c r="N174" s="145">
        <v>-3795.999999999709</v>
      </c>
      <c r="O174" s="68">
        <v>156</v>
      </c>
      <c r="Q174" s="49" t="s">
        <v>518</v>
      </c>
      <c r="R174" s="25">
        <v>67.540000000000006</v>
      </c>
      <c r="S174" s="46">
        <v>17.560000000000009</v>
      </c>
      <c r="AM174" s="23"/>
    </row>
    <row r="175" spans="2:39">
      <c r="B175" s="24"/>
      <c r="L175" s="49" t="s">
        <v>269</v>
      </c>
      <c r="M175" s="25">
        <v>334925.76000000007</v>
      </c>
      <c r="N175" s="145">
        <v>-3796.0299999999115</v>
      </c>
      <c r="O175" s="68">
        <v>156</v>
      </c>
      <c r="Q175" s="49" t="s">
        <v>519</v>
      </c>
      <c r="R175" s="25">
        <v>139014.01</v>
      </c>
      <c r="S175" s="46">
        <v>-15489.450000000012</v>
      </c>
      <c r="AM175" s="23"/>
    </row>
    <row r="176" spans="2:39">
      <c r="B176" s="24"/>
      <c r="L176" s="49" t="s">
        <v>270</v>
      </c>
      <c r="M176" s="25">
        <v>334925.76000000018</v>
      </c>
      <c r="N176" s="145">
        <v>-3796.0299999997369</v>
      </c>
      <c r="O176" s="68">
        <v>156</v>
      </c>
      <c r="Q176" s="49" t="s">
        <v>520</v>
      </c>
      <c r="R176" s="25">
        <v>20510.550000000003</v>
      </c>
      <c r="S176" s="46">
        <v>2166.7100000000028</v>
      </c>
      <c r="AM176" s="23"/>
    </row>
    <row r="177" spans="2:39">
      <c r="B177" s="24"/>
      <c r="L177" s="49" t="s">
        <v>271</v>
      </c>
      <c r="M177" s="25">
        <v>792228.23999999987</v>
      </c>
      <c r="N177" s="145">
        <v>-8979.0600000014529</v>
      </c>
      <c r="O177" s="68">
        <v>369</v>
      </c>
      <c r="Q177" s="49" t="s">
        <v>521</v>
      </c>
      <c r="R177" s="25">
        <v>116552.57000000002</v>
      </c>
      <c r="S177" s="46">
        <v>-6686.5099999999948</v>
      </c>
      <c r="AM177" s="23"/>
    </row>
    <row r="178" spans="2:39">
      <c r="B178" s="24"/>
      <c r="L178" s="49" t="s">
        <v>272</v>
      </c>
      <c r="M178" s="25">
        <v>566797.44000000088</v>
      </c>
      <c r="N178" s="145">
        <v>-6424.0199999990873</v>
      </c>
      <c r="O178" s="68">
        <v>264</v>
      </c>
      <c r="Q178" s="49" t="s">
        <v>522</v>
      </c>
      <c r="R178" s="25">
        <v>218041.08000000028</v>
      </c>
      <c r="S178" s="46">
        <v>22724.490000000136</v>
      </c>
      <c r="AM178" s="23"/>
    </row>
    <row r="179" spans="2:39">
      <c r="B179" s="24"/>
      <c r="L179" s="49" t="s">
        <v>273</v>
      </c>
      <c r="M179" s="25">
        <v>1832750.050000001</v>
      </c>
      <c r="N179" s="145">
        <v>-63211.16999999946</v>
      </c>
      <c r="O179" s="68">
        <v>1332</v>
      </c>
      <c r="Q179" s="49" t="s">
        <v>523</v>
      </c>
      <c r="R179" s="25">
        <v>13188.230000000001</v>
      </c>
      <c r="S179" s="46">
        <v>574.56000000000313</v>
      </c>
      <c r="AM179" s="23"/>
    </row>
    <row r="180" spans="2:39">
      <c r="B180" s="24"/>
      <c r="L180" s="49" t="s">
        <v>274</v>
      </c>
      <c r="M180" s="25">
        <v>1586672.9400000013</v>
      </c>
      <c r="N180" s="145">
        <v>-53761.269999998854</v>
      </c>
      <c r="O180" s="68">
        <v>1152</v>
      </c>
      <c r="Q180" s="49" t="s">
        <v>524</v>
      </c>
      <c r="R180" s="25">
        <v>220675.93000000014</v>
      </c>
      <c r="S180" s="46">
        <v>22379.94000000009</v>
      </c>
      <c r="AM180" s="23"/>
    </row>
    <row r="181" spans="2:39">
      <c r="B181" s="24"/>
      <c r="L181" s="49" t="s">
        <v>275</v>
      </c>
      <c r="M181" s="25">
        <v>1226737.4900000014</v>
      </c>
      <c r="N181" s="145">
        <v>-40183.620000000112</v>
      </c>
      <c r="O181" s="68">
        <v>891</v>
      </c>
      <c r="Q181" s="49" t="s">
        <v>525</v>
      </c>
      <c r="R181" s="25">
        <v>4758.5999999999995</v>
      </c>
      <c r="S181" s="46">
        <v>-279.26000000000113</v>
      </c>
      <c r="AM181" s="23"/>
    </row>
    <row r="182" spans="2:39">
      <c r="B182" s="24"/>
      <c r="L182" s="49" t="s">
        <v>276</v>
      </c>
      <c r="M182" s="25">
        <v>849187.15000000026</v>
      </c>
      <c r="N182" s="145">
        <v>-28308.329999999609</v>
      </c>
      <c r="O182" s="68">
        <v>616</v>
      </c>
      <c r="Q182" s="49" t="s">
        <v>526</v>
      </c>
      <c r="R182" s="25">
        <v>10237.729999999998</v>
      </c>
      <c r="S182" s="46">
        <v>1170.5599999999959</v>
      </c>
      <c r="AM182" s="23"/>
    </row>
    <row r="183" spans="2:39">
      <c r="B183" s="24"/>
      <c r="L183" s="49" t="s">
        <v>277</v>
      </c>
      <c r="M183" s="25">
        <v>1097968.0800000015</v>
      </c>
      <c r="N183" s="145">
        <v>-42640.59999999986</v>
      </c>
      <c r="O183" s="68">
        <v>751</v>
      </c>
      <c r="Q183" s="49" t="s">
        <v>527</v>
      </c>
      <c r="R183" s="25">
        <v>35180.22</v>
      </c>
      <c r="S183" s="46">
        <v>-408.35999999998603</v>
      </c>
      <c r="AM183" s="23"/>
    </row>
    <row r="184" spans="2:39">
      <c r="B184" s="24"/>
      <c r="L184" s="49" t="s">
        <v>278</v>
      </c>
      <c r="M184" s="25">
        <v>947970.90000000154</v>
      </c>
      <c r="N184" s="145">
        <v>-34683.989999999409</v>
      </c>
      <c r="O184" s="68">
        <v>647</v>
      </c>
      <c r="Q184" s="49" t="s">
        <v>528</v>
      </c>
      <c r="R184" s="25">
        <v>41981.37999999999</v>
      </c>
      <c r="S184" s="46">
        <v>5089.8600000000006</v>
      </c>
      <c r="AM184" s="23"/>
    </row>
    <row r="185" spans="2:39">
      <c r="B185" s="24"/>
      <c r="L185" s="49" t="s">
        <v>279</v>
      </c>
      <c r="M185" s="25">
        <v>741801.06000000041</v>
      </c>
      <c r="N185" s="145">
        <v>-26704.990000000573</v>
      </c>
      <c r="O185" s="68">
        <v>506</v>
      </c>
      <c r="Q185" s="49" t="s">
        <v>529</v>
      </c>
      <c r="R185" s="25">
        <v>694143.12000000011</v>
      </c>
      <c r="S185" s="46">
        <v>-11017.059999999474</v>
      </c>
      <c r="AM185" s="23"/>
    </row>
    <row r="186" spans="2:39">
      <c r="B186" s="24"/>
      <c r="L186" s="49" t="s">
        <v>280</v>
      </c>
      <c r="M186" s="25">
        <v>850653.16000000073</v>
      </c>
      <c r="N186" s="145">
        <v>-28397.209999998915</v>
      </c>
      <c r="O186" s="68">
        <v>617</v>
      </c>
      <c r="Q186" s="49" t="s">
        <v>530</v>
      </c>
      <c r="R186" s="25">
        <v>199020.58999999994</v>
      </c>
      <c r="S186" s="46">
        <v>-9990.3300000000745</v>
      </c>
      <c r="AM186" s="23"/>
    </row>
    <row r="187" spans="2:39">
      <c r="B187" s="24"/>
      <c r="L187" s="49" t="s">
        <v>281</v>
      </c>
      <c r="M187" s="25">
        <v>1163421.4599999988</v>
      </c>
      <c r="N187" s="145">
        <v>-82547.550000001909</v>
      </c>
      <c r="O187" s="68">
        <v>1151</v>
      </c>
      <c r="Q187" s="49" t="s">
        <v>531</v>
      </c>
      <c r="R187" s="25">
        <v>397472.02000000008</v>
      </c>
      <c r="S187" s="46">
        <v>4383.7400000002817</v>
      </c>
      <c r="AM187" s="23"/>
    </row>
    <row r="188" spans="2:39">
      <c r="B188" s="24"/>
      <c r="L188" s="49" t="s">
        <v>282</v>
      </c>
      <c r="M188" s="25">
        <v>653568.80999999889</v>
      </c>
      <c r="N188" s="145">
        <v>-41402.60999999987</v>
      </c>
      <c r="O188" s="68">
        <v>642</v>
      </c>
      <c r="Q188" s="49" t="s">
        <v>532</v>
      </c>
      <c r="R188" s="25">
        <v>287191.73000000021</v>
      </c>
      <c r="S188" s="46">
        <v>31611.54999999993</v>
      </c>
      <c r="AM188" s="23"/>
    </row>
    <row r="189" spans="2:39">
      <c r="B189" s="24"/>
      <c r="L189" s="49" t="s">
        <v>283</v>
      </c>
      <c r="M189" s="25">
        <v>305156.40999999968</v>
      </c>
      <c r="N189" s="145">
        <v>-18514.080000000366</v>
      </c>
      <c r="O189" s="68">
        <v>299</v>
      </c>
      <c r="Q189" s="49" t="s">
        <v>533</v>
      </c>
      <c r="R189" s="25">
        <v>68910.760000000009</v>
      </c>
      <c r="S189" s="46">
        <v>-6092.5999999999913</v>
      </c>
      <c r="AM189" s="23"/>
    </row>
    <row r="190" spans="2:39">
      <c r="B190" s="24"/>
      <c r="L190" s="49" t="s">
        <v>284</v>
      </c>
      <c r="M190" s="25">
        <v>1283443.0599999989</v>
      </c>
      <c r="N190" s="145">
        <v>-98922.210000001825</v>
      </c>
      <c r="O190" s="68">
        <v>1277</v>
      </c>
      <c r="Q190" s="49" t="s">
        <v>534</v>
      </c>
      <c r="R190" s="25">
        <v>6368.96</v>
      </c>
      <c r="S190" s="46">
        <v>-174.31000000000131</v>
      </c>
      <c r="AM190" s="23"/>
    </row>
    <row r="191" spans="2:39">
      <c r="B191" s="24"/>
      <c r="L191" s="49" t="s">
        <v>285</v>
      </c>
      <c r="M191" s="25">
        <v>302677.33999999991</v>
      </c>
      <c r="N191" s="145">
        <v>-3431.8899999999558</v>
      </c>
      <c r="O191" s="68">
        <v>346</v>
      </c>
      <c r="Q191" s="49" t="s">
        <v>535</v>
      </c>
      <c r="R191" s="25">
        <v>100403.74999999994</v>
      </c>
      <c r="S191" s="46">
        <v>-5824.7400000001217</v>
      </c>
      <c r="AM191" s="23"/>
    </row>
    <row r="192" spans="2:39">
      <c r="B192" s="24"/>
      <c r="L192" s="49" t="s">
        <v>286</v>
      </c>
      <c r="M192" s="25">
        <v>136467.24000000005</v>
      </c>
      <c r="N192" s="145">
        <v>-1547.3199999998615</v>
      </c>
      <c r="O192" s="68">
        <v>156</v>
      </c>
      <c r="Q192" s="49" t="s">
        <v>536</v>
      </c>
      <c r="R192" s="25">
        <v>288775.96000000002</v>
      </c>
      <c r="S192" s="46">
        <v>-18913.459999999963</v>
      </c>
      <c r="AM192" s="23"/>
    </row>
    <row r="193" spans="2:39">
      <c r="B193" s="24"/>
      <c r="L193" s="49" t="s">
        <v>287</v>
      </c>
      <c r="M193" s="25">
        <v>621100.89999999863</v>
      </c>
      <c r="N193" s="145">
        <v>-7042.0900000020629</v>
      </c>
      <c r="O193" s="68">
        <v>710</v>
      </c>
      <c r="Q193" s="49" t="s">
        <v>537</v>
      </c>
      <c r="R193" s="25">
        <v>15075.469999999998</v>
      </c>
      <c r="S193" s="46">
        <v>-65.320000000001528</v>
      </c>
      <c r="AM193" s="23"/>
    </row>
    <row r="194" spans="2:39">
      <c r="B194" s="24"/>
      <c r="L194" s="49" t="s">
        <v>288</v>
      </c>
      <c r="M194" s="25">
        <v>508398.77999999921</v>
      </c>
      <c r="N194" s="145">
        <v>-6501.5200000010082</v>
      </c>
      <c r="O194" s="68">
        <v>582</v>
      </c>
      <c r="Q194" s="49" t="s">
        <v>538</v>
      </c>
      <c r="R194" s="25">
        <v>676732.67000000039</v>
      </c>
      <c r="S194" s="46">
        <v>59131.760000000242</v>
      </c>
      <c r="AM194" s="23"/>
    </row>
    <row r="195" spans="2:39">
      <c r="B195" s="24"/>
      <c r="L195" s="49" t="s">
        <v>289</v>
      </c>
      <c r="M195" s="25">
        <v>306176.5</v>
      </c>
      <c r="N195" s="145">
        <v>-3471.5099999996601</v>
      </c>
      <c r="O195" s="68">
        <v>350</v>
      </c>
      <c r="Q195" s="49" t="s">
        <v>539</v>
      </c>
      <c r="R195" s="25">
        <v>14237</v>
      </c>
      <c r="S195" s="46">
        <v>-20.359999999998763</v>
      </c>
      <c r="AM195" s="23"/>
    </row>
    <row r="196" spans="2:39">
      <c r="B196" s="24"/>
      <c r="L196" s="49" t="s">
        <v>290</v>
      </c>
      <c r="M196" s="25">
        <v>895459.85999999824</v>
      </c>
      <c r="N196" s="145">
        <v>-31110.350000002538</v>
      </c>
      <c r="O196" s="68">
        <v>1416</v>
      </c>
      <c r="Q196" s="49" t="s">
        <v>540</v>
      </c>
      <c r="R196" s="25">
        <v>59368.239999999983</v>
      </c>
      <c r="S196" s="46">
        <v>7255.5599999999977</v>
      </c>
      <c r="AM196" s="23"/>
    </row>
    <row r="197" spans="2:39">
      <c r="B197" s="24"/>
      <c r="L197" s="49" t="s">
        <v>291</v>
      </c>
      <c r="M197" s="25">
        <v>753200.80999999866</v>
      </c>
      <c r="N197" s="145">
        <v>-25349.470000001253</v>
      </c>
      <c r="O197" s="68">
        <v>1192</v>
      </c>
      <c r="Q197" s="49" t="s">
        <v>541</v>
      </c>
      <c r="R197" s="25">
        <v>7409.2000000000007</v>
      </c>
      <c r="S197" s="46">
        <v>-728.14999999999964</v>
      </c>
      <c r="AM197" s="23"/>
    </row>
    <row r="198" spans="2:39">
      <c r="B198" s="24"/>
      <c r="L198" s="49" t="s">
        <v>292</v>
      </c>
      <c r="M198" s="25">
        <v>576609.26999999885</v>
      </c>
      <c r="N198" s="145">
        <v>-19252.620000001509</v>
      </c>
      <c r="O198" s="68">
        <v>912</v>
      </c>
      <c r="Q198" s="49" t="s">
        <v>542</v>
      </c>
      <c r="R198" s="25">
        <v>140479.83000000005</v>
      </c>
      <c r="S198" s="46">
        <v>13441.200000000084</v>
      </c>
      <c r="AM198" s="23"/>
    </row>
    <row r="199" spans="2:39">
      <c r="B199" s="24"/>
      <c r="L199" s="49" t="s">
        <v>293</v>
      </c>
      <c r="M199" s="25">
        <v>394058.35000000027</v>
      </c>
      <c r="N199" s="145">
        <v>-13234.49000000034</v>
      </c>
      <c r="O199" s="68">
        <v>623</v>
      </c>
      <c r="Q199" s="49" t="s">
        <v>543</v>
      </c>
      <c r="R199" s="25">
        <v>290158.19000000024</v>
      </c>
      <c r="S199" s="46">
        <v>-3938.4399999998859</v>
      </c>
      <c r="AM199" s="23"/>
    </row>
    <row r="200" spans="2:39">
      <c r="B200" s="24"/>
      <c r="L200" s="49" t="s">
        <v>294</v>
      </c>
      <c r="M200" s="25">
        <v>915136.34999999788</v>
      </c>
      <c r="N200" s="145">
        <v>-33822.630000002217</v>
      </c>
      <c r="O200" s="68">
        <v>1448</v>
      </c>
      <c r="Q200" s="49" t="s">
        <v>544</v>
      </c>
      <c r="R200" s="25">
        <v>34997.369999999981</v>
      </c>
      <c r="S200" s="46">
        <v>-2555.5600000000195</v>
      </c>
      <c r="AM200" s="23"/>
    </row>
    <row r="201" spans="2:39">
      <c r="B201" s="24"/>
      <c r="L201" s="49" t="s">
        <v>295</v>
      </c>
      <c r="M201" s="25">
        <v>461784.8899999999</v>
      </c>
      <c r="N201" s="145">
        <v>-10098.130000000645</v>
      </c>
      <c r="O201" s="68">
        <v>1017</v>
      </c>
      <c r="Q201" s="49" t="s">
        <v>545</v>
      </c>
      <c r="R201" s="25">
        <v>5925.8099999999986</v>
      </c>
      <c r="S201" s="46">
        <v>60.589999999997417</v>
      </c>
      <c r="AM201" s="23"/>
    </row>
    <row r="202" spans="2:39">
      <c r="B202" s="24"/>
      <c r="L202" s="50" t="s">
        <v>296</v>
      </c>
      <c r="M202" s="25">
        <v>264828.17000000004</v>
      </c>
      <c r="N202" s="145">
        <v>-5681.0799999997253</v>
      </c>
      <c r="O202" s="68">
        <v>583</v>
      </c>
      <c r="Q202" s="49" t="s">
        <v>546</v>
      </c>
      <c r="R202" s="25">
        <v>35704.55000000001</v>
      </c>
      <c r="S202" s="46">
        <v>4051.3600000000151</v>
      </c>
      <c r="AM202" s="23"/>
    </row>
    <row r="203" spans="2:39">
      <c r="B203" s="24"/>
      <c r="L203" s="59" t="s">
        <v>297</v>
      </c>
      <c r="M203" s="25">
        <v>978078.03999999946</v>
      </c>
      <c r="N203" s="145">
        <v>-29209.460000001243</v>
      </c>
      <c r="O203" s="68">
        <v>2176</v>
      </c>
      <c r="Q203" s="49" t="s">
        <v>547</v>
      </c>
      <c r="R203" s="25">
        <v>712293.62999999977</v>
      </c>
      <c r="S203" s="46">
        <v>-21626.800000000396</v>
      </c>
      <c r="AM203" s="23"/>
    </row>
    <row r="204" spans="2:39">
      <c r="B204" s="24"/>
      <c r="L204" s="49" t="s">
        <v>298</v>
      </c>
      <c r="M204" s="25">
        <v>809709.09999999963</v>
      </c>
      <c r="N204" s="145">
        <v>-19815.550000001676</v>
      </c>
      <c r="O204" s="68">
        <v>1789</v>
      </c>
      <c r="Q204" s="49" t="s">
        <v>548</v>
      </c>
      <c r="R204" s="25">
        <v>1559.6499999999999</v>
      </c>
      <c r="S204" s="46">
        <v>172.49999999999977</v>
      </c>
      <c r="AM204" s="23"/>
    </row>
    <row r="205" spans="2:39">
      <c r="B205" s="24"/>
      <c r="L205" s="49" t="s">
        <v>299</v>
      </c>
      <c r="M205" s="25">
        <v>464837.43000000017</v>
      </c>
      <c r="N205" s="145">
        <v>-10084.690000000817</v>
      </c>
      <c r="O205" s="68">
        <v>1024</v>
      </c>
      <c r="Q205" s="49" t="s">
        <v>549</v>
      </c>
      <c r="R205" s="25">
        <v>110728.59000000001</v>
      </c>
      <c r="S205" s="46">
        <v>-4973.4599999999773</v>
      </c>
      <c r="AM205" s="23"/>
    </row>
    <row r="206" spans="2:39">
      <c r="B206" s="24"/>
      <c r="L206" s="49" t="s">
        <v>300</v>
      </c>
      <c r="M206" s="25">
        <v>263200.65999999997</v>
      </c>
      <c r="N206" s="145">
        <v>-5729.5699999997742</v>
      </c>
      <c r="O206" s="68">
        <v>579</v>
      </c>
      <c r="Q206" s="49" t="s">
        <v>550</v>
      </c>
      <c r="R206" s="25">
        <v>40287.050000000003</v>
      </c>
      <c r="S206" s="46">
        <v>4747.0300000000279</v>
      </c>
      <c r="AM206" s="23"/>
    </row>
    <row r="207" spans="2:39">
      <c r="B207" s="24"/>
      <c r="L207" s="49" t="s">
        <v>301</v>
      </c>
      <c r="M207" s="25">
        <v>907810.08999999939</v>
      </c>
      <c r="N207" s="145">
        <v>-97457.080000001355</v>
      </c>
      <c r="O207" s="68">
        <v>2172</v>
      </c>
      <c r="Q207" s="49" t="s">
        <v>551</v>
      </c>
      <c r="R207" s="25">
        <v>31477.469999999998</v>
      </c>
      <c r="S207" s="46">
        <v>-2488.5500000000065</v>
      </c>
      <c r="AM207" s="23"/>
    </row>
    <row r="208" spans="2:39">
      <c r="B208" s="24"/>
      <c r="L208" s="49" t="s">
        <v>302</v>
      </c>
      <c r="M208" s="25">
        <v>812845.48999999976</v>
      </c>
      <c r="N208" s="145">
        <v>-20985.970000002068</v>
      </c>
      <c r="O208" s="68">
        <v>1798</v>
      </c>
      <c r="Q208" s="49" t="s">
        <v>552</v>
      </c>
      <c r="R208" s="25">
        <v>4537.6500000000005</v>
      </c>
      <c r="S208" s="46">
        <v>5.840000000001055</v>
      </c>
      <c r="AM208" s="23"/>
    </row>
    <row r="209" spans="2:39">
      <c r="B209" s="24"/>
      <c r="L209" s="49" t="s">
        <v>303</v>
      </c>
      <c r="M209" s="25">
        <v>477543.02999999997</v>
      </c>
      <c r="N209" s="145">
        <v>-10299.490000000631</v>
      </c>
      <c r="O209" s="68">
        <v>1051</v>
      </c>
      <c r="Q209" s="49" t="s">
        <v>553</v>
      </c>
      <c r="R209" s="25">
        <v>1859.6200000000001</v>
      </c>
      <c r="S209" s="46">
        <v>-168.01</v>
      </c>
      <c r="AM209" s="23"/>
    </row>
    <row r="210" spans="2:39">
      <c r="B210" s="24"/>
      <c r="L210" s="49" t="s">
        <v>304</v>
      </c>
      <c r="M210" s="25">
        <v>247663.95</v>
      </c>
      <c r="N210" s="145">
        <v>-5555.6599999996834</v>
      </c>
      <c r="O210" s="68">
        <v>544</v>
      </c>
      <c r="Q210" s="49" t="s">
        <v>554</v>
      </c>
      <c r="R210" s="25">
        <v>1524.73</v>
      </c>
      <c r="S210" s="46">
        <v>162.05999999999995</v>
      </c>
      <c r="AM210" s="23"/>
    </row>
    <row r="211" spans="2:39">
      <c r="B211" s="24"/>
      <c r="L211" s="49" t="s">
        <v>305</v>
      </c>
      <c r="M211" s="25">
        <v>974869.37999999966</v>
      </c>
      <c r="N211" s="145">
        <v>-28524.490000000689</v>
      </c>
      <c r="O211" s="68">
        <v>2168</v>
      </c>
      <c r="Q211" s="49" t="s">
        <v>555</v>
      </c>
      <c r="R211" s="25">
        <v>1411.18</v>
      </c>
      <c r="S211" s="46">
        <v>-541.19000000000005</v>
      </c>
      <c r="AM211" s="23"/>
    </row>
    <row r="212" spans="2:39">
      <c r="B212" s="24"/>
      <c r="L212" s="49" t="s">
        <v>306</v>
      </c>
      <c r="M212" s="25">
        <v>818631.80999999959</v>
      </c>
      <c r="N212" s="145">
        <v>-20497.070000001462</v>
      </c>
      <c r="O212" s="68">
        <v>1811</v>
      </c>
      <c r="Q212" s="49" t="s">
        <v>556</v>
      </c>
      <c r="R212" s="25">
        <v>3645.6799999999989</v>
      </c>
      <c r="S212" s="46">
        <v>-738.48000000000184</v>
      </c>
      <c r="AM212" s="23"/>
    </row>
    <row r="213" spans="2:39">
      <c r="B213" s="24"/>
      <c r="L213" s="49" t="s">
        <v>307</v>
      </c>
      <c r="M213" s="25">
        <v>88125.27999999997</v>
      </c>
      <c r="N213" s="145">
        <v>-5347.5199999999459</v>
      </c>
      <c r="O213" s="68">
        <v>272</v>
      </c>
      <c r="Q213" s="49" t="s">
        <v>557</v>
      </c>
      <c r="R213" s="25">
        <v>7603.3199999999988</v>
      </c>
      <c r="S213" s="46">
        <v>230.58999999999742</v>
      </c>
      <c r="AM213" s="23"/>
    </row>
    <row r="214" spans="2:39">
      <c r="B214" s="24"/>
      <c r="L214" s="49" t="s">
        <v>308</v>
      </c>
      <c r="M214" s="25">
        <v>353095.03000000049</v>
      </c>
      <c r="N214" s="145">
        <v>-23888.979999999574</v>
      </c>
      <c r="O214" s="68">
        <v>1097</v>
      </c>
      <c r="Q214" s="49" t="s">
        <v>558</v>
      </c>
      <c r="R214" s="25">
        <v>259082.59999999992</v>
      </c>
      <c r="S214" s="46">
        <v>27612.87999999983</v>
      </c>
      <c r="AM214" s="23"/>
    </row>
    <row r="215" spans="2:39">
      <c r="B215" s="24"/>
      <c r="L215" s="49" t="s">
        <v>309</v>
      </c>
      <c r="M215" s="25">
        <v>282843.25000000058</v>
      </c>
      <c r="N215" s="145">
        <v>-17850.479999999399</v>
      </c>
      <c r="O215" s="68">
        <v>875</v>
      </c>
      <c r="Q215" s="49" t="s">
        <v>559</v>
      </c>
      <c r="R215" s="25">
        <v>114536.65000000001</v>
      </c>
      <c r="S215" s="46">
        <v>-5260.0899999999674</v>
      </c>
      <c r="AM215" s="23"/>
    </row>
    <row r="216" spans="2:39">
      <c r="B216" s="24"/>
      <c r="L216" s="49" t="s">
        <v>310</v>
      </c>
      <c r="M216" s="25">
        <v>163614.95000000024</v>
      </c>
      <c r="N216" s="145">
        <v>-9928.2999999997555</v>
      </c>
      <c r="O216" s="68">
        <v>505</v>
      </c>
      <c r="Q216" s="49" t="s">
        <v>560</v>
      </c>
      <c r="R216" s="25">
        <v>731634.54000000015</v>
      </c>
      <c r="S216" s="46">
        <v>-22624.6599999998</v>
      </c>
      <c r="AM216" s="23"/>
    </row>
    <row r="217" spans="2:39">
      <c r="B217" s="24"/>
      <c r="L217" s="49" t="s">
        <v>311</v>
      </c>
      <c r="M217" s="25">
        <v>70772.910000000193</v>
      </c>
      <c r="N217" s="145">
        <v>-21392.660000000003</v>
      </c>
      <c r="O217" s="68">
        <v>2217</v>
      </c>
      <c r="Q217" s="50" t="s">
        <v>561</v>
      </c>
      <c r="R217" s="25">
        <v>4689.119999999999</v>
      </c>
      <c r="S217" s="46">
        <v>-103.35000000000127</v>
      </c>
      <c r="AM217" s="23"/>
    </row>
    <row r="218" spans="2:39">
      <c r="B218" s="24"/>
      <c r="L218" s="49" t="s">
        <v>312</v>
      </c>
      <c r="M218" s="25">
        <v>45660.09000000004</v>
      </c>
      <c r="N218" s="145">
        <v>-13330.840000000171</v>
      </c>
      <c r="O218" s="68">
        <v>1419</v>
      </c>
      <c r="Q218" s="59" t="s">
        <v>562</v>
      </c>
      <c r="R218" s="25">
        <v>6417.1100000000006</v>
      </c>
      <c r="S218" s="46">
        <v>653.15000000000146</v>
      </c>
      <c r="AM218" s="23"/>
    </row>
    <row r="219" spans="2:39">
      <c r="B219" s="24"/>
      <c r="L219" s="49" t="s">
        <v>313</v>
      </c>
      <c r="M219" s="25">
        <v>99384.280000000203</v>
      </c>
      <c r="N219" s="145">
        <v>-31942.46000000005</v>
      </c>
      <c r="O219" s="68">
        <v>3159</v>
      </c>
      <c r="Q219" s="49" t="s">
        <v>563</v>
      </c>
      <c r="R219" s="25">
        <v>94346.229999999967</v>
      </c>
      <c r="S219" s="46">
        <v>-5636.3999999999651</v>
      </c>
      <c r="AM219" s="23"/>
    </row>
    <row r="220" spans="2:39">
      <c r="B220" s="24"/>
      <c r="L220" s="49" t="s">
        <v>314</v>
      </c>
      <c r="M220" s="25">
        <v>84804.699999999662</v>
      </c>
      <c r="N220" s="145">
        <v>28684.979999999654</v>
      </c>
      <c r="O220" s="68">
        <v>4238</v>
      </c>
      <c r="Q220" s="49" t="s">
        <v>564</v>
      </c>
      <c r="R220" s="25">
        <v>565938.1400000006</v>
      </c>
      <c r="S220" s="46">
        <v>-20657.32999999926</v>
      </c>
      <c r="AM220" s="23"/>
    </row>
    <row r="221" spans="2:39">
      <c r="B221" s="24"/>
      <c r="L221" s="49" t="s">
        <v>315</v>
      </c>
      <c r="M221" s="25">
        <v>88130.769999999524</v>
      </c>
      <c r="N221" s="145">
        <v>29716.139999999512</v>
      </c>
      <c r="O221" s="68">
        <v>4412</v>
      </c>
      <c r="Q221" s="49" t="s">
        <v>565</v>
      </c>
      <c r="R221" s="25">
        <v>8094.53</v>
      </c>
      <c r="S221" s="46">
        <v>988.63000000000011</v>
      </c>
      <c r="AM221" s="23"/>
    </row>
    <row r="222" spans="2:39">
      <c r="B222" s="24"/>
      <c r="L222" s="49" t="s">
        <v>316</v>
      </c>
      <c r="M222" s="25">
        <v>77274.289999999892</v>
      </c>
      <c r="N222" s="145">
        <v>26110.119999999886</v>
      </c>
      <c r="O222" s="68">
        <v>3865</v>
      </c>
      <c r="Q222" s="49" t="s">
        <v>566</v>
      </c>
      <c r="R222" s="25">
        <v>131151.88999999996</v>
      </c>
      <c r="S222" s="46">
        <v>-9857.6700000001583</v>
      </c>
      <c r="AM222" s="23"/>
    </row>
    <row r="223" spans="2:39">
      <c r="B223" s="24"/>
      <c r="L223" s="49" t="s">
        <v>317</v>
      </c>
      <c r="M223" s="25">
        <v>6656.83</v>
      </c>
      <c r="N223" s="145">
        <v>1730.3099999999959</v>
      </c>
      <c r="O223" s="68">
        <v>137</v>
      </c>
      <c r="Q223" s="49" t="s">
        <v>567</v>
      </c>
      <c r="R223" s="25">
        <v>130995.20000000001</v>
      </c>
      <c r="S223" s="46">
        <v>16258.130000000063</v>
      </c>
      <c r="AM223" s="23"/>
    </row>
    <row r="224" spans="2:39">
      <c r="B224" s="24"/>
      <c r="L224" s="49" t="s">
        <v>318</v>
      </c>
      <c r="M224" s="25">
        <v>1035948.7600000005</v>
      </c>
      <c r="N224" s="145">
        <v>-47348.08999999892</v>
      </c>
      <c r="O224" s="68">
        <v>731</v>
      </c>
      <c r="Q224" s="49" t="s">
        <v>568</v>
      </c>
      <c r="R224" s="25">
        <v>269108.15000000014</v>
      </c>
      <c r="S224" s="46">
        <v>25621.270000000135</v>
      </c>
      <c r="AM224" s="23"/>
    </row>
    <row r="225" spans="2:39">
      <c r="B225" s="24"/>
      <c r="L225" s="49" t="s">
        <v>319</v>
      </c>
      <c r="M225" s="25">
        <v>637976.24000000057</v>
      </c>
      <c r="N225" s="145">
        <v>-22968.309999999357</v>
      </c>
      <c r="O225" s="68">
        <v>446</v>
      </c>
      <c r="Q225" s="49" t="s">
        <v>569</v>
      </c>
      <c r="R225" s="25">
        <v>28216.609999999993</v>
      </c>
      <c r="S225" s="46">
        <v>3565.5499999999956</v>
      </c>
      <c r="AM225" s="23"/>
    </row>
    <row r="226" spans="2:39">
      <c r="B226" s="24"/>
      <c r="L226" s="49" t="s">
        <v>320</v>
      </c>
      <c r="M226" s="25">
        <v>308975.04000000039</v>
      </c>
      <c r="N226" s="145">
        <v>-11123.689999999711</v>
      </c>
      <c r="O226" s="68">
        <v>216</v>
      </c>
      <c r="Q226" s="49" t="s">
        <v>570</v>
      </c>
      <c r="R226" s="25">
        <v>56395.3</v>
      </c>
      <c r="S226" s="46">
        <v>-14260.87999999999</v>
      </c>
      <c r="AM226" s="23"/>
    </row>
    <row r="227" spans="2:39">
      <c r="B227" s="24"/>
      <c r="L227" s="49" t="s">
        <v>321</v>
      </c>
      <c r="M227" s="25">
        <v>1263913.32</v>
      </c>
      <c r="N227" s="145">
        <v>-59457.469999998575</v>
      </c>
      <c r="O227" s="68">
        <v>893</v>
      </c>
      <c r="Q227" s="49" t="s">
        <v>571</v>
      </c>
      <c r="R227" s="25">
        <v>268236.11000000022</v>
      </c>
      <c r="S227" s="46">
        <v>-1777.4399999997695</v>
      </c>
      <c r="AM227" s="23"/>
    </row>
    <row r="228" spans="2:39">
      <c r="B228" s="24"/>
      <c r="L228" s="49" t="s">
        <v>322</v>
      </c>
      <c r="M228" s="25">
        <v>959683.2200000009</v>
      </c>
      <c r="N228" s="145">
        <v>-163625.94999999786</v>
      </c>
      <c r="O228" s="68">
        <v>758</v>
      </c>
      <c r="Q228" s="49" t="s">
        <v>572</v>
      </c>
      <c r="R228" s="25">
        <v>68421.219999999987</v>
      </c>
      <c r="S228" s="46">
        <v>-6058.140000000014</v>
      </c>
      <c r="AM228" s="23"/>
    </row>
    <row r="229" spans="2:39">
      <c r="B229" s="24"/>
      <c r="L229" s="49" t="s">
        <v>323</v>
      </c>
      <c r="M229" s="25">
        <v>564070.65000000095</v>
      </c>
      <c r="N229" s="145">
        <v>-90946.149999999208</v>
      </c>
      <c r="O229" s="68">
        <v>442</v>
      </c>
      <c r="Q229" s="49" t="s">
        <v>573</v>
      </c>
      <c r="R229" s="25">
        <v>154595.59000000008</v>
      </c>
      <c r="S229" s="46">
        <v>14877.340000000113</v>
      </c>
      <c r="AM229" s="23"/>
    </row>
    <row r="230" spans="2:39">
      <c r="B230" s="24"/>
      <c r="L230" s="49" t="s">
        <v>324</v>
      </c>
      <c r="M230" s="25">
        <v>256525.83000000013</v>
      </c>
      <c r="N230" s="145">
        <v>-47271.549999999988</v>
      </c>
      <c r="O230" s="68">
        <v>205</v>
      </c>
      <c r="Q230" s="49" t="s">
        <v>574</v>
      </c>
      <c r="R230" s="25">
        <v>5173.9599999999991</v>
      </c>
      <c r="S230" s="46">
        <v>161.57999999999902</v>
      </c>
      <c r="AM230" s="23"/>
    </row>
    <row r="231" spans="2:39">
      <c r="B231" s="24"/>
      <c r="L231" s="49" t="s">
        <v>325</v>
      </c>
      <c r="M231" s="25">
        <v>1089543.4800000009</v>
      </c>
      <c r="N231" s="145">
        <v>-192333.11999999802</v>
      </c>
      <c r="O231" s="68">
        <v>865</v>
      </c>
      <c r="Q231" s="49" t="s">
        <v>575</v>
      </c>
      <c r="R231" s="25">
        <v>5555.67</v>
      </c>
      <c r="S231" s="46">
        <v>709.58000000000084</v>
      </c>
      <c r="AM231" s="23"/>
    </row>
    <row r="232" spans="2:39">
      <c r="B232" s="24"/>
      <c r="L232" s="49" t="s">
        <v>326</v>
      </c>
      <c r="M232" s="25">
        <v>285465.42000000062</v>
      </c>
      <c r="N232" s="145">
        <v>-10553.409999999974</v>
      </c>
      <c r="O232" s="68">
        <v>392</v>
      </c>
      <c r="Q232" s="49" t="s">
        <v>576</v>
      </c>
      <c r="R232" s="25">
        <v>310485.08000000037</v>
      </c>
      <c r="S232" s="46">
        <v>-5779.2199999998556</v>
      </c>
      <c r="AM232" s="23"/>
    </row>
    <row r="233" spans="2:39">
      <c r="B233" s="24"/>
      <c r="L233" s="49" t="s">
        <v>327</v>
      </c>
      <c r="M233" s="25">
        <v>139950.71999999997</v>
      </c>
      <c r="N233" s="145">
        <v>-5038.0900000000547</v>
      </c>
      <c r="O233" s="68">
        <v>192</v>
      </c>
      <c r="Q233" s="49" t="s">
        <v>577</v>
      </c>
      <c r="R233" s="25">
        <v>13709.289999999999</v>
      </c>
      <c r="S233" s="46">
        <v>-486.3600000000024</v>
      </c>
      <c r="AM233" s="23"/>
    </row>
    <row r="234" spans="2:39">
      <c r="B234" s="24"/>
      <c r="L234" s="49" t="s">
        <v>328</v>
      </c>
      <c r="M234" s="25">
        <v>597827.48000000115</v>
      </c>
      <c r="N234" s="145">
        <v>-25926.719999999623</v>
      </c>
      <c r="O234" s="68">
        <v>826</v>
      </c>
      <c r="Q234" s="49" t="s">
        <v>578</v>
      </c>
      <c r="R234" s="25">
        <v>60027.799999999996</v>
      </c>
      <c r="S234" s="46">
        <v>-859.46000000003551</v>
      </c>
      <c r="AM234" s="23"/>
    </row>
    <row r="235" spans="2:39">
      <c r="B235" s="24"/>
      <c r="L235" s="49" t="s">
        <v>329</v>
      </c>
      <c r="M235" s="25">
        <v>491163.75000000128</v>
      </c>
      <c r="N235" s="145">
        <v>-18562.699999999139</v>
      </c>
      <c r="O235" s="68">
        <v>675</v>
      </c>
      <c r="Q235" s="49" t="s">
        <v>579</v>
      </c>
      <c r="R235" s="25">
        <v>148979.84</v>
      </c>
      <c r="S235" s="46">
        <v>-12884.600000000035</v>
      </c>
      <c r="AM235" s="23"/>
    </row>
    <row r="236" spans="2:39">
      <c r="B236" s="24"/>
      <c r="L236" s="49" t="s">
        <v>330</v>
      </c>
      <c r="M236" s="25">
        <v>88525.430000000037</v>
      </c>
      <c r="N236" s="145">
        <v>-12069.309999999983</v>
      </c>
      <c r="O236" s="68">
        <v>218</v>
      </c>
      <c r="Q236" s="49" t="s">
        <v>580</v>
      </c>
      <c r="R236" s="25">
        <v>202.33</v>
      </c>
      <c r="S236" s="46">
        <v>15.170000000000016</v>
      </c>
      <c r="AM236" s="23"/>
    </row>
    <row r="237" spans="2:39">
      <c r="B237" s="24"/>
      <c r="L237" s="49" t="s">
        <v>331</v>
      </c>
      <c r="M237" s="25">
        <v>289465.00999999983</v>
      </c>
      <c r="N237" s="145">
        <v>-39083.200000000186</v>
      </c>
      <c r="O237" s="68">
        <v>712</v>
      </c>
      <c r="Q237" s="49" t="s">
        <v>581</v>
      </c>
      <c r="R237" s="25">
        <v>101000.32000000002</v>
      </c>
      <c r="S237" s="46">
        <v>401.2100000000064</v>
      </c>
      <c r="AM237" s="23"/>
    </row>
    <row r="238" spans="2:39">
      <c r="B238" s="24"/>
      <c r="L238" s="49" t="s">
        <v>332</v>
      </c>
      <c r="M238" s="25">
        <v>229720.69999999992</v>
      </c>
      <c r="N238" s="145">
        <v>-30995.1700000001</v>
      </c>
      <c r="O238" s="68">
        <v>565</v>
      </c>
      <c r="Q238" s="49" t="s">
        <v>582</v>
      </c>
      <c r="R238" s="25">
        <v>60710.249999999964</v>
      </c>
      <c r="S238" s="46">
        <v>-906.32000000001426</v>
      </c>
      <c r="AM238" s="23"/>
    </row>
    <row r="239" spans="2:39">
      <c r="B239" s="24"/>
      <c r="L239" s="49" t="s">
        <v>333</v>
      </c>
      <c r="M239" s="25">
        <v>149658.07999999984</v>
      </c>
      <c r="N239" s="145">
        <v>-20153.200000000215</v>
      </c>
      <c r="O239" s="68">
        <v>368</v>
      </c>
      <c r="Q239" s="49" t="s">
        <v>583</v>
      </c>
      <c r="R239" s="25">
        <v>264731.1500000002</v>
      </c>
      <c r="S239" s="46">
        <v>10732.910000000091</v>
      </c>
      <c r="AM239" s="23"/>
    </row>
    <row r="240" spans="2:39">
      <c r="B240" s="24"/>
      <c r="L240" s="49" t="s">
        <v>334</v>
      </c>
      <c r="M240" s="25">
        <v>74494.960000000021</v>
      </c>
      <c r="N240" s="145">
        <v>-9026.3299999999872</v>
      </c>
      <c r="O240" s="68">
        <v>181</v>
      </c>
      <c r="Q240" s="49" t="s">
        <v>584</v>
      </c>
      <c r="R240" s="25">
        <v>34338.260000000009</v>
      </c>
      <c r="S240" s="46">
        <v>2153.6199999999953</v>
      </c>
      <c r="AM240" s="23"/>
    </row>
    <row r="241" spans="2:39">
      <c r="B241" s="24"/>
      <c r="L241" s="49" t="s">
        <v>335</v>
      </c>
      <c r="M241" s="25">
        <v>292003.8499999998</v>
      </c>
      <c r="N241" s="145">
        <v>-37928.700000000361</v>
      </c>
      <c r="O241" s="68">
        <v>715</v>
      </c>
      <c r="Q241" s="49" t="s">
        <v>585</v>
      </c>
      <c r="R241" s="25">
        <v>7856.5199999999977</v>
      </c>
      <c r="S241" s="46">
        <v>940.33999999999742</v>
      </c>
      <c r="AM241" s="23"/>
    </row>
    <row r="242" spans="2:39">
      <c r="B242" s="24"/>
      <c r="L242" s="49" t="s">
        <v>336</v>
      </c>
      <c r="M242" s="25">
        <v>226936.8799999998</v>
      </c>
      <c r="N242" s="145">
        <v>-30548.860000000306</v>
      </c>
      <c r="O242" s="68">
        <v>558</v>
      </c>
      <c r="Q242" s="49" t="s">
        <v>586</v>
      </c>
      <c r="R242" s="25">
        <v>1399.78</v>
      </c>
      <c r="S242" s="46">
        <v>132.12999999999988</v>
      </c>
      <c r="AM242" s="23"/>
    </row>
    <row r="243" spans="2:39">
      <c r="B243" s="24"/>
      <c r="L243" s="49" t="s">
        <v>337</v>
      </c>
      <c r="M243" s="25">
        <v>145760.71999999997</v>
      </c>
      <c r="N243" s="145">
        <v>-18974.690000000031</v>
      </c>
      <c r="O243" s="68">
        <v>357</v>
      </c>
      <c r="Q243" s="49" t="s">
        <v>587</v>
      </c>
      <c r="R243" s="25">
        <v>318252.19000000041</v>
      </c>
      <c r="S243" s="46">
        <v>-5808.1699999997509</v>
      </c>
      <c r="AM243" s="23"/>
    </row>
    <row r="244" spans="2:39">
      <c r="B244" s="24"/>
      <c r="L244" s="49" t="s">
        <v>338</v>
      </c>
      <c r="M244" s="25">
        <v>85073.520000000033</v>
      </c>
      <c r="N244" s="145">
        <v>-12752.479999999967</v>
      </c>
      <c r="O244" s="68">
        <v>212</v>
      </c>
      <c r="Q244" s="49" t="s">
        <v>588</v>
      </c>
      <c r="R244" s="25">
        <v>294524.04000000004</v>
      </c>
      <c r="S244" s="46">
        <v>30616.209999999963</v>
      </c>
      <c r="AM244" s="23"/>
    </row>
    <row r="245" spans="2:39">
      <c r="B245" s="24"/>
      <c r="L245" s="49" t="s">
        <v>339</v>
      </c>
      <c r="M245" s="25">
        <v>294297.75999999995</v>
      </c>
      <c r="N245" s="145">
        <v>-38403.39000000013</v>
      </c>
      <c r="O245" s="68">
        <v>721</v>
      </c>
      <c r="Q245" s="49" t="s">
        <v>589</v>
      </c>
      <c r="R245" s="25">
        <v>43911.229999999981</v>
      </c>
      <c r="S245" s="46">
        <v>184.94999999998981</v>
      </c>
      <c r="AM245" s="23"/>
    </row>
    <row r="246" spans="2:39">
      <c r="B246" s="24"/>
      <c r="L246" s="49" t="s">
        <v>340</v>
      </c>
      <c r="M246" s="25">
        <v>6885.9299999999948</v>
      </c>
      <c r="N246" s="145">
        <v>2503.5799999999936</v>
      </c>
      <c r="O246" s="68">
        <v>2348</v>
      </c>
      <c r="Q246" s="49" t="s">
        <v>590</v>
      </c>
      <c r="R246" s="25">
        <v>285339.97000000015</v>
      </c>
      <c r="S246" s="46">
        <v>-4047.3599999997532</v>
      </c>
      <c r="AM246" s="23"/>
    </row>
    <row r="247" spans="2:39">
      <c r="B247" s="24"/>
      <c r="L247" s="49" t="s">
        <v>341</v>
      </c>
      <c r="M247" s="25">
        <v>104495.23000000004</v>
      </c>
      <c r="N247" s="145">
        <v>35520.550000000076</v>
      </c>
      <c r="O247" s="68">
        <v>2635</v>
      </c>
      <c r="Q247" s="49" t="s">
        <v>591</v>
      </c>
      <c r="R247" s="25">
        <v>49642.01999999999</v>
      </c>
      <c r="S247" s="46">
        <v>-826.88000000000466</v>
      </c>
      <c r="AM247" s="23"/>
    </row>
    <row r="248" spans="2:39">
      <c r="B248" s="24"/>
      <c r="L248" s="49" t="s">
        <v>342</v>
      </c>
      <c r="M248" s="25">
        <v>30190.809999999929</v>
      </c>
      <c r="N248" s="145">
        <v>11369.809999999907</v>
      </c>
      <c r="O248" s="68">
        <v>719</v>
      </c>
      <c r="Q248" s="49" t="s">
        <v>592</v>
      </c>
      <c r="R248" s="25">
        <v>343435.41000000027</v>
      </c>
      <c r="S248" s="46">
        <v>-20969.829999999551</v>
      </c>
      <c r="AM248" s="23"/>
    </row>
    <row r="249" spans="2:39">
      <c r="B249" s="24"/>
      <c r="L249" s="49" t="s">
        <v>343</v>
      </c>
      <c r="M249" s="25">
        <v>108582.71000000011</v>
      </c>
      <c r="N249" s="145">
        <v>37147.460000000108</v>
      </c>
      <c r="O249" s="68">
        <v>2729</v>
      </c>
      <c r="Q249" s="49" t="s">
        <v>593</v>
      </c>
      <c r="R249" s="25">
        <v>165149.92000000004</v>
      </c>
      <c r="S249" s="46">
        <v>-11970.779999999941</v>
      </c>
      <c r="AM249" s="23"/>
    </row>
    <row r="250" spans="2:39">
      <c r="B250" s="24"/>
      <c r="L250" s="49" t="s">
        <v>344</v>
      </c>
      <c r="M250" s="25">
        <v>94076.87999999983</v>
      </c>
      <c r="N250" s="145">
        <v>28745.650000000031</v>
      </c>
      <c r="O250" s="68">
        <v>2112</v>
      </c>
      <c r="Q250" s="49" t="s">
        <v>594</v>
      </c>
      <c r="R250" s="25">
        <v>4038.0199999999995</v>
      </c>
      <c r="S250" s="46">
        <v>381.59999999999945</v>
      </c>
      <c r="AM250" s="23"/>
    </row>
    <row r="251" spans="2:39">
      <c r="B251" s="24"/>
      <c r="L251" s="49" t="s">
        <v>345</v>
      </c>
      <c r="M251" s="25">
        <v>17726.060000000001</v>
      </c>
      <c r="N251" s="145">
        <v>5538.3500000000058</v>
      </c>
      <c r="O251" s="68">
        <v>394</v>
      </c>
      <c r="Q251" s="49" t="s">
        <v>595</v>
      </c>
      <c r="R251" s="25">
        <v>172411.69999999998</v>
      </c>
      <c r="S251" s="46">
        <v>-9075.2399999998743</v>
      </c>
      <c r="AM251" s="23"/>
    </row>
    <row r="252" spans="2:39">
      <c r="B252" s="24"/>
      <c r="L252" s="50" t="s">
        <v>346</v>
      </c>
      <c r="M252" s="25">
        <v>91238.21999999987</v>
      </c>
      <c r="N252" s="145">
        <v>27639.270000000055</v>
      </c>
      <c r="O252" s="68">
        <v>2056</v>
      </c>
      <c r="Q252" s="49" t="s">
        <v>596</v>
      </c>
      <c r="R252" s="25">
        <v>138515.38999999996</v>
      </c>
      <c r="S252" s="46">
        <v>16608.889999999985</v>
      </c>
      <c r="AM252" s="23"/>
    </row>
    <row r="253" spans="2:39">
      <c r="B253" s="24"/>
      <c r="L253" s="37" t="s">
        <v>90</v>
      </c>
      <c r="M253" s="48">
        <v>77548570.199999124</v>
      </c>
      <c r="N253" s="28">
        <v>999494.56999887526</v>
      </c>
      <c r="O253" s="61">
        <v>204114</v>
      </c>
      <c r="Q253" s="49" t="s">
        <v>597</v>
      </c>
      <c r="R253" s="25">
        <v>603125.5</v>
      </c>
      <c r="S253" s="46">
        <v>-6650.9999999998836</v>
      </c>
      <c r="AM253" s="23"/>
    </row>
    <row r="254" spans="2:39">
      <c r="B254" s="24"/>
      <c r="Q254" s="49" t="s">
        <v>598</v>
      </c>
      <c r="R254" s="25">
        <v>1538.17</v>
      </c>
      <c r="S254" s="46">
        <v>-70.180000000000064</v>
      </c>
      <c r="AM254" s="23"/>
    </row>
    <row r="255" spans="2:39">
      <c r="B255" s="24"/>
      <c r="Q255" s="49" t="s">
        <v>599</v>
      </c>
      <c r="R255" s="25">
        <v>364410.4699999998</v>
      </c>
      <c r="S255" s="46">
        <v>-7265.9999999998254</v>
      </c>
      <c r="AM255" s="23"/>
    </row>
    <row r="256" spans="2:39">
      <c r="B256" s="24"/>
      <c r="Q256" s="49" t="s">
        <v>600</v>
      </c>
      <c r="R256" s="25">
        <v>2090.17</v>
      </c>
      <c r="S256" s="46">
        <v>127.18000000000006</v>
      </c>
      <c r="AM256" s="23"/>
    </row>
    <row r="257" spans="2:39">
      <c r="B257" s="24"/>
      <c r="Q257" s="49" t="s">
        <v>601</v>
      </c>
      <c r="R257" s="25">
        <v>11099.67</v>
      </c>
      <c r="S257" s="46">
        <v>1113.6100000000006</v>
      </c>
      <c r="AM257" s="23"/>
    </row>
    <row r="258" spans="2:39">
      <c r="B258" s="24"/>
      <c r="Q258" s="49" t="s">
        <v>602</v>
      </c>
      <c r="R258" s="25">
        <v>292575.48999999987</v>
      </c>
      <c r="S258" s="46">
        <v>30991.699999999953</v>
      </c>
      <c r="AM258" s="23"/>
    </row>
    <row r="259" spans="2:39">
      <c r="B259" s="24"/>
      <c r="Q259" s="49" t="s">
        <v>603</v>
      </c>
      <c r="R259" s="25">
        <v>104508.82000000002</v>
      </c>
      <c r="S259" s="46">
        <v>-7361.9499999999825</v>
      </c>
      <c r="AM259" s="23"/>
    </row>
    <row r="260" spans="2:39">
      <c r="B260" s="24"/>
      <c r="Q260" s="49" t="s">
        <v>604</v>
      </c>
      <c r="R260" s="25">
        <v>82356.099999999991</v>
      </c>
      <c r="S260" s="46">
        <v>-2676.230000000025</v>
      </c>
      <c r="AM260" s="23"/>
    </row>
    <row r="261" spans="2:39">
      <c r="B261" s="24"/>
      <c r="Q261" s="49" t="s">
        <v>605</v>
      </c>
      <c r="R261" s="25">
        <v>55198.479999999945</v>
      </c>
      <c r="S261" s="46">
        <v>-1787.2200000000375</v>
      </c>
      <c r="AM261" s="23"/>
    </row>
    <row r="262" spans="2:39">
      <c r="B262" s="24"/>
      <c r="Q262" s="49" t="s">
        <v>606</v>
      </c>
      <c r="R262" s="25">
        <v>276531.45000000007</v>
      </c>
      <c r="S262" s="46">
        <v>17977.559999999998</v>
      </c>
      <c r="AM262" s="23"/>
    </row>
    <row r="263" spans="2:39">
      <c r="B263" s="24"/>
      <c r="Q263" s="49" t="s">
        <v>607</v>
      </c>
      <c r="R263" s="25">
        <v>704315.32</v>
      </c>
      <c r="S263" s="46">
        <v>60536.519999999437</v>
      </c>
      <c r="AM263" s="23"/>
    </row>
    <row r="264" spans="2:39">
      <c r="B264" s="24"/>
      <c r="Q264" s="49" t="s">
        <v>608</v>
      </c>
      <c r="R264" s="25">
        <v>93760.550000000047</v>
      </c>
      <c r="S264" s="46">
        <v>-2126.0399999999499</v>
      </c>
      <c r="AM264" s="23"/>
    </row>
    <row r="265" spans="2:39">
      <c r="B265" s="24"/>
      <c r="Q265" s="49" t="s">
        <v>609</v>
      </c>
      <c r="R265" s="25">
        <v>17803.97</v>
      </c>
      <c r="S265" s="46">
        <v>884.33000000000175</v>
      </c>
      <c r="AM265" s="23"/>
    </row>
    <row r="266" spans="2:39">
      <c r="B266" s="24"/>
      <c r="Q266" s="49" t="s">
        <v>610</v>
      </c>
      <c r="R266" s="25">
        <v>125173.96000000002</v>
      </c>
      <c r="S266" s="46">
        <v>-4803.2199999999721</v>
      </c>
      <c r="AM266" s="23"/>
    </row>
    <row r="267" spans="2:39">
      <c r="B267" s="24"/>
      <c r="Q267" s="50" t="s">
        <v>611</v>
      </c>
      <c r="R267" s="25">
        <v>9593.3700000000008</v>
      </c>
      <c r="S267" s="46">
        <v>394.02000000000044</v>
      </c>
      <c r="AM267" s="23"/>
    </row>
    <row r="268" spans="2:39">
      <c r="B268" s="24"/>
      <c r="Q268" s="59" t="s">
        <v>612</v>
      </c>
      <c r="R268" s="25">
        <v>409059.96000000008</v>
      </c>
      <c r="S268" s="46">
        <v>27980.750000000175</v>
      </c>
      <c r="AM268" s="23"/>
    </row>
    <row r="269" spans="2:39">
      <c r="B269" s="24"/>
      <c r="Q269" s="49" t="s">
        <v>613</v>
      </c>
      <c r="R269" s="25">
        <v>735233.10000000044</v>
      </c>
      <c r="S269" s="46">
        <v>-21898.759999999311</v>
      </c>
      <c r="AM269" s="23"/>
    </row>
    <row r="270" spans="2:39">
      <c r="B270" s="24"/>
      <c r="Q270" s="49" t="s">
        <v>614</v>
      </c>
      <c r="R270" s="25">
        <v>118296.96999999993</v>
      </c>
      <c r="S270" s="46">
        <v>-7729.1200000000099</v>
      </c>
      <c r="AM270" s="23"/>
    </row>
    <row r="271" spans="2:39">
      <c r="B271" s="24"/>
      <c r="Q271" s="49" t="s">
        <v>615</v>
      </c>
      <c r="R271" s="25">
        <v>80621.85000000002</v>
      </c>
      <c r="S271" s="46">
        <v>-5050.5899999999529</v>
      </c>
      <c r="AM271" s="23"/>
    </row>
    <row r="272" spans="2:39">
      <c r="B272" s="24"/>
      <c r="Q272" s="49" t="s">
        <v>616</v>
      </c>
      <c r="R272" s="25">
        <v>68636.84</v>
      </c>
      <c r="S272" s="46">
        <v>-1214.9700000000012</v>
      </c>
      <c r="AM272" s="23"/>
    </row>
    <row r="273" spans="2:39">
      <c r="B273" s="24"/>
      <c r="Q273" s="49" t="s">
        <v>617</v>
      </c>
      <c r="R273" s="25">
        <v>26558.87</v>
      </c>
      <c r="S273" s="46">
        <v>1703.2700000000004</v>
      </c>
      <c r="AM273" s="23"/>
    </row>
    <row r="274" spans="2:39">
      <c r="B274" s="24"/>
      <c r="Q274" s="49" t="s">
        <v>618</v>
      </c>
      <c r="R274" s="25">
        <v>3048.48</v>
      </c>
      <c r="S274" s="46">
        <v>477.21000000000004</v>
      </c>
      <c r="AM274" s="23"/>
    </row>
    <row r="275" spans="2:39">
      <c r="B275" s="24"/>
      <c r="Q275" s="49" t="s">
        <v>619</v>
      </c>
      <c r="R275" s="25">
        <v>1707.0200000000002</v>
      </c>
      <c r="S275" s="46">
        <v>48.310000000000173</v>
      </c>
      <c r="AM275" s="23"/>
    </row>
    <row r="276" spans="2:39">
      <c r="B276" s="24"/>
      <c r="Q276" s="49" t="s">
        <v>620</v>
      </c>
      <c r="R276" s="25">
        <v>144</v>
      </c>
      <c r="S276" s="46">
        <v>54.239999999999995</v>
      </c>
      <c r="AM276" s="23"/>
    </row>
    <row r="277" spans="2:39">
      <c r="B277" s="24"/>
      <c r="Q277" s="49" t="s">
        <v>621</v>
      </c>
      <c r="R277" s="25">
        <v>167613.82999999999</v>
      </c>
      <c r="S277" s="46">
        <v>-13842.190000000031</v>
      </c>
      <c r="AM277" s="23"/>
    </row>
    <row r="278" spans="2:39">
      <c r="B278" s="24"/>
      <c r="Q278" s="49" t="s">
        <v>622</v>
      </c>
      <c r="R278" s="25">
        <v>2386.7800000000002</v>
      </c>
      <c r="S278" s="46">
        <v>-78.519999999999527</v>
      </c>
      <c r="AM278" s="23"/>
    </row>
    <row r="279" spans="2:39">
      <c r="B279" s="24"/>
      <c r="Q279" s="49" t="s">
        <v>623</v>
      </c>
      <c r="R279" s="25">
        <v>289036.55000000005</v>
      </c>
      <c r="S279" s="46">
        <v>29158.050000000017</v>
      </c>
      <c r="AM279" s="23"/>
    </row>
    <row r="280" spans="2:39">
      <c r="B280" s="24"/>
      <c r="Q280" s="49" t="s">
        <v>624</v>
      </c>
      <c r="R280" s="25">
        <v>184153.16</v>
      </c>
      <c r="S280" s="46">
        <v>-13491.440000000002</v>
      </c>
      <c r="AM280" s="23"/>
    </row>
    <row r="281" spans="2:39">
      <c r="B281" s="24"/>
      <c r="Q281" s="49" t="s">
        <v>625</v>
      </c>
      <c r="R281" s="25">
        <v>12728.159999999998</v>
      </c>
      <c r="S281" s="46">
        <v>1502.0199999999968</v>
      </c>
      <c r="AM281" s="23"/>
    </row>
    <row r="282" spans="2:39">
      <c r="B282" s="24"/>
      <c r="Q282" s="49" t="s">
        <v>626</v>
      </c>
      <c r="R282" s="25">
        <v>149.03</v>
      </c>
      <c r="S282" s="46">
        <v>38.75</v>
      </c>
      <c r="AM282" s="23"/>
    </row>
    <row r="283" spans="2:39">
      <c r="B283" s="24"/>
      <c r="Q283" s="49" t="s">
        <v>627</v>
      </c>
      <c r="R283" s="25">
        <v>19911.949999999997</v>
      </c>
      <c r="S283" s="46">
        <v>-809.70000000000073</v>
      </c>
      <c r="AM283" s="23"/>
    </row>
    <row r="284" spans="2:39">
      <c r="B284" s="24"/>
      <c r="Q284" s="49" t="s">
        <v>628</v>
      </c>
      <c r="R284" s="25">
        <v>158389.09999999995</v>
      </c>
      <c r="S284" s="46">
        <v>-13393.430000000051</v>
      </c>
      <c r="AM284" s="23"/>
    </row>
    <row r="285" spans="2:39">
      <c r="B285" s="24"/>
      <c r="Q285" s="49" t="s">
        <v>629</v>
      </c>
      <c r="R285" s="25">
        <v>8690.75</v>
      </c>
      <c r="S285" s="46">
        <v>1166.5</v>
      </c>
      <c r="AM285" s="23"/>
    </row>
    <row r="286" spans="2:39">
      <c r="B286" s="24"/>
      <c r="Q286" s="49" t="s">
        <v>630</v>
      </c>
      <c r="R286" s="25">
        <v>249107.53000000014</v>
      </c>
      <c r="S286" s="46">
        <v>25311.020000000281</v>
      </c>
      <c r="AM286" s="23"/>
    </row>
    <row r="287" spans="2:39">
      <c r="B287" s="24"/>
      <c r="Q287" s="49" t="s">
        <v>631</v>
      </c>
      <c r="R287" s="25">
        <v>8075.3799999999992</v>
      </c>
      <c r="S287" s="46">
        <v>84.829999999999927</v>
      </c>
      <c r="AM287" s="23"/>
    </row>
    <row r="288" spans="2:39">
      <c r="B288" s="24"/>
      <c r="Q288" s="49" t="s">
        <v>632</v>
      </c>
      <c r="R288" s="25">
        <v>151377.85</v>
      </c>
      <c r="S288" s="46">
        <v>-9999.890000000014</v>
      </c>
      <c r="AM288" s="23"/>
    </row>
    <row r="289" spans="2:39">
      <c r="B289" s="24"/>
      <c r="Q289" s="49" t="s">
        <v>633</v>
      </c>
      <c r="R289" s="25">
        <v>175503.44000000009</v>
      </c>
      <c r="S289" s="46">
        <v>11380.010000000126</v>
      </c>
      <c r="AM289" s="23"/>
    </row>
    <row r="290" spans="2:39">
      <c r="B290" s="24"/>
      <c r="Q290" s="49" t="s">
        <v>634</v>
      </c>
      <c r="R290" s="25">
        <v>212369.0900000002</v>
      </c>
      <c r="S290" s="46">
        <v>19462.540000000095</v>
      </c>
      <c r="AM290" s="23"/>
    </row>
    <row r="291" spans="2:39">
      <c r="B291" s="24"/>
      <c r="Q291" s="49" t="s">
        <v>635</v>
      </c>
      <c r="R291" s="25">
        <v>973.64</v>
      </c>
      <c r="S291" s="46">
        <v>248.12</v>
      </c>
      <c r="AM291" s="23"/>
    </row>
    <row r="292" spans="2:39">
      <c r="B292" s="24"/>
      <c r="Q292" s="49" t="s">
        <v>636</v>
      </c>
      <c r="R292" s="25">
        <v>81033.25999999998</v>
      </c>
      <c r="S292" s="46">
        <v>-4654.8900000000285</v>
      </c>
      <c r="AM292" s="23"/>
    </row>
    <row r="293" spans="2:39">
      <c r="B293" s="24"/>
      <c r="Q293" s="49" t="s">
        <v>637</v>
      </c>
      <c r="R293" s="25">
        <v>2130.75</v>
      </c>
      <c r="S293" s="46">
        <v>190.82999999999993</v>
      </c>
      <c r="AM293" s="23"/>
    </row>
    <row r="294" spans="2:39">
      <c r="B294" s="24"/>
      <c r="Q294" s="49" t="s">
        <v>638</v>
      </c>
      <c r="R294" s="25">
        <v>58.06</v>
      </c>
      <c r="S294" s="46">
        <v>15.090000000000003</v>
      </c>
      <c r="AM294" s="23"/>
    </row>
    <row r="295" spans="2:39">
      <c r="B295" s="24"/>
      <c r="Q295" s="49" t="s">
        <v>639</v>
      </c>
      <c r="R295" s="25">
        <v>504532.3300000006</v>
      </c>
      <c r="S295" s="46">
        <v>-2943.2699999992619</v>
      </c>
      <c r="AM295" s="23"/>
    </row>
    <row r="296" spans="2:39">
      <c r="B296" s="24"/>
      <c r="Q296" s="49" t="s">
        <v>640</v>
      </c>
      <c r="R296" s="25">
        <v>1938.9199999999998</v>
      </c>
      <c r="S296" s="46">
        <v>34.519999999999754</v>
      </c>
      <c r="AM296" s="23"/>
    </row>
    <row r="297" spans="2:39">
      <c r="B297" s="24"/>
      <c r="Q297" s="49" t="s">
        <v>641</v>
      </c>
      <c r="R297" s="25">
        <v>16240.270000000002</v>
      </c>
      <c r="S297" s="46">
        <v>-1191.7399999999961</v>
      </c>
      <c r="AM297" s="23"/>
    </row>
    <row r="298" spans="2:39">
      <c r="B298" s="24"/>
      <c r="Q298" s="49" t="s">
        <v>642</v>
      </c>
      <c r="R298" s="25">
        <v>725937.34000000032</v>
      </c>
      <c r="S298" s="46">
        <v>65329.050000000396</v>
      </c>
      <c r="AM298" s="23"/>
    </row>
    <row r="299" spans="2:39">
      <c r="B299" s="24"/>
      <c r="Q299" s="49" t="s">
        <v>643</v>
      </c>
      <c r="R299" s="25">
        <v>21859.810000000005</v>
      </c>
      <c r="S299" s="46">
        <v>-647.47999999999229</v>
      </c>
      <c r="AM299" s="23"/>
    </row>
    <row r="300" spans="2:39">
      <c r="B300" s="24"/>
      <c r="Q300" s="49" t="s">
        <v>644</v>
      </c>
      <c r="R300" s="25">
        <v>146234.85999999993</v>
      </c>
      <c r="S300" s="46">
        <v>206.52999999994063</v>
      </c>
      <c r="AM300" s="23"/>
    </row>
    <row r="301" spans="2:39">
      <c r="B301" s="24"/>
      <c r="Q301" s="49" t="s">
        <v>645</v>
      </c>
      <c r="R301" s="25">
        <v>394899.3000000004</v>
      </c>
      <c r="S301" s="46">
        <v>-8951.4499999998952</v>
      </c>
      <c r="AM301" s="23"/>
    </row>
    <row r="302" spans="2:39">
      <c r="B302" s="24"/>
      <c r="Q302" s="49" t="s">
        <v>646</v>
      </c>
      <c r="R302" s="25">
        <v>55710.819999999956</v>
      </c>
      <c r="S302" s="46">
        <v>234.5899999999674</v>
      </c>
      <c r="AM302" s="23"/>
    </row>
    <row r="303" spans="2:39">
      <c r="B303" s="24"/>
      <c r="Q303" s="49" t="s">
        <v>647</v>
      </c>
      <c r="R303" s="25">
        <v>473675.68000000005</v>
      </c>
      <c r="S303" s="46">
        <v>49567.700000000244</v>
      </c>
      <c r="AM303" s="23"/>
    </row>
    <row r="304" spans="2:39">
      <c r="B304" s="24"/>
      <c r="Q304" s="49" t="s">
        <v>648</v>
      </c>
      <c r="R304" s="25">
        <v>19151.47</v>
      </c>
      <c r="S304" s="46">
        <v>2134.3600000000079</v>
      </c>
      <c r="AM304" s="23"/>
    </row>
    <row r="305" spans="2:39">
      <c r="B305" s="24"/>
      <c r="Q305" s="49" t="s">
        <v>649</v>
      </c>
      <c r="R305" s="25">
        <v>7047.58</v>
      </c>
      <c r="S305" s="46">
        <v>612.00999999999931</v>
      </c>
      <c r="AM305" s="23"/>
    </row>
    <row r="306" spans="2:39">
      <c r="B306" s="24"/>
      <c r="Q306" s="49" t="s">
        <v>650</v>
      </c>
      <c r="R306" s="25">
        <v>52660.419999999991</v>
      </c>
      <c r="S306" s="46">
        <v>-2732.8800000000119</v>
      </c>
      <c r="AM306" s="23"/>
    </row>
    <row r="307" spans="2:39">
      <c r="B307" s="24"/>
      <c r="Q307" s="49" t="s">
        <v>651</v>
      </c>
      <c r="R307" s="25">
        <v>59933.389999999985</v>
      </c>
      <c r="S307" s="46">
        <v>-3148.9100000000108</v>
      </c>
      <c r="AM307" s="23"/>
    </row>
    <row r="308" spans="2:39">
      <c r="B308" s="24"/>
      <c r="Q308" s="49" t="s">
        <v>652</v>
      </c>
      <c r="R308" s="25">
        <v>3560.9199999999992</v>
      </c>
      <c r="S308" s="46">
        <v>7.0599999999994907</v>
      </c>
      <c r="AM308" s="23"/>
    </row>
    <row r="309" spans="2:39">
      <c r="B309" s="24"/>
      <c r="Q309" s="49" t="s">
        <v>653</v>
      </c>
      <c r="R309" s="25">
        <v>41816.379999999997</v>
      </c>
      <c r="S309" s="46">
        <v>-874.91999999999825</v>
      </c>
      <c r="AM309" s="23"/>
    </row>
    <row r="310" spans="2:39">
      <c r="B310" s="24"/>
      <c r="Q310" s="49" t="s">
        <v>654</v>
      </c>
      <c r="R310" s="25">
        <v>4182.8900000000003</v>
      </c>
      <c r="S310" s="46">
        <v>-39.550000000000182</v>
      </c>
      <c r="AM310" s="23"/>
    </row>
    <row r="311" spans="2:39">
      <c r="B311" s="24"/>
      <c r="Q311" s="49" t="s">
        <v>655</v>
      </c>
      <c r="R311" s="25">
        <v>32780.829999999994</v>
      </c>
      <c r="S311" s="46">
        <v>-5116.8400000000111</v>
      </c>
      <c r="AM311" s="23"/>
    </row>
    <row r="312" spans="2:39">
      <c r="B312" s="24"/>
      <c r="Q312" s="49" t="s">
        <v>656</v>
      </c>
      <c r="R312" s="25">
        <v>3385.3500000000004</v>
      </c>
      <c r="S312" s="46">
        <v>400.9699999999998</v>
      </c>
      <c r="AM312" s="23"/>
    </row>
    <row r="313" spans="2:39">
      <c r="B313" s="24"/>
      <c r="Q313" s="49" t="s">
        <v>657</v>
      </c>
      <c r="R313" s="25">
        <v>11277.05</v>
      </c>
      <c r="S313" s="46">
        <v>1351.4199999999983</v>
      </c>
      <c r="AM313" s="23"/>
    </row>
    <row r="314" spans="2:39">
      <c r="B314" s="24"/>
      <c r="Q314" s="49" t="s">
        <v>658</v>
      </c>
      <c r="R314" s="25">
        <v>53440.260000000017</v>
      </c>
      <c r="S314" s="46">
        <v>6736.9300000000512</v>
      </c>
      <c r="AM314" s="23"/>
    </row>
    <row r="315" spans="2:39">
      <c r="B315" s="24"/>
      <c r="Q315" s="49" t="s">
        <v>659</v>
      </c>
      <c r="R315" s="25">
        <v>1344.58</v>
      </c>
      <c r="S315" s="46">
        <v>-81.580000000000155</v>
      </c>
      <c r="AM315" s="23"/>
    </row>
    <row r="316" spans="2:39">
      <c r="B316" s="24"/>
      <c r="Q316" s="49" t="s">
        <v>660</v>
      </c>
      <c r="R316" s="25">
        <v>47630.01999999999</v>
      </c>
      <c r="S316" s="46">
        <v>-3887.3800000000119</v>
      </c>
      <c r="AM316" s="23"/>
    </row>
    <row r="317" spans="2:39">
      <c r="B317" s="24"/>
      <c r="Q317" s="50" t="s">
        <v>661</v>
      </c>
      <c r="R317" s="25">
        <v>465.87</v>
      </c>
      <c r="S317" s="46">
        <v>76.150000000000034</v>
      </c>
      <c r="AM317" s="23"/>
    </row>
    <row r="318" spans="2:39">
      <c r="B318" s="24"/>
      <c r="Q318" s="59" t="s">
        <v>662</v>
      </c>
      <c r="R318" s="25">
        <v>478258.69000000058</v>
      </c>
      <c r="S318" s="46">
        <v>-10032.529999999446</v>
      </c>
      <c r="AM318" s="23"/>
    </row>
    <row r="319" spans="2:39">
      <c r="B319" s="24"/>
      <c r="Q319" s="49" t="s">
        <v>663</v>
      </c>
      <c r="R319" s="25">
        <v>18963.38</v>
      </c>
      <c r="S319" s="46">
        <v>-1150.6000000000022</v>
      </c>
      <c r="AM319" s="23"/>
    </row>
    <row r="320" spans="2:39">
      <c r="B320" s="24"/>
      <c r="Q320" s="49" t="s">
        <v>664</v>
      </c>
      <c r="R320" s="25">
        <v>28485.239999999991</v>
      </c>
      <c r="S320" s="46">
        <v>3835.3599999999933</v>
      </c>
      <c r="AM320" s="23"/>
    </row>
    <row r="321" spans="2:39">
      <c r="B321" s="24"/>
      <c r="Q321" s="49" t="s">
        <v>665</v>
      </c>
      <c r="R321" s="25">
        <v>200.05</v>
      </c>
      <c r="S321" s="46">
        <v>0.20000000000001705</v>
      </c>
      <c r="AM321" s="23"/>
    </row>
    <row r="322" spans="2:39">
      <c r="B322" s="24"/>
      <c r="Q322" s="49" t="s">
        <v>666</v>
      </c>
      <c r="R322" s="25">
        <v>12056.239999999998</v>
      </c>
      <c r="S322" s="46">
        <v>34.439999999996871</v>
      </c>
      <c r="AM322" s="23"/>
    </row>
    <row r="323" spans="2:39">
      <c r="B323" s="24"/>
      <c r="Q323" s="49" t="s">
        <v>667</v>
      </c>
      <c r="R323" s="25">
        <v>1146.23</v>
      </c>
      <c r="S323" s="46">
        <v>109.27999999999997</v>
      </c>
      <c r="AM323" s="23"/>
    </row>
    <row r="324" spans="2:39">
      <c r="B324" s="24"/>
      <c r="Q324" s="49" t="s">
        <v>668</v>
      </c>
      <c r="R324" s="25">
        <v>939.58</v>
      </c>
      <c r="S324" s="46">
        <v>-33.839999999999918</v>
      </c>
      <c r="AM324" s="23"/>
    </row>
    <row r="325" spans="2:39">
      <c r="B325" s="24"/>
      <c r="Q325" s="49" t="s">
        <v>669</v>
      </c>
      <c r="R325" s="25">
        <v>66335.33</v>
      </c>
      <c r="S325" s="46">
        <v>-2324.839999999982</v>
      </c>
      <c r="AM325" s="23"/>
    </row>
    <row r="326" spans="2:39">
      <c r="B326" s="24"/>
      <c r="Q326" s="49" t="s">
        <v>670</v>
      </c>
      <c r="R326" s="25">
        <v>289527.04000000033</v>
      </c>
      <c r="S326" s="46">
        <v>29691.540000000299</v>
      </c>
      <c r="AM326" s="23"/>
    </row>
    <row r="327" spans="2:39">
      <c r="B327" s="24"/>
      <c r="Q327" s="49" t="s">
        <v>671</v>
      </c>
      <c r="R327" s="25">
        <v>41335.789999999964</v>
      </c>
      <c r="S327" s="46">
        <v>-563.78000000000611</v>
      </c>
      <c r="AM327" s="23"/>
    </row>
    <row r="328" spans="2:39">
      <c r="B328" s="24"/>
      <c r="Q328" s="49" t="s">
        <v>672</v>
      </c>
      <c r="R328" s="25">
        <v>6020.08</v>
      </c>
      <c r="S328" s="46">
        <v>797.7400000000016</v>
      </c>
      <c r="AM328" s="23"/>
    </row>
    <row r="329" spans="2:39">
      <c r="B329" s="24"/>
      <c r="Q329" s="49" t="s">
        <v>673</v>
      </c>
      <c r="R329" s="25">
        <v>144602.52000000002</v>
      </c>
      <c r="S329" s="46">
        <v>16089.87000000001</v>
      </c>
      <c r="AM329" s="23"/>
    </row>
    <row r="330" spans="2:39">
      <c r="B330" s="24"/>
      <c r="Q330" s="49" t="s">
        <v>674</v>
      </c>
      <c r="R330" s="25">
        <v>93905.879999999961</v>
      </c>
      <c r="S330" s="46">
        <v>-7059.7200000000303</v>
      </c>
      <c r="AM330" s="23"/>
    </row>
    <row r="331" spans="2:39">
      <c r="B331" s="24"/>
      <c r="Q331" s="49" t="s">
        <v>675</v>
      </c>
      <c r="R331" s="25">
        <v>58079.629999999968</v>
      </c>
      <c r="S331" s="46">
        <v>106.33999999994558</v>
      </c>
      <c r="AM331" s="23"/>
    </row>
    <row r="332" spans="2:39">
      <c r="B332" s="24"/>
      <c r="Q332" s="49" t="s">
        <v>676</v>
      </c>
      <c r="R332" s="25">
        <v>149513.90000000002</v>
      </c>
      <c r="S332" s="46">
        <v>14065.370000000024</v>
      </c>
      <c r="AM332" s="23"/>
    </row>
    <row r="333" spans="2:39">
      <c r="B333" s="24"/>
      <c r="Q333" s="49" t="s">
        <v>677</v>
      </c>
      <c r="R333" s="25">
        <v>8886.4500000000007</v>
      </c>
      <c r="S333" s="46">
        <v>937.70000000000073</v>
      </c>
      <c r="AM333" s="23"/>
    </row>
    <row r="334" spans="2:39">
      <c r="B334" s="24"/>
      <c r="Q334" s="49" t="s">
        <v>678</v>
      </c>
      <c r="R334" s="25">
        <v>206558.71000000002</v>
      </c>
      <c r="S334" s="46">
        <v>1896.5399999999208</v>
      </c>
      <c r="AM334" s="23"/>
    </row>
    <row r="335" spans="2:39">
      <c r="B335" s="24"/>
      <c r="Q335" s="49" t="s">
        <v>679</v>
      </c>
      <c r="R335" s="25">
        <v>52306.070000000014</v>
      </c>
      <c r="S335" s="46">
        <v>6508.210000000021</v>
      </c>
      <c r="AM335" s="23"/>
    </row>
    <row r="336" spans="2:39">
      <c r="B336" s="24"/>
      <c r="Q336" s="49" t="s">
        <v>680</v>
      </c>
      <c r="R336" s="25">
        <v>309837.10999999987</v>
      </c>
      <c r="S336" s="46">
        <v>-31882.070000000123</v>
      </c>
      <c r="AM336" s="23"/>
    </row>
    <row r="337" spans="2:39">
      <c r="B337" s="24"/>
      <c r="Q337" s="49" t="s">
        <v>681</v>
      </c>
      <c r="R337" s="25">
        <v>82853.33</v>
      </c>
      <c r="S337" s="46">
        <v>8753.6100000000151</v>
      </c>
      <c r="AM337" s="23"/>
    </row>
    <row r="338" spans="2:39">
      <c r="B338" s="24"/>
      <c r="Q338" s="49" t="s">
        <v>682</v>
      </c>
      <c r="R338" s="25">
        <v>482282.01000000007</v>
      </c>
      <c r="S338" s="46">
        <v>48228.100000000151</v>
      </c>
      <c r="AM338" s="23"/>
    </row>
    <row r="339" spans="2:39">
      <c r="B339" s="24"/>
      <c r="Q339" s="49" t="s">
        <v>683</v>
      </c>
      <c r="R339" s="25">
        <v>648107.78000000119</v>
      </c>
      <c r="S339" s="46">
        <v>-17902.929999999236</v>
      </c>
      <c r="AM339" s="23"/>
    </row>
    <row r="340" spans="2:39">
      <c r="B340" s="24"/>
      <c r="Q340" s="49" t="s">
        <v>684</v>
      </c>
      <c r="R340" s="25">
        <v>32116.110000000011</v>
      </c>
      <c r="S340" s="46">
        <v>-773.97999999997774</v>
      </c>
      <c r="AM340" s="23"/>
    </row>
    <row r="341" spans="2:39">
      <c r="B341" s="24"/>
      <c r="Q341" s="49" t="s">
        <v>685</v>
      </c>
      <c r="R341" s="25">
        <v>5130.01</v>
      </c>
      <c r="S341" s="46">
        <v>-52.630000000000109</v>
      </c>
      <c r="AM341" s="23"/>
    </row>
    <row r="342" spans="2:39">
      <c r="B342" s="24"/>
      <c r="Q342" s="49" t="s">
        <v>686</v>
      </c>
      <c r="R342" s="25">
        <v>77174.619999999952</v>
      </c>
      <c r="S342" s="46">
        <v>-2311.4900000000343</v>
      </c>
      <c r="AM342" s="23"/>
    </row>
    <row r="343" spans="2:39">
      <c r="B343" s="24"/>
      <c r="Q343" s="49" t="s">
        <v>687</v>
      </c>
      <c r="R343" s="25">
        <v>1.37</v>
      </c>
      <c r="S343" s="46">
        <v>0.51000000000000012</v>
      </c>
      <c r="AM343" s="23"/>
    </row>
    <row r="344" spans="2:39">
      <c r="B344" s="24"/>
      <c r="Q344" s="49" t="s">
        <v>688</v>
      </c>
      <c r="R344" s="25">
        <v>95321.330000000089</v>
      </c>
      <c r="S344" s="46">
        <v>7910.6200000001118</v>
      </c>
      <c r="AM344" s="23"/>
    </row>
    <row r="345" spans="2:39">
      <c r="B345" s="24"/>
      <c r="Q345" s="49" t="s">
        <v>689</v>
      </c>
      <c r="R345" s="25">
        <v>94373.95</v>
      </c>
      <c r="S345" s="46">
        <v>-164.96000000006461</v>
      </c>
      <c r="AM345" s="23"/>
    </row>
    <row r="346" spans="2:39">
      <c r="B346" s="24"/>
      <c r="Q346" s="49" t="s">
        <v>690</v>
      </c>
      <c r="R346" s="25">
        <v>586741.66000000015</v>
      </c>
      <c r="S346" s="46">
        <v>-17458.629999999655</v>
      </c>
      <c r="AM346" s="23"/>
    </row>
    <row r="347" spans="2:39">
      <c r="B347" s="24"/>
      <c r="Q347" s="49" t="s">
        <v>691</v>
      </c>
      <c r="R347" s="25">
        <v>7719.7</v>
      </c>
      <c r="S347" s="46">
        <v>-1.5500000000001819</v>
      </c>
      <c r="AM347" s="23"/>
    </row>
    <row r="348" spans="2:39">
      <c r="B348" s="24"/>
      <c r="Q348" s="49" t="s">
        <v>692</v>
      </c>
      <c r="R348" s="25">
        <v>456879.99000000046</v>
      </c>
      <c r="S348" s="46">
        <v>-16838.619999999413</v>
      </c>
      <c r="AM348" s="23"/>
    </row>
    <row r="349" spans="2:39">
      <c r="B349" s="24"/>
      <c r="Q349" s="49" t="s">
        <v>693</v>
      </c>
      <c r="R349" s="25">
        <v>108295.05999999998</v>
      </c>
      <c r="S349" s="46">
        <v>-5746.2399999999907</v>
      </c>
      <c r="AM349" s="23"/>
    </row>
    <row r="350" spans="2:39">
      <c r="B350" s="24"/>
      <c r="Q350" s="49" t="s">
        <v>694</v>
      </c>
      <c r="R350" s="25">
        <v>6214.25</v>
      </c>
      <c r="S350" s="46">
        <v>624.97000000000025</v>
      </c>
      <c r="AM350" s="23"/>
    </row>
    <row r="351" spans="2:39">
      <c r="B351" s="24"/>
      <c r="Q351" s="49" t="s">
        <v>695</v>
      </c>
      <c r="R351" s="25">
        <v>7612.4499999999989</v>
      </c>
      <c r="S351" s="46">
        <v>-106.81000000000131</v>
      </c>
      <c r="AM351" s="23"/>
    </row>
    <row r="352" spans="2:39">
      <c r="B352" s="24"/>
      <c r="Q352" s="49" t="s">
        <v>696</v>
      </c>
      <c r="R352" s="25">
        <v>153402.15999999997</v>
      </c>
      <c r="S352" s="46">
        <v>-960.63000000000466</v>
      </c>
      <c r="AM352" s="23"/>
    </row>
    <row r="353" spans="2:39">
      <c r="B353" s="24"/>
      <c r="Q353" s="49" t="s">
        <v>697</v>
      </c>
      <c r="R353" s="25">
        <v>166967.27000000014</v>
      </c>
      <c r="S353" s="46">
        <v>-10866.739999999903</v>
      </c>
      <c r="AM353" s="23"/>
    </row>
    <row r="354" spans="2:39">
      <c r="B354" s="24"/>
      <c r="Q354" s="49" t="s">
        <v>698</v>
      </c>
      <c r="R354" s="25">
        <v>20195.350000000002</v>
      </c>
      <c r="S354" s="46">
        <v>-807.50999999999476</v>
      </c>
      <c r="AM354" s="23"/>
    </row>
    <row r="355" spans="2:39">
      <c r="B355" s="24"/>
      <c r="Q355" s="49" t="s">
        <v>699</v>
      </c>
      <c r="R355" s="25">
        <v>243427.92000000022</v>
      </c>
      <c r="S355" s="46">
        <v>24511.030000000232</v>
      </c>
      <c r="AM355" s="23"/>
    </row>
    <row r="356" spans="2:39">
      <c r="B356" s="24"/>
      <c r="Q356" s="49" t="s">
        <v>700</v>
      </c>
      <c r="R356" s="25">
        <v>7695.67</v>
      </c>
      <c r="S356" s="46">
        <v>-345.75</v>
      </c>
      <c r="AM356" s="23"/>
    </row>
    <row r="357" spans="2:39">
      <c r="B357" s="24"/>
      <c r="Q357" s="49" t="s">
        <v>701</v>
      </c>
      <c r="R357" s="25">
        <v>2207.15</v>
      </c>
      <c r="S357" s="46">
        <v>2.2199999999997999</v>
      </c>
      <c r="AM357" s="23"/>
    </row>
    <row r="358" spans="2:39">
      <c r="B358" s="24"/>
      <c r="Q358" s="49" t="s">
        <v>702</v>
      </c>
      <c r="R358" s="25">
        <v>345.57</v>
      </c>
      <c r="S358" s="46">
        <v>108.95999999999998</v>
      </c>
      <c r="AM358" s="23"/>
    </row>
    <row r="359" spans="2:39">
      <c r="B359" s="24"/>
      <c r="Q359" s="49" t="s">
        <v>703</v>
      </c>
      <c r="R359" s="25">
        <v>113206.16</v>
      </c>
      <c r="S359" s="46">
        <v>-853.38000000004831</v>
      </c>
      <c r="AM359" s="23"/>
    </row>
    <row r="360" spans="2:39">
      <c r="B360" s="24"/>
      <c r="Q360" s="49" t="s">
        <v>704</v>
      </c>
      <c r="R360" s="25">
        <v>395623.39999999962</v>
      </c>
      <c r="S360" s="46">
        <v>-8589.7500000005239</v>
      </c>
      <c r="AM360" s="23"/>
    </row>
    <row r="361" spans="2:39">
      <c r="B361" s="24"/>
      <c r="Q361" s="49" t="s">
        <v>705</v>
      </c>
      <c r="R361" s="25">
        <v>5670.2300000000005</v>
      </c>
      <c r="S361" s="46">
        <v>-21.699999999998909</v>
      </c>
      <c r="AM361" s="23"/>
    </row>
    <row r="362" spans="2:39">
      <c r="B362" s="24"/>
      <c r="Q362" s="49" t="s">
        <v>706</v>
      </c>
      <c r="R362" s="25">
        <v>167611.30000000002</v>
      </c>
      <c r="S362" s="46">
        <v>-14476.049999999988</v>
      </c>
      <c r="AM362" s="23"/>
    </row>
    <row r="363" spans="2:39">
      <c r="B363" s="24"/>
      <c r="Q363" s="49" t="s">
        <v>707</v>
      </c>
      <c r="R363" s="25">
        <v>131762.71</v>
      </c>
      <c r="S363" s="46">
        <v>12117.930000000051</v>
      </c>
      <c r="AM363" s="23"/>
    </row>
    <row r="364" spans="2:39">
      <c r="B364" s="24"/>
      <c r="Q364" s="49" t="s">
        <v>708</v>
      </c>
      <c r="R364" s="25">
        <v>11035.809999999998</v>
      </c>
      <c r="S364" s="46">
        <v>704.08999999999833</v>
      </c>
      <c r="AM364" s="23"/>
    </row>
    <row r="365" spans="2:39">
      <c r="B365" s="24"/>
      <c r="Q365" s="49" t="s">
        <v>709</v>
      </c>
      <c r="R365" s="25">
        <v>294287.81000000011</v>
      </c>
      <c r="S365" s="46">
        <v>28008.360000000044</v>
      </c>
      <c r="AM365" s="23"/>
    </row>
    <row r="366" spans="2:39">
      <c r="B366" s="24"/>
      <c r="Q366" s="49" t="s">
        <v>710</v>
      </c>
      <c r="R366" s="25">
        <v>15590.309999999998</v>
      </c>
      <c r="S366" s="46">
        <v>356.83999999999833</v>
      </c>
      <c r="AM366" s="23"/>
    </row>
    <row r="367" spans="2:39">
      <c r="B367" s="24"/>
      <c r="Q367" s="50" t="s">
        <v>711</v>
      </c>
      <c r="R367" s="25">
        <v>101871.14</v>
      </c>
      <c r="S367" s="46">
        <v>-419.95000000001164</v>
      </c>
      <c r="AM367" s="23"/>
    </row>
    <row r="368" spans="2:39">
      <c r="B368" s="24"/>
      <c r="Q368" s="59" t="s">
        <v>712</v>
      </c>
      <c r="R368" s="25">
        <v>22094.349999999991</v>
      </c>
      <c r="S368" s="46">
        <v>-561.29000000000815</v>
      </c>
      <c r="AM368" s="23"/>
    </row>
    <row r="369" spans="2:39">
      <c r="B369" s="24"/>
      <c r="Q369" s="49" t="s">
        <v>713</v>
      </c>
      <c r="R369" s="25">
        <v>16173.759999999998</v>
      </c>
      <c r="S369" s="46">
        <v>-337.5099999999984</v>
      </c>
      <c r="AM369" s="23"/>
    </row>
    <row r="370" spans="2:39">
      <c r="B370" s="24"/>
      <c r="Q370" s="49" t="s">
        <v>714</v>
      </c>
      <c r="R370" s="25">
        <v>316605.87000000023</v>
      </c>
      <c r="S370" s="46">
        <v>-6147.1099999997532</v>
      </c>
      <c r="AM370" s="23"/>
    </row>
    <row r="371" spans="2:39">
      <c r="B371" s="24"/>
      <c r="Q371" s="49" t="s">
        <v>715</v>
      </c>
      <c r="R371" s="25">
        <v>44989.67</v>
      </c>
      <c r="S371" s="46">
        <v>-1240.6499999999942</v>
      </c>
      <c r="AM371" s="23"/>
    </row>
    <row r="372" spans="2:39">
      <c r="B372" s="24"/>
      <c r="Q372" s="49" t="s">
        <v>716</v>
      </c>
      <c r="R372" s="25">
        <v>167506.36000000007</v>
      </c>
      <c r="S372" s="46">
        <v>-6711.2399999999616</v>
      </c>
      <c r="AM372" s="23"/>
    </row>
    <row r="373" spans="2:39">
      <c r="B373" s="24"/>
      <c r="Q373" s="49" t="s">
        <v>717</v>
      </c>
      <c r="R373" s="25">
        <v>85798.84</v>
      </c>
      <c r="S373" s="46">
        <v>-2381.879999999961</v>
      </c>
      <c r="AM373" s="23"/>
    </row>
    <row r="374" spans="2:39">
      <c r="B374" s="24"/>
      <c r="Q374" s="49" t="s">
        <v>718</v>
      </c>
      <c r="R374" s="25">
        <v>1168.26</v>
      </c>
      <c r="S374" s="46">
        <v>-126.25</v>
      </c>
      <c r="AM374" s="23"/>
    </row>
    <row r="375" spans="2:39">
      <c r="B375" s="24"/>
      <c r="Q375" s="49" t="s">
        <v>719</v>
      </c>
      <c r="R375" s="25">
        <v>62396.429999999986</v>
      </c>
      <c r="S375" s="46">
        <v>7067.0299999999916</v>
      </c>
      <c r="AM375" s="23"/>
    </row>
    <row r="376" spans="2:39">
      <c r="B376" s="24"/>
      <c r="Q376" s="49" t="s">
        <v>720</v>
      </c>
      <c r="R376" s="25">
        <v>57036.049999999988</v>
      </c>
      <c r="S376" s="46">
        <v>6575.3700000000026</v>
      </c>
      <c r="AM376" s="23"/>
    </row>
    <row r="377" spans="2:39">
      <c r="B377" s="24"/>
      <c r="Q377" s="49" t="s">
        <v>721</v>
      </c>
      <c r="R377" s="25">
        <v>722.59</v>
      </c>
      <c r="S377" s="46">
        <v>98.75</v>
      </c>
      <c r="AM377" s="23"/>
    </row>
    <row r="378" spans="2:39">
      <c r="B378" s="24"/>
      <c r="Q378" s="49" t="s">
        <v>722</v>
      </c>
      <c r="R378" s="25">
        <v>1683.22</v>
      </c>
      <c r="S378" s="46">
        <v>21.990000000000009</v>
      </c>
      <c r="AM378" s="23"/>
    </row>
    <row r="379" spans="2:39">
      <c r="B379" s="24"/>
      <c r="Q379" s="49" t="s">
        <v>723</v>
      </c>
      <c r="R379" s="25">
        <v>17582.38</v>
      </c>
      <c r="S379" s="46">
        <v>1770.6700000000019</v>
      </c>
      <c r="AM379" s="23"/>
    </row>
    <row r="380" spans="2:39">
      <c r="B380" s="24"/>
      <c r="Q380" s="49" t="s">
        <v>724</v>
      </c>
      <c r="R380" s="25">
        <v>667.83</v>
      </c>
      <c r="S380" s="46">
        <v>34.57000000000005</v>
      </c>
      <c r="AM380" s="23"/>
    </row>
    <row r="381" spans="2:39">
      <c r="B381" s="24"/>
      <c r="Q381" s="49" t="s">
        <v>725</v>
      </c>
      <c r="R381" s="25">
        <v>42676.89</v>
      </c>
      <c r="S381" s="46">
        <v>2680.2099999999991</v>
      </c>
      <c r="AM381" s="23"/>
    </row>
    <row r="382" spans="2:39">
      <c r="B382" s="24"/>
      <c r="Q382" s="49" t="s">
        <v>726</v>
      </c>
      <c r="R382" s="25">
        <v>2254.75</v>
      </c>
      <c r="S382" s="46">
        <v>296.63999999999987</v>
      </c>
      <c r="AM382" s="23"/>
    </row>
    <row r="383" spans="2:39">
      <c r="B383" s="24"/>
      <c r="Q383" s="49" t="s">
        <v>727</v>
      </c>
      <c r="R383" s="25">
        <v>10029.999999999998</v>
      </c>
      <c r="S383" s="46">
        <v>1363.7999999999993</v>
      </c>
      <c r="AM383" s="23"/>
    </row>
    <row r="384" spans="2:39">
      <c r="B384" s="24"/>
      <c r="Q384" s="49" t="s">
        <v>728</v>
      </c>
      <c r="R384" s="25">
        <v>416749.60000000015</v>
      </c>
      <c r="S384" s="46">
        <v>42147.050000000163</v>
      </c>
      <c r="AM384" s="23"/>
    </row>
    <row r="385" spans="2:39">
      <c r="B385" s="24"/>
      <c r="Q385" s="49" t="s">
        <v>729</v>
      </c>
      <c r="R385" s="25">
        <v>12456.779999999999</v>
      </c>
      <c r="S385" s="46">
        <v>-450.73999999999978</v>
      </c>
      <c r="AM385" s="23"/>
    </row>
    <row r="386" spans="2:39">
      <c r="B386" s="24"/>
      <c r="Q386" s="49" t="s">
        <v>730</v>
      </c>
      <c r="R386" s="25">
        <v>3288.92</v>
      </c>
      <c r="S386" s="46">
        <v>-181.92000000000007</v>
      </c>
      <c r="AM386" s="23"/>
    </row>
    <row r="387" spans="2:39">
      <c r="B387" s="24"/>
      <c r="Q387" s="49" t="s">
        <v>731</v>
      </c>
      <c r="R387" s="25">
        <v>665712.40000000061</v>
      </c>
      <c r="S387" s="46">
        <v>-17496.599999999511</v>
      </c>
      <c r="AM387" s="23"/>
    </row>
    <row r="388" spans="2:39">
      <c r="B388" s="24"/>
      <c r="Q388" s="49" t="s">
        <v>732</v>
      </c>
      <c r="R388" s="25">
        <v>10655.41</v>
      </c>
      <c r="S388" s="46">
        <v>-78.639999999999418</v>
      </c>
      <c r="AM388" s="23"/>
    </row>
    <row r="389" spans="2:39">
      <c r="B389" s="24"/>
      <c r="Q389" s="49" t="s">
        <v>733</v>
      </c>
      <c r="R389" s="25">
        <v>162319.14000000004</v>
      </c>
      <c r="S389" s="46">
        <v>10885.390000000014</v>
      </c>
      <c r="AM389" s="23"/>
    </row>
    <row r="390" spans="2:39">
      <c r="B390" s="24"/>
      <c r="Q390" s="49" t="s">
        <v>734</v>
      </c>
      <c r="R390" s="25">
        <v>208154.96000000008</v>
      </c>
      <c r="S390" s="46">
        <v>-12637.089999999909</v>
      </c>
      <c r="AM390" s="23"/>
    </row>
    <row r="391" spans="2:39">
      <c r="B391" s="24"/>
      <c r="Q391" s="49" t="s">
        <v>735</v>
      </c>
      <c r="R391" s="25">
        <v>368568.44000000018</v>
      </c>
      <c r="S391" s="46">
        <v>20165.410000000149</v>
      </c>
      <c r="AM391" s="23"/>
    </row>
    <row r="392" spans="2:39">
      <c r="B392" s="24"/>
      <c r="Q392" s="49" t="s">
        <v>736</v>
      </c>
      <c r="R392" s="25">
        <v>99674.35</v>
      </c>
      <c r="S392" s="46">
        <v>-1419.6399999999994</v>
      </c>
      <c r="AM392" s="23"/>
    </row>
    <row r="393" spans="2:39">
      <c r="B393" s="24"/>
      <c r="Q393" s="49" t="s">
        <v>737</v>
      </c>
      <c r="R393" s="25">
        <v>48530.78</v>
      </c>
      <c r="S393" s="46">
        <v>-1963.9099999999889</v>
      </c>
      <c r="AM393" s="23"/>
    </row>
    <row r="394" spans="2:39">
      <c r="B394" s="24"/>
      <c r="Q394" s="49" t="s">
        <v>738</v>
      </c>
      <c r="R394" s="25">
        <v>419.46</v>
      </c>
      <c r="S394" s="46">
        <v>6.3100000000000023</v>
      </c>
      <c r="AM394" s="23"/>
    </row>
    <row r="395" spans="2:39">
      <c r="B395" s="24"/>
      <c r="Q395" s="49" t="s">
        <v>739</v>
      </c>
      <c r="R395" s="25">
        <v>24.29</v>
      </c>
      <c r="S395" s="46">
        <v>6.3099999999999987</v>
      </c>
      <c r="AM395" s="23"/>
    </row>
    <row r="396" spans="2:39">
      <c r="B396" s="24"/>
      <c r="Q396" s="49" t="s">
        <v>740</v>
      </c>
      <c r="R396" s="25">
        <v>1772.42</v>
      </c>
      <c r="S396" s="46">
        <v>28.630000000000109</v>
      </c>
      <c r="AM396" s="23"/>
    </row>
    <row r="397" spans="2:39">
      <c r="B397" s="24"/>
      <c r="Q397" s="49" t="s">
        <v>741</v>
      </c>
      <c r="R397" s="25">
        <v>57153.1</v>
      </c>
      <c r="S397" s="46">
        <v>-4122.9299999999785</v>
      </c>
      <c r="AM397" s="23"/>
    </row>
    <row r="398" spans="2:39">
      <c r="B398" s="24"/>
      <c r="Q398" s="49" t="s">
        <v>742</v>
      </c>
      <c r="R398" s="25">
        <v>2845.73</v>
      </c>
      <c r="S398" s="46">
        <v>55.249999999999545</v>
      </c>
      <c r="AM398" s="23"/>
    </row>
    <row r="399" spans="2:39">
      <c r="B399" s="24"/>
      <c r="Q399" s="49" t="s">
        <v>743</v>
      </c>
      <c r="R399" s="25">
        <v>401722.30999999982</v>
      </c>
      <c r="S399" s="46">
        <v>-36732.620000000228</v>
      </c>
      <c r="AM399" s="23"/>
    </row>
    <row r="400" spans="2:39">
      <c r="B400" s="24"/>
      <c r="Q400" s="49" t="s">
        <v>744</v>
      </c>
      <c r="R400" s="25">
        <v>578492.7900000005</v>
      </c>
      <c r="S400" s="46">
        <v>52552.710000000661</v>
      </c>
      <c r="AM400" s="23"/>
    </row>
    <row r="401" spans="2:39">
      <c r="B401" s="24"/>
      <c r="Q401" s="49" t="s">
        <v>745</v>
      </c>
      <c r="R401" s="25">
        <v>133081.69</v>
      </c>
      <c r="S401" s="46">
        <v>-15299.930000000022</v>
      </c>
      <c r="AM401" s="23"/>
    </row>
    <row r="402" spans="2:39">
      <c r="B402" s="24"/>
      <c r="Q402" s="49" t="s">
        <v>746</v>
      </c>
      <c r="R402" s="25">
        <v>11138.69</v>
      </c>
      <c r="S402" s="46">
        <v>741.38000000000102</v>
      </c>
      <c r="AM402" s="23"/>
    </row>
    <row r="403" spans="2:39">
      <c r="B403" s="24"/>
      <c r="Q403" s="49" t="s">
        <v>747</v>
      </c>
      <c r="R403" s="25">
        <v>39462.61</v>
      </c>
      <c r="S403" s="46">
        <v>-1976.5800000000017</v>
      </c>
      <c r="AM403" s="23"/>
    </row>
    <row r="404" spans="2:39">
      <c r="B404" s="24"/>
      <c r="Q404" s="49" t="s">
        <v>748</v>
      </c>
      <c r="R404" s="25">
        <v>83316.689999999959</v>
      </c>
      <c r="S404" s="46">
        <v>-4435.2000000000262</v>
      </c>
      <c r="AM404" s="23"/>
    </row>
    <row r="405" spans="2:39">
      <c r="B405" s="24"/>
      <c r="Q405" s="49" t="s">
        <v>749</v>
      </c>
      <c r="R405" s="25">
        <v>10717.83</v>
      </c>
      <c r="S405" s="46">
        <v>793.31999999999971</v>
      </c>
      <c r="AM405" s="23"/>
    </row>
    <row r="406" spans="2:39">
      <c r="B406" s="24"/>
      <c r="Q406" s="49" t="s">
        <v>750</v>
      </c>
      <c r="R406" s="25">
        <v>414076.40000000055</v>
      </c>
      <c r="S406" s="46">
        <v>212.7000000004773</v>
      </c>
      <c r="AM406" s="23"/>
    </row>
    <row r="407" spans="2:39">
      <c r="B407" s="24"/>
      <c r="Q407" s="49" t="s">
        <v>751</v>
      </c>
      <c r="R407" s="25">
        <v>132837.68000000005</v>
      </c>
      <c r="S407" s="46">
        <v>-7475.399999999936</v>
      </c>
      <c r="AM407" s="23"/>
    </row>
    <row r="408" spans="2:39">
      <c r="B408" s="24"/>
      <c r="Q408" s="49" t="s">
        <v>752</v>
      </c>
      <c r="R408" s="25">
        <v>64689.779999999948</v>
      </c>
      <c r="S408" s="46">
        <v>113.85999999994237</v>
      </c>
      <c r="AM408" s="23"/>
    </row>
    <row r="409" spans="2:39">
      <c r="B409" s="24"/>
      <c r="Q409" s="49" t="s">
        <v>753</v>
      </c>
      <c r="R409" s="25">
        <v>279023.81000000006</v>
      </c>
      <c r="S409" s="46">
        <v>-8008.0099999999511</v>
      </c>
      <c r="AM409" s="23"/>
    </row>
    <row r="410" spans="2:39">
      <c r="B410" s="24"/>
      <c r="Q410" s="49" t="s">
        <v>754</v>
      </c>
      <c r="R410" s="25">
        <v>7963.8899999999994</v>
      </c>
      <c r="S410" s="46">
        <v>-253.54000000000087</v>
      </c>
      <c r="AM410" s="23"/>
    </row>
    <row r="411" spans="2:39">
      <c r="B411" s="24"/>
      <c r="Q411" s="49" t="s">
        <v>755</v>
      </c>
      <c r="R411" s="25">
        <v>66874.799999999988</v>
      </c>
      <c r="S411" s="46">
        <v>-3227.7200000000012</v>
      </c>
      <c r="AM411" s="23"/>
    </row>
    <row r="412" spans="2:39">
      <c r="B412" s="24"/>
      <c r="Q412" s="49" t="s">
        <v>756</v>
      </c>
      <c r="R412" s="25">
        <v>12795.379999999996</v>
      </c>
      <c r="S412" s="46">
        <v>-151.10000000000582</v>
      </c>
      <c r="AM412" s="23"/>
    </row>
    <row r="413" spans="2:39">
      <c r="B413" s="24"/>
      <c r="Q413" s="49" t="s">
        <v>757</v>
      </c>
      <c r="R413" s="25">
        <v>11739.759999999998</v>
      </c>
      <c r="S413" s="46">
        <v>1626.9799999999996</v>
      </c>
      <c r="AM413" s="23"/>
    </row>
    <row r="414" spans="2:39">
      <c r="B414" s="24"/>
      <c r="Q414" s="49" t="s">
        <v>758</v>
      </c>
      <c r="R414" s="25">
        <v>248134.9200000001</v>
      </c>
      <c r="S414" s="46">
        <v>25413.820000000094</v>
      </c>
      <c r="AM414" s="23"/>
    </row>
    <row r="415" spans="2:39">
      <c r="B415" s="24"/>
      <c r="Q415" s="49" t="s">
        <v>759</v>
      </c>
      <c r="R415" s="25">
        <v>21827.41</v>
      </c>
      <c r="S415" s="46">
        <v>-14.229999999999563</v>
      </c>
      <c r="AM415" s="23"/>
    </row>
    <row r="416" spans="2:39">
      <c r="B416" s="24"/>
      <c r="Q416" s="49" t="s">
        <v>760</v>
      </c>
      <c r="R416" s="25">
        <v>80930.529999999955</v>
      </c>
      <c r="S416" s="46">
        <v>-4355.0500000000611</v>
      </c>
      <c r="AM416" s="23"/>
    </row>
    <row r="417" spans="2:39">
      <c r="B417" s="24"/>
      <c r="Q417" s="50" t="s">
        <v>761</v>
      </c>
      <c r="R417" s="25">
        <v>4848.2900000000009</v>
      </c>
      <c r="S417" s="46">
        <v>-1103.0999999999995</v>
      </c>
      <c r="AM417" s="23"/>
    </row>
    <row r="418" spans="2:39">
      <c r="B418" s="24"/>
      <c r="Q418" s="59" t="s">
        <v>762</v>
      </c>
      <c r="R418" s="25">
        <v>25204.31</v>
      </c>
      <c r="S418" s="46">
        <v>3174.9900000000125</v>
      </c>
      <c r="AM418" s="23"/>
    </row>
    <row r="419" spans="2:39">
      <c r="B419" s="24"/>
      <c r="Q419" s="49" t="s">
        <v>763</v>
      </c>
      <c r="R419" s="25">
        <v>356804.25000000035</v>
      </c>
      <c r="S419" s="46">
        <v>-8870.289999999688</v>
      </c>
      <c r="AM419" s="23"/>
    </row>
    <row r="420" spans="2:39">
      <c r="B420" s="24"/>
      <c r="Q420" s="49" t="s">
        <v>764</v>
      </c>
      <c r="R420" s="25">
        <v>7781.92</v>
      </c>
      <c r="S420" s="46">
        <v>-270.19999999999982</v>
      </c>
      <c r="AM420" s="23"/>
    </row>
    <row r="421" spans="2:39">
      <c r="B421" s="24"/>
      <c r="Q421" s="49" t="s">
        <v>765</v>
      </c>
      <c r="R421" s="25">
        <v>137716.11999999994</v>
      </c>
      <c r="S421" s="46">
        <v>507.41999999992549</v>
      </c>
      <c r="AM421" s="23"/>
    </row>
    <row r="422" spans="2:39">
      <c r="B422" s="24"/>
      <c r="Q422" s="49" t="s">
        <v>766</v>
      </c>
      <c r="R422" s="25">
        <v>3404.13</v>
      </c>
      <c r="S422" s="46">
        <v>-278.98999999999978</v>
      </c>
      <c r="AM422" s="23"/>
    </row>
    <row r="423" spans="2:39">
      <c r="B423" s="24"/>
      <c r="Q423" s="49" t="s">
        <v>767</v>
      </c>
      <c r="R423" s="25">
        <v>338938.16000000003</v>
      </c>
      <c r="S423" s="46">
        <v>-9224.0299999998533</v>
      </c>
      <c r="AM423" s="23"/>
    </row>
    <row r="424" spans="2:39">
      <c r="B424" s="24"/>
      <c r="Q424" s="49" t="s">
        <v>768</v>
      </c>
      <c r="R424" s="25">
        <v>26307.850000000002</v>
      </c>
      <c r="S424" s="46">
        <v>-6106.6399999999921</v>
      </c>
      <c r="AM424" s="23"/>
    </row>
    <row r="425" spans="2:39">
      <c r="B425" s="24"/>
      <c r="Q425" s="49" t="s">
        <v>769</v>
      </c>
      <c r="R425" s="25">
        <v>75698.840000000011</v>
      </c>
      <c r="S425" s="46">
        <v>-5130.1499999999651</v>
      </c>
      <c r="AM425" s="23"/>
    </row>
    <row r="426" spans="2:39">
      <c r="B426" s="24"/>
      <c r="Q426" s="49" t="s">
        <v>770</v>
      </c>
      <c r="R426" s="25">
        <v>22238.930000000004</v>
      </c>
      <c r="S426" s="46">
        <v>-2169.7499999999964</v>
      </c>
      <c r="AM426" s="23"/>
    </row>
    <row r="427" spans="2:39">
      <c r="B427" s="24"/>
      <c r="Q427" s="49" t="s">
        <v>771</v>
      </c>
      <c r="R427" s="25">
        <v>5090.46</v>
      </c>
      <c r="S427" s="46">
        <v>-126.4399999999996</v>
      </c>
      <c r="AM427" s="23"/>
    </row>
    <row r="428" spans="2:39">
      <c r="B428" s="24"/>
      <c r="Q428" s="49" t="s">
        <v>772</v>
      </c>
      <c r="R428" s="25">
        <v>7643.95</v>
      </c>
      <c r="S428" s="46">
        <v>-232.09000000000015</v>
      </c>
      <c r="AM428" s="23"/>
    </row>
    <row r="429" spans="2:39">
      <c r="B429" s="24"/>
      <c r="Q429" s="49" t="s">
        <v>773</v>
      </c>
      <c r="R429" s="25">
        <v>8641.6400000000012</v>
      </c>
      <c r="S429" s="46">
        <v>1021.3900000000021</v>
      </c>
      <c r="AM429" s="23"/>
    </row>
    <row r="430" spans="2:39">
      <c r="B430" s="24"/>
      <c r="Q430" s="49" t="s">
        <v>774</v>
      </c>
      <c r="R430" s="25">
        <v>359530.1100000001</v>
      </c>
      <c r="S430" s="46">
        <v>-14378.670000000042</v>
      </c>
      <c r="AM430" s="23"/>
    </row>
    <row r="431" spans="2:39">
      <c r="B431" s="24"/>
      <c r="Q431" s="49" t="s">
        <v>775</v>
      </c>
      <c r="R431" s="25">
        <v>39975.609999999993</v>
      </c>
      <c r="S431" s="46">
        <v>-2372.0200000000114</v>
      </c>
      <c r="AM431" s="23"/>
    </row>
    <row r="432" spans="2:39">
      <c r="B432" s="24"/>
      <c r="Q432" s="49" t="s">
        <v>776</v>
      </c>
      <c r="R432" s="25">
        <v>20426.539999999997</v>
      </c>
      <c r="S432" s="46">
        <v>2830.1699999999946</v>
      </c>
      <c r="AM432" s="23"/>
    </row>
    <row r="433" spans="2:39">
      <c r="B433" s="24"/>
      <c r="Q433" s="49" t="s">
        <v>777</v>
      </c>
      <c r="R433" s="25">
        <v>36215.340000000011</v>
      </c>
      <c r="S433" s="46">
        <v>601.0199999999968</v>
      </c>
      <c r="AM433" s="23"/>
    </row>
    <row r="434" spans="2:39">
      <c r="B434" s="24"/>
      <c r="Q434" s="49" t="s">
        <v>778</v>
      </c>
      <c r="R434" s="25">
        <v>10517.279999999999</v>
      </c>
      <c r="S434" s="46">
        <v>-1366.590000000002</v>
      </c>
      <c r="AM434" s="23"/>
    </row>
    <row r="435" spans="2:39">
      <c r="B435" s="24"/>
      <c r="Q435" s="49" t="s">
        <v>779</v>
      </c>
      <c r="R435" s="25">
        <v>336412.88000000024</v>
      </c>
      <c r="S435" s="46">
        <v>-7168.2599999998929</v>
      </c>
      <c r="AM435" s="23"/>
    </row>
    <row r="436" spans="2:39">
      <c r="B436" s="24"/>
      <c r="Q436" s="49" t="s">
        <v>780</v>
      </c>
      <c r="R436" s="25">
        <v>365530.06999999989</v>
      </c>
      <c r="S436" s="46">
        <v>-34931.220000000147</v>
      </c>
      <c r="AM436" s="23"/>
    </row>
    <row r="437" spans="2:39">
      <c r="B437" s="24"/>
      <c r="Q437" s="49" t="s">
        <v>781</v>
      </c>
      <c r="R437" s="25">
        <v>228.57</v>
      </c>
      <c r="S437" s="46">
        <v>59.419999999999987</v>
      </c>
      <c r="AM437" s="23"/>
    </row>
    <row r="438" spans="2:39">
      <c r="B438" s="24"/>
      <c r="Q438" s="49" t="s">
        <v>782</v>
      </c>
      <c r="R438" s="25">
        <v>5229.91</v>
      </c>
      <c r="S438" s="46">
        <v>-260.35000000000036</v>
      </c>
      <c r="AM438" s="23"/>
    </row>
    <row r="439" spans="2:39">
      <c r="B439" s="24"/>
      <c r="Q439" s="49" t="s">
        <v>783</v>
      </c>
      <c r="R439" s="25">
        <v>363878.39000000042</v>
      </c>
      <c r="S439" s="46">
        <v>21749.970000000612</v>
      </c>
      <c r="AM439" s="23"/>
    </row>
    <row r="440" spans="2:39">
      <c r="B440" s="24"/>
      <c r="Q440" s="49" t="s">
        <v>784</v>
      </c>
      <c r="R440" s="25">
        <v>153310.37</v>
      </c>
      <c r="S440" s="46">
        <v>11044.510000000009</v>
      </c>
      <c r="AM440" s="23"/>
    </row>
    <row r="441" spans="2:39">
      <c r="B441" s="24"/>
      <c r="Q441" s="49" t="s">
        <v>785</v>
      </c>
      <c r="R441" s="25">
        <v>399826.38000000012</v>
      </c>
      <c r="S441" s="46">
        <v>42552.639999999839</v>
      </c>
      <c r="AM441" s="23"/>
    </row>
    <row r="442" spans="2:39">
      <c r="B442" s="24"/>
      <c r="Q442" s="49" t="s">
        <v>786</v>
      </c>
      <c r="R442" s="25">
        <v>572556.59000000055</v>
      </c>
      <c r="S442" s="46">
        <v>-15903.479999999166</v>
      </c>
      <c r="AM442" s="23"/>
    </row>
    <row r="443" spans="2:39">
      <c r="B443" s="24"/>
      <c r="Q443" s="49" t="s">
        <v>787</v>
      </c>
      <c r="R443" s="25">
        <v>1294.25</v>
      </c>
      <c r="S443" s="46">
        <v>-3.6100000000001273</v>
      </c>
      <c r="AM443" s="23"/>
    </row>
    <row r="444" spans="2:39">
      <c r="B444" s="24"/>
      <c r="Q444" s="49" t="s">
        <v>788</v>
      </c>
      <c r="R444" s="25">
        <v>1295.98</v>
      </c>
      <c r="S444" s="46">
        <v>99.110000000000127</v>
      </c>
      <c r="AM444" s="23"/>
    </row>
    <row r="445" spans="2:39">
      <c r="B445" s="24"/>
      <c r="Q445" s="49" t="s">
        <v>789</v>
      </c>
      <c r="R445" s="25">
        <v>2841.15</v>
      </c>
      <c r="S445" s="46">
        <v>303.50999999999976</v>
      </c>
      <c r="AM445" s="23"/>
    </row>
    <row r="446" spans="2:39">
      <c r="B446" s="24"/>
      <c r="Q446" s="49" t="s">
        <v>790</v>
      </c>
      <c r="R446" s="25">
        <v>11652.869999999999</v>
      </c>
      <c r="S446" s="46">
        <v>1315.5599999999995</v>
      </c>
      <c r="AM446" s="23"/>
    </row>
    <row r="447" spans="2:39">
      <c r="B447" s="24"/>
      <c r="Q447" s="49" t="s">
        <v>791</v>
      </c>
      <c r="R447" s="25">
        <v>392706.77999999991</v>
      </c>
      <c r="S447" s="46">
        <v>35128.769999999902</v>
      </c>
      <c r="AM447" s="23"/>
    </row>
    <row r="448" spans="2:39">
      <c r="B448" s="24"/>
      <c r="Q448" s="49" t="s">
        <v>792</v>
      </c>
      <c r="R448" s="25">
        <v>1525.3799999999999</v>
      </c>
      <c r="S448" s="46">
        <v>-72.250000000000227</v>
      </c>
      <c r="AM448" s="23"/>
    </row>
    <row r="449" spans="2:39">
      <c r="B449" s="24"/>
      <c r="Q449" s="49" t="s">
        <v>793</v>
      </c>
      <c r="R449" s="25">
        <v>1440.8000000000002</v>
      </c>
      <c r="S449" s="46">
        <v>199.95000000000027</v>
      </c>
      <c r="AM449" s="23"/>
    </row>
    <row r="450" spans="2:39">
      <c r="B450" s="24"/>
      <c r="Q450" s="49" t="s">
        <v>794</v>
      </c>
      <c r="R450" s="25">
        <v>582454.82000000065</v>
      </c>
      <c r="S450" s="46">
        <v>61575.960000000719</v>
      </c>
      <c r="AM450" s="23"/>
    </row>
    <row r="451" spans="2:39">
      <c r="B451" s="24"/>
      <c r="Q451" s="49" t="s">
        <v>795</v>
      </c>
      <c r="R451" s="25">
        <v>77140.97</v>
      </c>
      <c r="S451" s="46">
        <v>-11424.320000000007</v>
      </c>
      <c r="AM451" s="23"/>
    </row>
    <row r="452" spans="2:39">
      <c r="B452" s="24"/>
      <c r="Q452" s="49" t="s">
        <v>796</v>
      </c>
      <c r="R452" s="25">
        <v>7111.09</v>
      </c>
      <c r="S452" s="46">
        <v>-8.1899999999995998</v>
      </c>
      <c r="AM452" s="23"/>
    </row>
    <row r="453" spans="2:39">
      <c r="B453" s="24"/>
      <c r="Q453" s="49" t="s">
        <v>797</v>
      </c>
      <c r="R453" s="25">
        <v>94973.23000000001</v>
      </c>
      <c r="S453" s="46">
        <v>-1225.3499999999476</v>
      </c>
      <c r="AM453" s="23"/>
    </row>
    <row r="454" spans="2:39">
      <c r="B454" s="24"/>
      <c r="Q454" s="49" t="s">
        <v>798</v>
      </c>
      <c r="R454" s="25">
        <v>25068.359999999997</v>
      </c>
      <c r="S454" s="46">
        <v>-241.05000000000291</v>
      </c>
      <c r="AM454" s="23"/>
    </row>
    <row r="455" spans="2:39">
      <c r="B455" s="24"/>
      <c r="Q455" s="49" t="s">
        <v>799</v>
      </c>
      <c r="R455" s="25">
        <v>40581.18</v>
      </c>
      <c r="S455" s="46">
        <v>228.89000000000669</v>
      </c>
      <c r="AM455" s="23"/>
    </row>
    <row r="456" spans="2:39">
      <c r="B456" s="24"/>
      <c r="Q456" s="49" t="s">
        <v>800</v>
      </c>
      <c r="R456" s="25">
        <v>9601.600000000004</v>
      </c>
      <c r="S456" s="46">
        <v>1498.2000000000035</v>
      </c>
      <c r="AM456" s="23"/>
    </row>
    <row r="457" spans="2:39">
      <c r="B457" s="24"/>
      <c r="Q457" s="49" t="s">
        <v>801</v>
      </c>
      <c r="R457" s="25">
        <v>36649.980000000003</v>
      </c>
      <c r="S457" s="46">
        <v>76.850000000005821</v>
      </c>
      <c r="AM457" s="23"/>
    </row>
    <row r="458" spans="2:39">
      <c r="B458" s="24"/>
      <c r="Q458" s="49" t="s">
        <v>802</v>
      </c>
      <c r="R458" s="25">
        <v>492797.05000000034</v>
      </c>
      <c r="S458" s="46">
        <v>42985.270000000251</v>
      </c>
      <c r="AM458" s="23"/>
    </row>
    <row r="459" spans="2:39">
      <c r="B459" s="24"/>
      <c r="Q459" s="49" t="s">
        <v>803</v>
      </c>
      <c r="R459" s="25">
        <v>20132.029999999995</v>
      </c>
      <c r="S459" s="46">
        <v>2596.0699999999924</v>
      </c>
      <c r="AM459" s="23"/>
    </row>
    <row r="460" spans="2:39">
      <c r="B460" s="24"/>
      <c r="Q460" s="49" t="s">
        <v>804</v>
      </c>
      <c r="R460" s="25">
        <v>91.16</v>
      </c>
      <c r="S460" s="46">
        <v>28.479999999999997</v>
      </c>
      <c r="AM460" s="23"/>
    </row>
    <row r="461" spans="2:39">
      <c r="B461" s="24"/>
      <c r="Q461" s="49" t="s">
        <v>805</v>
      </c>
      <c r="R461" s="25">
        <v>803767.27000000048</v>
      </c>
      <c r="S461" s="46">
        <v>-18504.169999999227</v>
      </c>
      <c r="AM461" s="23"/>
    </row>
    <row r="462" spans="2:39">
      <c r="B462" s="24"/>
      <c r="Q462" s="49" t="s">
        <v>806</v>
      </c>
      <c r="R462" s="25">
        <v>299600.37000000029</v>
      </c>
      <c r="S462" s="46">
        <v>-1331.5799999996088</v>
      </c>
      <c r="AM462" s="23"/>
    </row>
    <row r="463" spans="2:39">
      <c r="B463" s="24"/>
      <c r="Q463" s="49" t="s">
        <v>807</v>
      </c>
      <c r="R463" s="25">
        <v>114299.75999999998</v>
      </c>
      <c r="S463" s="46">
        <v>13149.130000000005</v>
      </c>
      <c r="AM463" s="23"/>
    </row>
    <row r="464" spans="2:39">
      <c r="B464" s="24"/>
      <c r="Q464" s="49" t="s">
        <v>808</v>
      </c>
      <c r="R464" s="25">
        <v>183.94</v>
      </c>
      <c r="S464" s="46">
        <v>13.800000000000011</v>
      </c>
      <c r="AM464" s="23"/>
    </row>
    <row r="465" spans="2:39">
      <c r="B465" s="24"/>
      <c r="Q465" s="49" t="s">
        <v>809</v>
      </c>
      <c r="R465" s="25">
        <v>5291.420000000001</v>
      </c>
      <c r="S465" s="46">
        <v>-19.62999999999829</v>
      </c>
      <c r="AM465" s="23"/>
    </row>
    <row r="466" spans="2:39">
      <c r="B466" s="24"/>
      <c r="Q466" s="49" t="s">
        <v>810</v>
      </c>
      <c r="R466" s="25">
        <v>1060.1099999999999</v>
      </c>
      <c r="S466" s="46">
        <v>24.749999999999773</v>
      </c>
      <c r="AM466" s="23"/>
    </row>
    <row r="467" spans="2:39">
      <c r="B467" s="24"/>
      <c r="Q467" s="50" t="s">
        <v>811</v>
      </c>
      <c r="R467" s="25">
        <v>5751.6200000000008</v>
      </c>
      <c r="S467" s="46">
        <v>448.3700000000008</v>
      </c>
      <c r="AM467" s="23"/>
    </row>
    <row r="468" spans="2:39">
      <c r="B468" s="24"/>
      <c r="Q468" s="59" t="s">
        <v>812</v>
      </c>
      <c r="R468" s="25">
        <v>8917.4599999999991</v>
      </c>
      <c r="S468" s="46">
        <v>111.02000000000044</v>
      </c>
      <c r="AM468" s="23"/>
    </row>
    <row r="469" spans="2:39">
      <c r="B469" s="24"/>
      <c r="Q469" s="49" t="s">
        <v>813</v>
      </c>
      <c r="R469" s="25">
        <v>483321.95000000019</v>
      </c>
      <c r="S469" s="46">
        <v>-2152.659999999858</v>
      </c>
      <c r="AM469" s="23"/>
    </row>
    <row r="470" spans="2:39">
      <c r="B470" s="24"/>
      <c r="Q470" s="49" t="s">
        <v>814</v>
      </c>
      <c r="R470" s="25">
        <v>154664.79</v>
      </c>
      <c r="S470" s="46">
        <v>-18636.930000000022</v>
      </c>
      <c r="AM470" s="23"/>
    </row>
    <row r="471" spans="2:39">
      <c r="B471" s="24"/>
      <c r="Q471" s="49" t="s">
        <v>815</v>
      </c>
      <c r="R471" s="25">
        <v>489276.91000000032</v>
      </c>
      <c r="S471" s="46">
        <v>-5229.509999999369</v>
      </c>
      <c r="AM471" s="23"/>
    </row>
    <row r="472" spans="2:39">
      <c r="B472" s="24"/>
      <c r="Q472" s="49" t="s">
        <v>816</v>
      </c>
      <c r="R472" s="25">
        <v>10357.859999999997</v>
      </c>
      <c r="S472" s="46">
        <v>1379.4999999999964</v>
      </c>
      <c r="AM472" s="23"/>
    </row>
    <row r="473" spans="2:39">
      <c r="B473" s="24"/>
      <c r="Q473" s="49" t="s">
        <v>817</v>
      </c>
      <c r="R473" s="25">
        <v>219163.39999999994</v>
      </c>
      <c r="S473" s="46">
        <v>-10753.900000000111</v>
      </c>
      <c r="AM473" s="23"/>
    </row>
    <row r="474" spans="2:39">
      <c r="B474" s="24"/>
      <c r="Q474" s="49" t="s">
        <v>818</v>
      </c>
      <c r="R474" s="25">
        <v>419.46</v>
      </c>
      <c r="S474" s="46">
        <v>6.3100000000000023</v>
      </c>
      <c r="AM474" s="23"/>
    </row>
    <row r="475" spans="2:39">
      <c r="B475" s="24"/>
      <c r="Q475" s="49" t="s">
        <v>819</v>
      </c>
      <c r="R475" s="25">
        <v>32251.38</v>
      </c>
      <c r="S475" s="46">
        <v>-1928.619999999999</v>
      </c>
      <c r="AM475" s="23"/>
    </row>
    <row r="476" spans="2:39">
      <c r="B476" s="24"/>
      <c r="Q476" s="49" t="s">
        <v>820</v>
      </c>
      <c r="R476" s="25">
        <v>758.93999999999994</v>
      </c>
      <c r="S476" s="46">
        <v>89.569999999999936</v>
      </c>
      <c r="AM476" s="23"/>
    </row>
    <row r="477" spans="2:39">
      <c r="B477" s="24"/>
      <c r="Q477" s="49" t="s">
        <v>821</v>
      </c>
      <c r="R477" s="25">
        <v>443704.07000000018</v>
      </c>
      <c r="S477" s="46">
        <v>-26942.209999999846</v>
      </c>
      <c r="AM477" s="23"/>
    </row>
    <row r="478" spans="2:39">
      <c r="B478" s="24"/>
      <c r="Q478" s="49" t="s">
        <v>822</v>
      </c>
      <c r="R478" s="25">
        <v>151449.03000000003</v>
      </c>
      <c r="S478" s="46">
        <v>-12509.23000000001</v>
      </c>
      <c r="AM478" s="23"/>
    </row>
    <row r="479" spans="2:39">
      <c r="B479" s="24"/>
      <c r="Q479" s="49" t="s">
        <v>823</v>
      </c>
      <c r="R479" s="25">
        <v>2485.6999999999998</v>
      </c>
      <c r="S479" s="46">
        <v>249.98999999999978</v>
      </c>
      <c r="AM479" s="23"/>
    </row>
    <row r="480" spans="2:39">
      <c r="B480" s="24"/>
      <c r="Q480" s="49" t="s">
        <v>824</v>
      </c>
      <c r="R480" s="25">
        <v>1778.4199999999998</v>
      </c>
      <c r="S480" s="46">
        <v>-22.720000000000255</v>
      </c>
      <c r="AM480" s="23"/>
    </row>
    <row r="481" spans="2:39">
      <c r="B481" s="24"/>
      <c r="Q481" s="49" t="s">
        <v>825</v>
      </c>
      <c r="R481" s="25">
        <v>102533.23999999993</v>
      </c>
      <c r="S481" s="46">
        <v>10096.45999999989</v>
      </c>
      <c r="AM481" s="23"/>
    </row>
    <row r="482" spans="2:39">
      <c r="B482" s="24"/>
      <c r="Q482" s="49" t="s">
        <v>826</v>
      </c>
      <c r="R482" s="25">
        <v>17320.150000000001</v>
      </c>
      <c r="S482" s="46">
        <v>-464.07999999999811</v>
      </c>
      <c r="AM482" s="23"/>
    </row>
    <row r="483" spans="2:39">
      <c r="B483" s="24"/>
      <c r="Q483" s="49" t="s">
        <v>827</v>
      </c>
      <c r="R483" s="25">
        <v>155522.33000000002</v>
      </c>
      <c r="S483" s="46">
        <v>-15388.620000000024</v>
      </c>
      <c r="AM483" s="23"/>
    </row>
    <row r="484" spans="2:39">
      <c r="B484" s="24"/>
      <c r="Q484" s="49" t="s">
        <v>828</v>
      </c>
      <c r="R484" s="25">
        <v>164456.30999999988</v>
      </c>
      <c r="S484" s="46">
        <v>-9579.9000000001106</v>
      </c>
      <c r="AM484" s="23"/>
    </row>
    <row r="485" spans="2:39">
      <c r="B485" s="24"/>
      <c r="Q485" s="49" t="s">
        <v>829</v>
      </c>
      <c r="R485" s="25">
        <v>361514.4499999999</v>
      </c>
      <c r="S485" s="46">
        <v>35513.309999999823</v>
      </c>
      <c r="AM485" s="23"/>
    </row>
    <row r="486" spans="2:39">
      <c r="B486" s="24"/>
      <c r="Q486" s="49" t="s">
        <v>830</v>
      </c>
      <c r="R486" s="25">
        <v>27516.620000000003</v>
      </c>
      <c r="S486" s="46">
        <v>-2637.6100000000006</v>
      </c>
      <c r="AM486" s="23"/>
    </row>
    <row r="487" spans="2:39">
      <c r="B487" s="24"/>
      <c r="Q487" s="49" t="s">
        <v>831</v>
      </c>
      <c r="R487" s="25">
        <v>88730.119999999981</v>
      </c>
      <c r="S487" s="46">
        <v>-4111.2500000000146</v>
      </c>
      <c r="AM487" s="23"/>
    </row>
    <row r="488" spans="2:39">
      <c r="B488" s="24"/>
      <c r="Q488" s="49" t="s">
        <v>832</v>
      </c>
      <c r="R488" s="25">
        <v>5146.32</v>
      </c>
      <c r="S488" s="46">
        <v>7.6000000000003638</v>
      </c>
      <c r="AM488" s="23"/>
    </row>
    <row r="489" spans="2:39">
      <c r="B489" s="24"/>
      <c r="Q489" s="49" t="s">
        <v>833</v>
      </c>
      <c r="R489" s="25">
        <v>1508.44</v>
      </c>
      <c r="S489" s="46">
        <v>-37.809999999999945</v>
      </c>
      <c r="AM489" s="23"/>
    </row>
    <row r="490" spans="2:39">
      <c r="B490" s="24"/>
      <c r="Q490" s="49" t="s">
        <v>834</v>
      </c>
      <c r="R490" s="25">
        <v>378353.15000000014</v>
      </c>
      <c r="S490" s="46">
        <v>41374.359999999928</v>
      </c>
      <c r="AM490" s="23"/>
    </row>
    <row r="491" spans="2:39">
      <c r="B491" s="24"/>
      <c r="Q491" s="49" t="s">
        <v>835</v>
      </c>
      <c r="R491" s="25">
        <v>137528.82999999999</v>
      </c>
      <c r="S491" s="46">
        <v>-12650.98000000004</v>
      </c>
      <c r="AM491" s="23"/>
    </row>
    <row r="492" spans="2:39">
      <c r="B492" s="24"/>
      <c r="Q492" s="49" t="s">
        <v>836</v>
      </c>
      <c r="R492" s="25">
        <v>382311.43999999989</v>
      </c>
      <c r="S492" s="46">
        <v>-6747.2200000000303</v>
      </c>
      <c r="AM492" s="23"/>
    </row>
    <row r="493" spans="2:39">
      <c r="B493" s="24"/>
      <c r="Q493" s="49" t="s">
        <v>837</v>
      </c>
      <c r="R493" s="25">
        <v>87201.27999999997</v>
      </c>
      <c r="S493" s="46">
        <v>-353.90000000005239</v>
      </c>
      <c r="AM493" s="23"/>
    </row>
    <row r="494" spans="2:39">
      <c r="B494" s="24"/>
      <c r="Q494" s="49" t="s">
        <v>838</v>
      </c>
      <c r="R494" s="25">
        <v>278962.76000000013</v>
      </c>
      <c r="S494" s="46">
        <v>27380.860000000161</v>
      </c>
      <c r="AM494" s="23"/>
    </row>
    <row r="495" spans="2:39">
      <c r="B495" s="24"/>
      <c r="Q495" s="49" t="s">
        <v>839</v>
      </c>
      <c r="R495" s="25">
        <v>193258.60000000003</v>
      </c>
      <c r="S495" s="46">
        <v>-825.03999999994994</v>
      </c>
      <c r="AM495" s="23"/>
    </row>
    <row r="496" spans="2:39">
      <c r="B496" s="24"/>
      <c r="Q496" s="49" t="s">
        <v>840</v>
      </c>
      <c r="R496" s="25">
        <v>45769.440000000017</v>
      </c>
      <c r="S496" s="46">
        <v>3519.6300000000192</v>
      </c>
      <c r="AM496" s="23"/>
    </row>
    <row r="497" spans="2:39">
      <c r="B497" s="24"/>
      <c r="Q497" s="49" t="s">
        <v>841</v>
      </c>
      <c r="R497" s="25">
        <v>3379.3700000000008</v>
      </c>
      <c r="S497" s="46">
        <v>64.150000000001</v>
      </c>
      <c r="AM497" s="23"/>
    </row>
    <row r="498" spans="2:39">
      <c r="B498" s="24"/>
      <c r="Q498" s="49" t="s">
        <v>842</v>
      </c>
      <c r="R498" s="25">
        <v>1229.46</v>
      </c>
      <c r="S498" s="46">
        <v>123.65000000000009</v>
      </c>
      <c r="AM498" s="23"/>
    </row>
    <row r="499" spans="2:39">
      <c r="B499" s="24"/>
      <c r="Q499" s="49" t="s">
        <v>843</v>
      </c>
      <c r="R499" s="25">
        <v>3288.92</v>
      </c>
      <c r="S499" s="46">
        <v>-181.92000000000007</v>
      </c>
      <c r="AM499" s="23"/>
    </row>
    <row r="500" spans="2:39">
      <c r="B500" s="24"/>
      <c r="Q500" s="49" t="s">
        <v>844</v>
      </c>
      <c r="R500" s="25">
        <v>5085.4099999999989</v>
      </c>
      <c r="S500" s="46">
        <v>330.60999999999967</v>
      </c>
      <c r="AM500" s="23"/>
    </row>
    <row r="501" spans="2:39">
      <c r="B501" s="24"/>
      <c r="Q501" s="49" t="s">
        <v>845</v>
      </c>
      <c r="R501" s="25">
        <v>17162.879999999997</v>
      </c>
      <c r="S501" s="46">
        <v>1927.4299999999948</v>
      </c>
      <c r="AM501" s="23"/>
    </row>
    <row r="502" spans="2:39">
      <c r="B502" s="24"/>
      <c r="Q502" s="49" t="s">
        <v>846</v>
      </c>
      <c r="R502" s="25">
        <v>4132.53</v>
      </c>
      <c r="S502" s="46">
        <v>-24.700000000000728</v>
      </c>
      <c r="AM502" s="23"/>
    </row>
    <row r="503" spans="2:39">
      <c r="B503" s="24"/>
      <c r="Q503" s="49" t="s">
        <v>847</v>
      </c>
      <c r="R503" s="25">
        <v>19267.019999999997</v>
      </c>
      <c r="S503" s="46">
        <v>-1055.260000000002</v>
      </c>
      <c r="AM503" s="23"/>
    </row>
    <row r="504" spans="2:39">
      <c r="B504" s="24"/>
      <c r="Q504" s="49" t="s">
        <v>848</v>
      </c>
      <c r="R504" s="25">
        <v>323.99</v>
      </c>
      <c r="S504" s="46">
        <v>-19.659999999999968</v>
      </c>
      <c r="AM504" s="23"/>
    </row>
    <row r="505" spans="2:39">
      <c r="B505" s="24"/>
      <c r="Q505" s="49" t="s">
        <v>849</v>
      </c>
      <c r="R505" s="25">
        <v>27283.890000000007</v>
      </c>
      <c r="S505" s="46">
        <v>-2559.7200000000012</v>
      </c>
      <c r="AM505" s="23"/>
    </row>
    <row r="506" spans="2:39">
      <c r="B506" s="24"/>
      <c r="Q506" s="49" t="s">
        <v>850</v>
      </c>
      <c r="R506" s="25">
        <v>287127.64000000019</v>
      </c>
      <c r="S506" s="46">
        <v>-1495.4999999998836</v>
      </c>
      <c r="AM506" s="23"/>
    </row>
    <row r="507" spans="2:39">
      <c r="B507" s="24"/>
      <c r="Q507" s="49" t="s">
        <v>851</v>
      </c>
      <c r="R507" s="25">
        <v>289958.34000000014</v>
      </c>
      <c r="S507" s="46">
        <v>20069.160000000149</v>
      </c>
      <c r="AM507" s="23"/>
    </row>
    <row r="508" spans="2:39">
      <c r="B508" s="24"/>
      <c r="Q508" s="49" t="s">
        <v>852</v>
      </c>
      <c r="R508" s="25">
        <v>402407.84000000008</v>
      </c>
      <c r="S508" s="46">
        <v>-9085.4299999999348</v>
      </c>
      <c r="AM508" s="23"/>
    </row>
    <row r="509" spans="2:39">
      <c r="B509" s="24"/>
      <c r="Q509" s="49" t="s">
        <v>853</v>
      </c>
      <c r="R509" s="25">
        <v>48761.760000000002</v>
      </c>
      <c r="S509" s="46">
        <v>3075.1600000000035</v>
      </c>
      <c r="AM509" s="23"/>
    </row>
    <row r="510" spans="2:39">
      <c r="B510" s="24"/>
      <c r="Q510" s="49" t="s">
        <v>854</v>
      </c>
      <c r="R510" s="25">
        <v>617857.20000000019</v>
      </c>
      <c r="S510" s="46">
        <v>-15888.649999999441</v>
      </c>
      <c r="AM510" s="23"/>
    </row>
    <row r="511" spans="2:39">
      <c r="B511" s="24"/>
      <c r="Q511" s="49" t="s">
        <v>855</v>
      </c>
      <c r="R511" s="25">
        <v>443.95</v>
      </c>
      <c r="S511" s="46">
        <v>-53.670000000000016</v>
      </c>
      <c r="AM511" s="23"/>
    </row>
    <row r="512" spans="2:39">
      <c r="B512" s="24"/>
      <c r="Q512" s="49" t="s">
        <v>856</v>
      </c>
      <c r="R512" s="25">
        <v>1029.19</v>
      </c>
      <c r="S512" s="46">
        <v>-44.829999999999927</v>
      </c>
      <c r="AM512" s="23"/>
    </row>
    <row r="513" spans="2:39">
      <c r="B513" s="24"/>
      <c r="Q513" s="49" t="s">
        <v>857</v>
      </c>
      <c r="R513" s="25">
        <v>8288.76</v>
      </c>
      <c r="S513" s="46">
        <v>-91.999999999998181</v>
      </c>
      <c r="AM513" s="23"/>
    </row>
    <row r="514" spans="2:39">
      <c r="B514" s="24"/>
      <c r="Q514" s="49" t="s">
        <v>858</v>
      </c>
      <c r="R514" s="25">
        <v>61808.910000000018</v>
      </c>
      <c r="S514" s="46">
        <v>4737.2700000000041</v>
      </c>
      <c r="AM514" s="23"/>
    </row>
    <row r="515" spans="2:39">
      <c r="B515" s="24"/>
      <c r="Q515" s="49" t="s">
        <v>859</v>
      </c>
      <c r="R515" s="25">
        <v>138536.16</v>
      </c>
      <c r="S515" s="46">
        <v>-10815.220000000001</v>
      </c>
      <c r="AM515" s="23"/>
    </row>
    <row r="516" spans="2:39">
      <c r="B516" s="24"/>
      <c r="Q516" s="49" t="s">
        <v>860</v>
      </c>
      <c r="R516" s="25">
        <v>69544.329999999987</v>
      </c>
      <c r="S516" s="46">
        <v>-4284.609999999986</v>
      </c>
      <c r="AM516" s="23"/>
    </row>
    <row r="517" spans="2:39">
      <c r="B517" s="24"/>
      <c r="Q517" s="50" t="s">
        <v>861</v>
      </c>
      <c r="R517" s="25">
        <v>394162.83000000013</v>
      </c>
      <c r="S517" s="46">
        <v>-2649.469999999681</v>
      </c>
      <c r="AM517" s="23"/>
    </row>
    <row r="518" spans="2:39">
      <c r="B518" s="24"/>
      <c r="Q518" s="59" t="s">
        <v>862</v>
      </c>
      <c r="R518" s="25">
        <v>82994.999999999985</v>
      </c>
      <c r="S518" s="46">
        <v>-1771.7100000000355</v>
      </c>
      <c r="AM518" s="23"/>
    </row>
    <row r="519" spans="2:39">
      <c r="B519" s="24"/>
      <c r="Q519" s="49" t="s">
        <v>863</v>
      </c>
      <c r="R519" s="25">
        <v>8997.81</v>
      </c>
      <c r="S519" s="46">
        <v>-35.340000000000146</v>
      </c>
      <c r="AM519" s="23"/>
    </row>
    <row r="520" spans="2:39">
      <c r="B520" s="24"/>
      <c r="Q520" s="49" t="s">
        <v>864</v>
      </c>
      <c r="R520" s="25">
        <v>101203.69</v>
      </c>
      <c r="S520" s="46">
        <v>542.63999999999942</v>
      </c>
      <c r="AM520" s="23"/>
    </row>
    <row r="521" spans="2:39">
      <c r="B521" s="24"/>
      <c r="Q521" s="49" t="s">
        <v>865</v>
      </c>
      <c r="R521" s="25">
        <v>109074.54000000002</v>
      </c>
      <c r="S521" s="46">
        <v>6937.6200000000244</v>
      </c>
      <c r="AM521" s="23"/>
    </row>
    <row r="522" spans="2:39">
      <c r="B522" s="24"/>
      <c r="Q522" s="49" t="s">
        <v>866</v>
      </c>
      <c r="R522" s="25">
        <v>62378.309999999976</v>
      </c>
      <c r="S522" s="46">
        <v>-3223.6800000000148</v>
      </c>
      <c r="AM522" s="23"/>
    </row>
    <row r="523" spans="2:39">
      <c r="B523" s="24"/>
      <c r="Q523" s="49" t="s">
        <v>867</v>
      </c>
      <c r="R523" s="25">
        <v>210248.93000000031</v>
      </c>
      <c r="S523" s="46">
        <v>19954.9300000004</v>
      </c>
      <c r="AM523" s="23"/>
    </row>
    <row r="524" spans="2:39">
      <c r="B524" s="24"/>
      <c r="Q524" s="49" t="s">
        <v>868</v>
      </c>
      <c r="R524" s="25">
        <v>254180.49000000017</v>
      </c>
      <c r="S524" s="46">
        <v>26961.830000000162</v>
      </c>
      <c r="AM524" s="23"/>
    </row>
    <row r="525" spans="2:39">
      <c r="B525" s="24"/>
      <c r="Q525" s="49" t="s">
        <v>869</v>
      </c>
      <c r="R525" s="25">
        <v>140874.22000000003</v>
      </c>
      <c r="S525" s="46">
        <v>9632.210000000021</v>
      </c>
      <c r="AM525" s="23"/>
    </row>
    <row r="526" spans="2:39">
      <c r="B526" s="24"/>
      <c r="Q526" s="49" t="s">
        <v>870</v>
      </c>
      <c r="R526" s="25">
        <v>3531.42</v>
      </c>
      <c r="S526" s="46">
        <v>441.42000000000098</v>
      </c>
      <c r="AM526" s="23"/>
    </row>
    <row r="527" spans="2:39">
      <c r="B527" s="24"/>
      <c r="Q527" s="49" t="s">
        <v>871</v>
      </c>
      <c r="R527" s="25">
        <v>1615.2</v>
      </c>
      <c r="S527" s="46">
        <v>21.760000000000218</v>
      </c>
      <c r="AM527" s="23"/>
    </row>
    <row r="528" spans="2:39">
      <c r="B528" s="24"/>
      <c r="Q528" s="49" t="s">
        <v>872</v>
      </c>
      <c r="R528" s="25">
        <v>46135.390000000007</v>
      </c>
      <c r="S528" s="46">
        <v>-1554.9900000000052</v>
      </c>
      <c r="AM528" s="23"/>
    </row>
    <row r="529" spans="2:39">
      <c r="B529" s="24"/>
      <c r="Q529" s="49" t="s">
        <v>873</v>
      </c>
      <c r="R529" s="25">
        <v>108780.30000000005</v>
      </c>
      <c r="S529" s="46">
        <v>-10118.629999999946</v>
      </c>
      <c r="AM529" s="23"/>
    </row>
    <row r="530" spans="2:39">
      <c r="B530" s="24"/>
      <c r="Q530" s="49" t="s">
        <v>874</v>
      </c>
      <c r="R530" s="25">
        <v>44242.87</v>
      </c>
      <c r="S530" s="46">
        <v>-738.34999999999127</v>
      </c>
      <c r="AM530" s="23"/>
    </row>
    <row r="531" spans="2:39">
      <c r="B531" s="24"/>
      <c r="Q531" s="49" t="s">
        <v>875</v>
      </c>
      <c r="R531" s="25">
        <v>154348.66</v>
      </c>
      <c r="S531" s="46">
        <v>10996.820000000007</v>
      </c>
      <c r="AM531" s="23"/>
    </row>
    <row r="532" spans="2:39">
      <c r="B532" s="24"/>
      <c r="Q532" s="49" t="s">
        <v>876</v>
      </c>
      <c r="R532" s="25">
        <v>4394.01</v>
      </c>
      <c r="S532" s="46">
        <v>430.91000000000076</v>
      </c>
      <c r="AM532" s="23"/>
    </row>
    <row r="533" spans="2:39">
      <c r="B533" s="24"/>
      <c r="Q533" s="49" t="s">
        <v>877</v>
      </c>
      <c r="R533" s="25">
        <v>49438.429999999971</v>
      </c>
      <c r="S533" s="46">
        <v>5749.1199999999881</v>
      </c>
      <c r="AM533" s="23"/>
    </row>
    <row r="534" spans="2:39">
      <c r="B534" s="24"/>
      <c r="Q534" s="49" t="s">
        <v>878</v>
      </c>
      <c r="R534" s="25">
        <v>61616.609999999957</v>
      </c>
      <c r="S534" s="46">
        <v>167.3999999999578</v>
      </c>
      <c r="AM534" s="23"/>
    </row>
    <row r="535" spans="2:39">
      <c r="B535" s="24"/>
      <c r="Q535" s="49" t="s">
        <v>879</v>
      </c>
      <c r="R535" s="25">
        <v>148709.24999999994</v>
      </c>
      <c r="S535" s="46">
        <v>-549.29000000003725</v>
      </c>
      <c r="AM535" s="23"/>
    </row>
    <row r="536" spans="2:39">
      <c r="B536" s="24"/>
      <c r="Q536" s="49" t="s">
        <v>880</v>
      </c>
      <c r="R536" s="25">
        <v>183185.87</v>
      </c>
      <c r="S536" s="46">
        <v>-17399.430000000022</v>
      </c>
      <c r="AM536" s="23"/>
    </row>
    <row r="537" spans="2:39">
      <c r="B537" s="24"/>
      <c r="Q537" s="49" t="s">
        <v>881</v>
      </c>
      <c r="R537" s="25">
        <v>428125.63</v>
      </c>
      <c r="S537" s="46">
        <v>36550.660000000207</v>
      </c>
      <c r="AM537" s="23"/>
    </row>
    <row r="538" spans="2:39">
      <c r="B538" s="24"/>
      <c r="Q538" s="49" t="s">
        <v>882</v>
      </c>
      <c r="R538" s="25">
        <v>11250.27</v>
      </c>
      <c r="S538" s="46">
        <v>34.950000000000728</v>
      </c>
      <c r="AM538" s="23"/>
    </row>
    <row r="539" spans="2:39">
      <c r="B539" s="24"/>
      <c r="Q539" s="49" t="s">
        <v>883</v>
      </c>
      <c r="R539" s="25">
        <v>78543.320000000022</v>
      </c>
      <c r="S539" s="46">
        <v>5024.8900000000285</v>
      </c>
      <c r="AM539" s="23"/>
    </row>
    <row r="540" spans="2:39">
      <c r="B540" s="24"/>
      <c r="Q540" s="49" t="s">
        <v>884</v>
      </c>
      <c r="R540" s="25">
        <v>35084.51</v>
      </c>
      <c r="S540" s="46">
        <v>-3.4299999999857391</v>
      </c>
      <c r="AM540" s="23"/>
    </row>
    <row r="541" spans="2:39">
      <c r="B541" s="24"/>
      <c r="Q541" s="49" t="s">
        <v>885</v>
      </c>
      <c r="R541" s="25">
        <v>2518.5</v>
      </c>
      <c r="S541" s="46">
        <v>263.99000000000024</v>
      </c>
      <c r="AM541" s="23"/>
    </row>
    <row r="542" spans="2:39">
      <c r="B542" s="24"/>
      <c r="Q542" s="49" t="s">
        <v>886</v>
      </c>
      <c r="R542" s="25">
        <v>362336.23999999987</v>
      </c>
      <c r="S542" s="46">
        <v>-6386.6399999997811</v>
      </c>
      <c r="AM542" s="23"/>
    </row>
    <row r="543" spans="2:39">
      <c r="B543" s="24"/>
      <c r="Q543" s="49" t="s">
        <v>887</v>
      </c>
      <c r="R543" s="25">
        <v>83433.139999999985</v>
      </c>
      <c r="S543" s="46">
        <v>-1370.0900000000402</v>
      </c>
      <c r="AM543" s="23"/>
    </row>
    <row r="544" spans="2:39">
      <c r="B544" s="24"/>
      <c r="Q544" s="49" t="s">
        <v>888</v>
      </c>
      <c r="R544" s="25">
        <v>51803.08</v>
      </c>
      <c r="S544" s="46">
        <v>410.59999999999854</v>
      </c>
      <c r="AM544" s="23"/>
    </row>
    <row r="545" spans="2:39">
      <c r="B545" s="24"/>
      <c r="Q545" s="49" t="s">
        <v>889</v>
      </c>
      <c r="R545" s="25">
        <v>88724.659999999945</v>
      </c>
      <c r="S545" s="46">
        <v>-219.4500000000553</v>
      </c>
      <c r="AM545" s="23"/>
    </row>
    <row r="546" spans="2:39">
      <c r="B546" s="24"/>
      <c r="Q546" s="49" t="s">
        <v>890</v>
      </c>
      <c r="R546" s="25">
        <v>5229.1900000000005</v>
      </c>
      <c r="S546" s="46">
        <v>475.70000000000073</v>
      </c>
      <c r="AM546" s="23"/>
    </row>
    <row r="547" spans="2:39">
      <c r="B547" s="24"/>
      <c r="Q547" s="49" t="s">
        <v>891</v>
      </c>
      <c r="R547" s="25">
        <v>22110.439999999995</v>
      </c>
      <c r="S547" s="46">
        <v>2482.739999999998</v>
      </c>
      <c r="AM547" s="23"/>
    </row>
    <row r="548" spans="2:39">
      <c r="B548" s="24"/>
      <c r="Q548" s="49" t="s">
        <v>892</v>
      </c>
      <c r="R548" s="25">
        <v>387188.32999999984</v>
      </c>
      <c r="S548" s="46">
        <v>-3289.0900000000256</v>
      </c>
      <c r="AM548" s="23"/>
    </row>
    <row r="549" spans="2:39">
      <c r="B549" s="24"/>
      <c r="Q549" s="49" t="s">
        <v>893</v>
      </c>
      <c r="R549" s="25">
        <v>228419.26000000004</v>
      </c>
      <c r="S549" s="46">
        <v>-7492.9999999998836</v>
      </c>
      <c r="AM549" s="23"/>
    </row>
    <row r="550" spans="2:39">
      <c r="B550" s="24"/>
      <c r="Q550" s="49" t="s">
        <v>894</v>
      </c>
      <c r="R550" s="25">
        <v>2898.74</v>
      </c>
      <c r="S550" s="46">
        <v>215.5</v>
      </c>
      <c r="AM550" s="23"/>
    </row>
    <row r="551" spans="2:39">
      <c r="B551" s="24"/>
      <c r="Q551" s="49" t="s">
        <v>895</v>
      </c>
      <c r="R551" s="25">
        <v>28407.870000000003</v>
      </c>
      <c r="S551" s="46">
        <v>-1650.9300000000003</v>
      </c>
      <c r="AM551" s="23"/>
    </row>
    <row r="552" spans="2:39">
      <c r="B552" s="24"/>
      <c r="Q552" s="49" t="s">
        <v>896</v>
      </c>
      <c r="R552" s="25">
        <v>20441.810000000001</v>
      </c>
      <c r="S552" s="46">
        <v>2413.8300000000017</v>
      </c>
      <c r="AM552" s="23"/>
    </row>
    <row r="553" spans="2:39">
      <c r="B553" s="24"/>
      <c r="Q553" s="49" t="s">
        <v>897</v>
      </c>
      <c r="R553" s="25">
        <v>12680.069999999998</v>
      </c>
      <c r="S553" s="46">
        <v>1203.9899999999998</v>
      </c>
      <c r="AM553" s="23"/>
    </row>
    <row r="554" spans="2:39">
      <c r="B554" s="24"/>
      <c r="Q554" s="49" t="s">
        <v>898</v>
      </c>
      <c r="R554" s="25">
        <v>24970.510000000002</v>
      </c>
      <c r="S554" s="46">
        <v>-11.930000000000291</v>
      </c>
      <c r="AM554" s="23"/>
    </row>
    <row r="555" spans="2:39">
      <c r="B555" s="24"/>
      <c r="Q555" s="49" t="s">
        <v>899</v>
      </c>
      <c r="R555" s="25">
        <v>190905.82000000009</v>
      </c>
      <c r="S555" s="46">
        <v>-13450.78999999995</v>
      </c>
      <c r="AM555" s="23"/>
    </row>
    <row r="556" spans="2:39">
      <c r="B556" s="24"/>
      <c r="Q556" s="49" t="s">
        <v>900</v>
      </c>
      <c r="R556" s="25">
        <v>458654.2100000006</v>
      </c>
      <c r="S556" s="46">
        <v>-3716.9599999992643</v>
      </c>
      <c r="AM556" s="23"/>
    </row>
    <row r="557" spans="2:39">
      <c r="B557" s="24"/>
      <c r="Q557" s="49" t="s">
        <v>901</v>
      </c>
      <c r="R557" s="25">
        <v>3520.1499999999996</v>
      </c>
      <c r="S557" s="46">
        <v>-38.960000000000036</v>
      </c>
      <c r="AM557" s="23"/>
    </row>
    <row r="558" spans="2:39">
      <c r="B558" s="24"/>
      <c r="Q558" s="49" t="s">
        <v>902</v>
      </c>
      <c r="R558" s="25">
        <v>29433.940000000006</v>
      </c>
      <c r="S558" s="46">
        <v>-703.44999999999345</v>
      </c>
      <c r="AM558" s="23"/>
    </row>
    <row r="559" spans="2:39">
      <c r="B559" s="24"/>
      <c r="Q559" s="49" t="s">
        <v>903</v>
      </c>
      <c r="R559" s="25">
        <v>70703.430000000008</v>
      </c>
      <c r="S559" s="46">
        <v>-6862.179999999993</v>
      </c>
      <c r="AM559" s="23"/>
    </row>
    <row r="560" spans="2:39">
      <c r="B560" s="24"/>
      <c r="Q560" s="49" t="s">
        <v>904</v>
      </c>
      <c r="R560" s="25">
        <v>107807.04999999999</v>
      </c>
      <c r="S560" s="46">
        <v>-8979.8699999999953</v>
      </c>
      <c r="AM560" s="23"/>
    </row>
    <row r="561" spans="2:39">
      <c r="B561" s="24"/>
      <c r="Q561" s="49" t="s">
        <v>905</v>
      </c>
      <c r="R561" s="25">
        <v>18521.21</v>
      </c>
      <c r="S561" s="46">
        <v>2154.6799999999967</v>
      </c>
      <c r="AM561" s="23"/>
    </row>
    <row r="562" spans="2:39">
      <c r="B562" s="24"/>
      <c r="Q562" s="49" t="s">
        <v>906</v>
      </c>
      <c r="R562" s="25">
        <v>714.5</v>
      </c>
      <c r="S562" s="46">
        <v>65.710000000000036</v>
      </c>
      <c r="AM562" s="23"/>
    </row>
    <row r="563" spans="2:39">
      <c r="B563" s="24"/>
      <c r="Q563" s="49" t="s">
        <v>907</v>
      </c>
      <c r="R563" s="25">
        <v>149.87</v>
      </c>
      <c r="S563" s="46">
        <v>13.080000000000013</v>
      </c>
      <c r="AM563" s="23"/>
    </row>
    <row r="564" spans="2:39">
      <c r="B564" s="24"/>
      <c r="Q564" s="49" t="s">
        <v>908</v>
      </c>
      <c r="R564" s="25">
        <v>619466.12000000069</v>
      </c>
      <c r="S564" s="46">
        <v>55480.600000001257</v>
      </c>
      <c r="AM564" s="23"/>
    </row>
    <row r="565" spans="2:39">
      <c r="B565" s="24"/>
      <c r="Q565" s="49" t="s">
        <v>909</v>
      </c>
      <c r="R565" s="25">
        <v>5362.5599999999995</v>
      </c>
      <c r="S565" s="46">
        <v>-25.180000000000291</v>
      </c>
      <c r="AM565" s="23"/>
    </row>
    <row r="566" spans="2:39">
      <c r="B566" s="24"/>
      <c r="Q566" s="49" t="s">
        <v>910</v>
      </c>
      <c r="R566" s="25">
        <v>2041.07</v>
      </c>
      <c r="S566" s="46">
        <v>56.709999999999809</v>
      </c>
      <c r="AM566" s="23"/>
    </row>
    <row r="567" spans="2:39">
      <c r="B567" s="24"/>
      <c r="Q567" s="50" t="s">
        <v>911</v>
      </c>
      <c r="R567" s="25">
        <v>16272.889999999998</v>
      </c>
      <c r="S567" s="46">
        <v>5.4500000000025466</v>
      </c>
      <c r="AM567" s="23"/>
    </row>
    <row r="568" spans="2:39">
      <c r="B568" s="24"/>
      <c r="Q568" s="59" t="s">
        <v>912</v>
      </c>
      <c r="R568" s="25">
        <v>44573.580000000024</v>
      </c>
      <c r="S568" s="46">
        <v>5577.4600000000282</v>
      </c>
      <c r="AM568" s="23"/>
    </row>
    <row r="569" spans="2:39">
      <c r="B569" s="24"/>
      <c r="Q569" s="49" t="s">
        <v>913</v>
      </c>
      <c r="R569" s="25">
        <v>741360.41000000015</v>
      </c>
      <c r="S569" s="46">
        <v>-24138.499999999767</v>
      </c>
      <c r="AM569" s="23"/>
    </row>
    <row r="570" spans="2:39">
      <c r="B570" s="24"/>
      <c r="Q570" s="49" t="s">
        <v>914</v>
      </c>
      <c r="R570" s="25">
        <v>4300.57</v>
      </c>
      <c r="S570" s="46">
        <v>-193.40000000000055</v>
      </c>
      <c r="AM570" s="23"/>
    </row>
    <row r="571" spans="2:39">
      <c r="B571" s="24"/>
      <c r="Q571" s="49" t="s">
        <v>915</v>
      </c>
      <c r="R571" s="25">
        <v>43434.920000000006</v>
      </c>
      <c r="S571" s="46">
        <v>-2821.7200000000012</v>
      </c>
      <c r="AM571" s="23"/>
    </row>
    <row r="572" spans="2:39">
      <c r="B572" s="24"/>
      <c r="Q572" s="49" t="s">
        <v>916</v>
      </c>
      <c r="R572" s="25">
        <v>194563.61000000004</v>
      </c>
      <c r="S572" s="46">
        <v>-1911.6999999999243</v>
      </c>
      <c r="AM572" s="23"/>
    </row>
    <row r="573" spans="2:39">
      <c r="B573" s="24"/>
      <c r="Q573" s="49" t="s">
        <v>917</v>
      </c>
      <c r="R573" s="25">
        <v>13657.509999999998</v>
      </c>
      <c r="S573" s="46">
        <v>-7.8900000000030559</v>
      </c>
      <c r="AM573" s="23"/>
    </row>
    <row r="574" spans="2:39">
      <c r="B574" s="24"/>
      <c r="Q574" s="49" t="s">
        <v>918</v>
      </c>
      <c r="R574" s="25">
        <v>18808.149999999991</v>
      </c>
      <c r="S574" s="46">
        <v>2941.9599999999864</v>
      </c>
      <c r="AM574" s="23"/>
    </row>
    <row r="575" spans="2:39">
      <c r="B575" s="24"/>
      <c r="Q575" s="49" t="s">
        <v>919</v>
      </c>
      <c r="R575" s="25">
        <v>4090.2400000000002</v>
      </c>
      <c r="S575" s="46">
        <v>-991.09999999999991</v>
      </c>
      <c r="AM575" s="23"/>
    </row>
    <row r="576" spans="2:39">
      <c r="B576" s="24"/>
      <c r="Q576" s="49" t="s">
        <v>920</v>
      </c>
      <c r="R576" s="25">
        <v>3563.08</v>
      </c>
      <c r="S576" s="46">
        <v>-525.68000000000029</v>
      </c>
      <c r="AM576" s="23"/>
    </row>
    <row r="577" spans="2:39">
      <c r="B577" s="24"/>
      <c r="Q577" s="49" t="s">
        <v>921</v>
      </c>
      <c r="R577" s="25">
        <v>603312.16000000061</v>
      </c>
      <c r="S577" s="46">
        <v>65239.920000001322</v>
      </c>
      <c r="AM577" s="23"/>
    </row>
    <row r="578" spans="2:39">
      <c r="B578" s="24"/>
      <c r="Q578" s="49" t="s">
        <v>922</v>
      </c>
      <c r="R578" s="25">
        <v>817125.0299999998</v>
      </c>
      <c r="S578" s="46">
        <v>-18270.329999999842</v>
      </c>
      <c r="AM578" s="23"/>
    </row>
    <row r="579" spans="2:39">
      <c r="B579" s="24"/>
      <c r="Q579" s="49" t="s">
        <v>923</v>
      </c>
      <c r="R579" s="25">
        <v>8537.44</v>
      </c>
      <c r="S579" s="46">
        <v>74.950000000000728</v>
      </c>
      <c r="AM579" s="23"/>
    </row>
    <row r="580" spans="2:39">
      <c r="B580" s="24"/>
      <c r="Q580" s="49" t="s">
        <v>924</v>
      </c>
      <c r="R580" s="25">
        <v>12790.07</v>
      </c>
      <c r="S580" s="46">
        <v>19.479999999997744</v>
      </c>
      <c r="AM580" s="23"/>
    </row>
    <row r="581" spans="2:39">
      <c r="B581" s="24"/>
      <c r="Q581" s="49" t="s">
        <v>925</v>
      </c>
      <c r="R581" s="25">
        <v>4854.4799999999996</v>
      </c>
      <c r="S581" s="46">
        <v>-1153.3700000000008</v>
      </c>
      <c r="AM581" s="23"/>
    </row>
    <row r="582" spans="2:39">
      <c r="B582" s="24"/>
      <c r="Q582" s="49" t="s">
        <v>926</v>
      </c>
      <c r="R582" s="25">
        <v>158416.44</v>
      </c>
      <c r="S582" s="46">
        <v>17667.51999999999</v>
      </c>
      <c r="AM582" s="23"/>
    </row>
    <row r="583" spans="2:39">
      <c r="B583" s="24"/>
      <c r="Q583" s="49" t="s">
        <v>927</v>
      </c>
      <c r="R583" s="25">
        <v>342469.84</v>
      </c>
      <c r="S583" s="46">
        <v>15642.580000000191</v>
      </c>
      <c r="AM583" s="23"/>
    </row>
    <row r="584" spans="2:39">
      <c r="B584" s="24"/>
      <c r="Q584" s="49" t="s">
        <v>928</v>
      </c>
      <c r="R584" s="25">
        <v>4031.26</v>
      </c>
      <c r="S584" s="46">
        <v>19.230000000000473</v>
      </c>
      <c r="AM584" s="23"/>
    </row>
    <row r="585" spans="2:39">
      <c r="B585" s="24"/>
      <c r="Q585" s="49" t="s">
        <v>929</v>
      </c>
      <c r="R585" s="25">
        <v>3975.27</v>
      </c>
      <c r="S585" s="46">
        <v>364.32999999999993</v>
      </c>
      <c r="AM585" s="23"/>
    </row>
    <row r="586" spans="2:39">
      <c r="B586" s="24"/>
      <c r="Q586" s="49" t="s">
        <v>930</v>
      </c>
      <c r="R586" s="25">
        <v>132410.21999999997</v>
      </c>
      <c r="S586" s="46">
        <v>13283.039999999921</v>
      </c>
      <c r="AM586" s="23"/>
    </row>
    <row r="587" spans="2:39">
      <c r="B587" s="24"/>
      <c r="Q587" s="49" t="s">
        <v>931</v>
      </c>
      <c r="R587" s="25">
        <v>21339.289999999997</v>
      </c>
      <c r="S587" s="46">
        <v>526.57999999999811</v>
      </c>
      <c r="AM587" s="23"/>
    </row>
    <row r="588" spans="2:39">
      <c r="B588" s="24"/>
      <c r="Q588" s="49" t="s">
        <v>932</v>
      </c>
      <c r="R588" s="25">
        <v>433874.66000000009</v>
      </c>
      <c r="S588" s="46">
        <v>27414.780000000144</v>
      </c>
      <c r="AM588" s="23"/>
    </row>
    <row r="589" spans="2:39">
      <c r="B589" s="24"/>
      <c r="Q589" s="49" t="s">
        <v>933</v>
      </c>
      <c r="R589" s="25">
        <v>3791.0800000000004</v>
      </c>
      <c r="S589" s="46">
        <v>-68.960000000000036</v>
      </c>
      <c r="AM589" s="23"/>
    </row>
    <row r="590" spans="2:39">
      <c r="B590" s="24"/>
      <c r="Q590" s="49" t="s">
        <v>934</v>
      </c>
      <c r="R590" s="25">
        <v>151404.66000000006</v>
      </c>
      <c r="S590" s="46">
        <v>11709.990000000049</v>
      </c>
      <c r="AM590" s="23"/>
    </row>
    <row r="591" spans="2:39">
      <c r="B591" s="24"/>
      <c r="Q591" s="49" t="s">
        <v>935</v>
      </c>
      <c r="R591" s="25">
        <v>200.05</v>
      </c>
      <c r="S591" s="46">
        <v>0.20000000000001705</v>
      </c>
      <c r="AM591" s="23"/>
    </row>
    <row r="592" spans="2:39">
      <c r="B592" s="24"/>
      <c r="Q592" s="49" t="s">
        <v>936</v>
      </c>
      <c r="R592" s="25">
        <v>292812.77000000019</v>
      </c>
      <c r="S592" s="46">
        <v>28944.140000000305</v>
      </c>
      <c r="AM592" s="23"/>
    </row>
    <row r="593" spans="2:39">
      <c r="B593" s="24"/>
      <c r="Q593" s="49" t="s">
        <v>937</v>
      </c>
      <c r="R593" s="25">
        <v>6001.36</v>
      </c>
      <c r="S593" s="46">
        <v>-157.36999999999898</v>
      </c>
      <c r="AM593" s="23"/>
    </row>
    <row r="594" spans="2:39">
      <c r="B594" s="24"/>
      <c r="Q594" s="49" t="s">
        <v>938</v>
      </c>
      <c r="R594" s="25">
        <v>6037.69</v>
      </c>
      <c r="S594" s="46">
        <v>-143.11000000000058</v>
      </c>
      <c r="AM594" s="23"/>
    </row>
    <row r="595" spans="2:39">
      <c r="B595" s="24"/>
      <c r="Q595" s="49" t="s">
        <v>939</v>
      </c>
      <c r="R595" s="25">
        <v>22340.77</v>
      </c>
      <c r="S595" s="46">
        <v>85.849999999998545</v>
      </c>
      <c r="AM595" s="23"/>
    </row>
    <row r="596" spans="2:39">
      <c r="B596" s="24"/>
      <c r="Q596" s="49" t="s">
        <v>940</v>
      </c>
      <c r="R596" s="25">
        <v>2509.61</v>
      </c>
      <c r="S596" s="46">
        <v>-1056.0099999999998</v>
      </c>
      <c r="AM596" s="23"/>
    </row>
    <row r="597" spans="2:39">
      <c r="B597" s="24"/>
      <c r="Q597" s="49" t="s">
        <v>941</v>
      </c>
      <c r="R597" s="25">
        <v>66192.900000000052</v>
      </c>
      <c r="S597" s="46">
        <v>5414.7700000000768</v>
      </c>
      <c r="AM597" s="23"/>
    </row>
    <row r="598" spans="2:39">
      <c r="B598" s="24"/>
      <c r="Q598" s="49" t="s">
        <v>942</v>
      </c>
      <c r="R598" s="25">
        <v>148262.77000000008</v>
      </c>
      <c r="S598" s="46">
        <v>13981.400000000052</v>
      </c>
      <c r="AM598" s="23"/>
    </row>
    <row r="599" spans="2:39">
      <c r="B599" s="24"/>
      <c r="Q599" s="49" t="s">
        <v>943</v>
      </c>
      <c r="R599" s="25">
        <v>126488.09000000001</v>
      </c>
      <c r="S599" s="46">
        <v>-11793.60000000002</v>
      </c>
      <c r="AM599" s="23"/>
    </row>
    <row r="600" spans="2:39">
      <c r="B600" s="24"/>
      <c r="Q600" s="49" t="s">
        <v>944</v>
      </c>
      <c r="R600" s="25">
        <v>11676.320000000003</v>
      </c>
      <c r="S600" s="46">
        <v>-363.22999999999593</v>
      </c>
      <c r="AM600" s="23"/>
    </row>
    <row r="601" spans="2:39">
      <c r="B601" s="24"/>
      <c r="Q601" s="49" t="s">
        <v>945</v>
      </c>
      <c r="R601" s="25">
        <v>120654.41999999998</v>
      </c>
      <c r="S601" s="46">
        <v>-5068.2700000000914</v>
      </c>
      <c r="AM601" s="23"/>
    </row>
    <row r="602" spans="2:39">
      <c r="B602" s="24"/>
      <c r="Q602" s="49" t="s">
        <v>946</v>
      </c>
      <c r="R602" s="25">
        <v>165860.13000000006</v>
      </c>
      <c r="S602" s="46">
        <v>12079.890000000101</v>
      </c>
      <c r="AM602" s="23"/>
    </row>
    <row r="603" spans="2:39">
      <c r="B603" s="24"/>
      <c r="Q603" s="49" t="s">
        <v>947</v>
      </c>
      <c r="R603" s="25">
        <v>83441.47</v>
      </c>
      <c r="S603" s="46">
        <v>-2496.9600000000064</v>
      </c>
      <c r="AM603" s="23"/>
    </row>
    <row r="604" spans="2:39">
      <c r="B604" s="24"/>
      <c r="Q604" s="49" t="s">
        <v>948</v>
      </c>
      <c r="R604" s="25">
        <v>17649.289999999997</v>
      </c>
      <c r="S604" s="46">
        <v>-555.01000000000204</v>
      </c>
      <c r="AM604" s="23"/>
    </row>
    <row r="605" spans="2:39">
      <c r="B605" s="24"/>
      <c r="Q605" s="49" t="s">
        <v>949</v>
      </c>
      <c r="R605" s="25">
        <v>8978.65</v>
      </c>
      <c r="S605" s="46">
        <v>-1768.0500000000011</v>
      </c>
      <c r="AM605" s="23"/>
    </row>
    <row r="606" spans="2:39">
      <c r="B606" s="24"/>
      <c r="Q606" s="49" t="s">
        <v>950</v>
      </c>
      <c r="R606" s="25">
        <v>125849.34000000003</v>
      </c>
      <c r="S606" s="46">
        <v>12102.910000000047</v>
      </c>
      <c r="AM606" s="23"/>
    </row>
    <row r="607" spans="2:39">
      <c r="B607" s="24"/>
      <c r="Q607" s="49" t="s">
        <v>951</v>
      </c>
      <c r="R607" s="25">
        <v>35248.13999999997</v>
      </c>
      <c r="S607" s="46">
        <v>303.32999999998719</v>
      </c>
      <c r="AM607" s="23"/>
    </row>
    <row r="608" spans="2:39">
      <c r="B608" s="24"/>
      <c r="Q608" s="49" t="s">
        <v>952</v>
      </c>
      <c r="R608" s="25">
        <v>105379.61000000004</v>
      </c>
      <c r="S608" s="46">
        <v>-10584.559999999939</v>
      </c>
      <c r="AM608" s="23"/>
    </row>
    <row r="609" spans="2:39">
      <c r="B609" s="24"/>
      <c r="Q609" s="49" t="s">
        <v>953</v>
      </c>
      <c r="R609" s="25">
        <v>309815.05000000016</v>
      </c>
      <c r="S609" s="46">
        <v>-7243.2000000000116</v>
      </c>
      <c r="AM609" s="23"/>
    </row>
    <row r="610" spans="2:39">
      <c r="B610" s="24"/>
      <c r="Q610" s="49" t="s">
        <v>954</v>
      </c>
      <c r="R610" s="25">
        <v>21909.33</v>
      </c>
      <c r="S610" s="46">
        <v>-2367.1500000000015</v>
      </c>
      <c r="AM610" s="23"/>
    </row>
    <row r="611" spans="2:39">
      <c r="B611" s="24"/>
      <c r="Q611" s="49" t="s">
        <v>955</v>
      </c>
      <c r="R611" s="25">
        <v>28933.809999999998</v>
      </c>
      <c r="S611" s="46">
        <v>-963.86999999999898</v>
      </c>
      <c r="AM611" s="23"/>
    </row>
    <row r="612" spans="2:39">
      <c r="B612" s="24"/>
      <c r="Q612" s="49" t="s">
        <v>956</v>
      </c>
      <c r="R612" s="25">
        <v>101947.19999999998</v>
      </c>
      <c r="S612" s="46">
        <v>10461.709999999992</v>
      </c>
      <c r="AM612" s="23"/>
    </row>
    <row r="613" spans="2:39">
      <c r="B613" s="24"/>
      <c r="Q613" s="49" t="s">
        <v>957</v>
      </c>
      <c r="R613" s="25">
        <v>220371.20000000019</v>
      </c>
      <c r="S613" s="46">
        <v>23345.050000000192</v>
      </c>
      <c r="AM613" s="23"/>
    </row>
    <row r="614" spans="2:39">
      <c r="B614" s="24"/>
      <c r="Q614" s="49" t="s">
        <v>958</v>
      </c>
      <c r="R614" s="25">
        <v>249739.22000000023</v>
      </c>
      <c r="S614" s="46">
        <v>26772.160000000062</v>
      </c>
      <c r="AM614" s="23"/>
    </row>
    <row r="615" spans="2:39">
      <c r="B615" s="24"/>
      <c r="Q615" s="49" t="s">
        <v>959</v>
      </c>
      <c r="R615" s="25">
        <v>98487.43</v>
      </c>
      <c r="S615" s="46">
        <v>-6216.8700000000099</v>
      </c>
      <c r="AM615" s="23"/>
    </row>
    <row r="616" spans="2:39">
      <c r="B616" s="24"/>
      <c r="Q616" s="49" t="s">
        <v>960</v>
      </c>
      <c r="R616" s="25">
        <v>138840.68000000011</v>
      </c>
      <c r="S616" s="46">
        <v>9927.1600000001054</v>
      </c>
      <c r="AM616" s="23"/>
    </row>
    <row r="617" spans="2:39">
      <c r="B617" s="24"/>
      <c r="Q617" s="50" t="s">
        <v>961</v>
      </c>
      <c r="R617" s="25">
        <v>12216.329999999998</v>
      </c>
      <c r="S617" s="46">
        <v>-795.27000000000589</v>
      </c>
      <c r="AM617" s="23"/>
    </row>
    <row r="618" spans="2:39">
      <c r="B618" s="24"/>
      <c r="Q618" s="59" t="s">
        <v>962</v>
      </c>
      <c r="R618" s="25">
        <v>8140.73</v>
      </c>
      <c r="S618" s="46">
        <v>-406.13999999999942</v>
      </c>
      <c r="AM618" s="23"/>
    </row>
    <row r="619" spans="2:39">
      <c r="B619" s="24"/>
      <c r="Q619" s="49" t="s">
        <v>963</v>
      </c>
      <c r="R619" s="25">
        <v>9518.0399999999991</v>
      </c>
      <c r="S619" s="46">
        <v>-415.18999999999869</v>
      </c>
      <c r="AM619" s="23"/>
    </row>
    <row r="620" spans="2:39">
      <c r="B620" s="24"/>
      <c r="Q620" s="49" t="s">
        <v>964</v>
      </c>
      <c r="R620" s="25">
        <v>794909.73000000173</v>
      </c>
      <c r="S620" s="46">
        <v>15523.890000001993</v>
      </c>
      <c r="AM620" s="23"/>
    </row>
    <row r="621" spans="2:39">
      <c r="B621" s="24"/>
      <c r="Q621" s="49" t="s">
        <v>965</v>
      </c>
      <c r="R621" s="25">
        <v>6324.6399999999994</v>
      </c>
      <c r="S621" s="46">
        <v>-224.90000000000055</v>
      </c>
      <c r="AM621" s="23"/>
    </row>
    <row r="622" spans="2:39">
      <c r="B622" s="24"/>
      <c r="Q622" s="49" t="s">
        <v>966</v>
      </c>
      <c r="R622" s="25">
        <v>14602.989999999996</v>
      </c>
      <c r="S622" s="46">
        <v>1997.0599999999959</v>
      </c>
      <c r="AM622" s="23"/>
    </row>
    <row r="623" spans="2:39">
      <c r="B623" s="24"/>
      <c r="Q623" s="49" t="s">
        <v>967</v>
      </c>
      <c r="R623" s="25">
        <v>216399.14999999991</v>
      </c>
      <c r="S623" s="46">
        <v>-10778.980000000127</v>
      </c>
      <c r="AM623" s="23"/>
    </row>
    <row r="624" spans="2:39">
      <c r="B624" s="24"/>
      <c r="Q624" s="49" t="s">
        <v>968</v>
      </c>
      <c r="R624" s="25">
        <v>13470.99</v>
      </c>
      <c r="S624" s="46">
        <v>1077.4500000000007</v>
      </c>
      <c r="AM624" s="23"/>
    </row>
    <row r="625" spans="2:39">
      <c r="B625" s="24"/>
      <c r="Q625" s="49" t="s">
        <v>969</v>
      </c>
      <c r="R625" s="25">
        <v>1020.59</v>
      </c>
      <c r="S625" s="46">
        <v>-61.919999999999959</v>
      </c>
      <c r="AM625" s="23"/>
    </row>
    <row r="626" spans="2:39">
      <c r="B626" s="24"/>
      <c r="Q626" s="49" t="s">
        <v>970</v>
      </c>
      <c r="R626" s="25">
        <v>90764.15</v>
      </c>
      <c r="S626" s="46">
        <v>-268.28000000002794</v>
      </c>
      <c r="AM626" s="23"/>
    </row>
    <row r="627" spans="2:39">
      <c r="B627" s="24"/>
      <c r="Q627" s="49" t="s">
        <v>971</v>
      </c>
      <c r="R627" s="25">
        <v>276.25</v>
      </c>
      <c r="S627" s="46">
        <v>28.900000000000006</v>
      </c>
      <c r="AM627" s="23"/>
    </row>
    <row r="628" spans="2:39">
      <c r="B628" s="24"/>
      <c r="Q628" s="49" t="s">
        <v>972</v>
      </c>
      <c r="R628" s="25">
        <v>23677.15</v>
      </c>
      <c r="S628" s="46">
        <v>-2135.0299999999988</v>
      </c>
      <c r="AM628" s="23"/>
    </row>
    <row r="629" spans="2:39">
      <c r="B629" s="24"/>
      <c r="Q629" s="49" t="s">
        <v>973</v>
      </c>
      <c r="R629" s="25">
        <v>20168.71</v>
      </c>
      <c r="S629" s="46">
        <v>-1396.3099999999977</v>
      </c>
      <c r="AM629" s="23"/>
    </row>
    <row r="630" spans="2:39">
      <c r="B630" s="24"/>
      <c r="Q630" s="49" t="s">
        <v>974</v>
      </c>
      <c r="R630" s="25">
        <v>2414.8700000000003</v>
      </c>
      <c r="S630" s="46">
        <v>90.369999999999891</v>
      </c>
      <c r="AM630" s="23"/>
    </row>
    <row r="631" spans="2:39">
      <c r="B631" s="24"/>
      <c r="Q631" s="49" t="s">
        <v>975</v>
      </c>
      <c r="R631" s="25">
        <v>553925.64999999991</v>
      </c>
      <c r="S631" s="46">
        <v>-54346.15000000014</v>
      </c>
      <c r="AM631" s="23"/>
    </row>
    <row r="632" spans="2:39">
      <c r="B632" s="24"/>
      <c r="Q632" s="49" t="s">
        <v>976</v>
      </c>
      <c r="R632" s="25">
        <v>19413.989999999991</v>
      </c>
      <c r="S632" s="46">
        <v>-5.4900000000125146</v>
      </c>
      <c r="AM632" s="23"/>
    </row>
    <row r="633" spans="2:39">
      <c r="B633" s="24"/>
      <c r="Q633" s="49" t="s">
        <v>977</v>
      </c>
      <c r="R633" s="25">
        <v>2074.6999999999998</v>
      </c>
      <c r="S633" s="46">
        <v>-23.5</v>
      </c>
      <c r="AM633" s="23"/>
    </row>
    <row r="634" spans="2:39">
      <c r="B634" s="24"/>
      <c r="Q634" s="49" t="s">
        <v>978</v>
      </c>
      <c r="R634" s="25">
        <v>222822.91999999995</v>
      </c>
      <c r="S634" s="46">
        <v>-6991.9199999999255</v>
      </c>
      <c r="AM634" s="23"/>
    </row>
    <row r="635" spans="2:39">
      <c r="B635" s="24"/>
      <c r="Q635" s="49" t="s">
        <v>979</v>
      </c>
      <c r="R635" s="25">
        <v>41565.740000000005</v>
      </c>
      <c r="S635" s="46">
        <v>-145.61999999998079</v>
      </c>
      <c r="AM635" s="23"/>
    </row>
    <row r="636" spans="2:39">
      <c r="B636" s="24"/>
      <c r="Q636" s="49" t="s">
        <v>980</v>
      </c>
      <c r="R636" s="25">
        <v>71252.789999999964</v>
      </c>
      <c r="S636" s="46">
        <v>1.4299999999493593</v>
      </c>
      <c r="AM636" s="23"/>
    </row>
    <row r="637" spans="2:39">
      <c r="B637" s="24"/>
      <c r="Q637" s="49" t="s">
        <v>981</v>
      </c>
      <c r="R637" s="25">
        <v>323.99</v>
      </c>
      <c r="S637" s="46">
        <v>-19.659999999999968</v>
      </c>
      <c r="AM637" s="23"/>
    </row>
    <row r="638" spans="2:39">
      <c r="B638" s="24"/>
      <c r="Q638" s="49" t="s">
        <v>982</v>
      </c>
      <c r="R638" s="25">
        <v>1291.76</v>
      </c>
      <c r="S638" s="46">
        <v>176.73000000000002</v>
      </c>
      <c r="AM638" s="23"/>
    </row>
    <row r="639" spans="2:39">
      <c r="B639" s="24"/>
      <c r="Q639" s="49" t="s">
        <v>983</v>
      </c>
      <c r="R639" s="25">
        <v>88310.89</v>
      </c>
      <c r="S639" s="46">
        <v>-92.110000000000582</v>
      </c>
      <c r="AM639" s="23"/>
    </row>
    <row r="640" spans="2:39">
      <c r="B640" s="24"/>
      <c r="Q640" s="49" t="s">
        <v>984</v>
      </c>
      <c r="R640" s="25">
        <v>47478.55</v>
      </c>
      <c r="S640" s="46">
        <v>-261.54999999998836</v>
      </c>
      <c r="AM640" s="23"/>
    </row>
    <row r="641" spans="2:39">
      <c r="B641" s="24"/>
      <c r="Q641" s="49" t="s">
        <v>985</v>
      </c>
      <c r="R641" s="25">
        <v>113945.76999999997</v>
      </c>
      <c r="S641" s="46">
        <v>-6024.5300000000279</v>
      </c>
      <c r="AM641" s="23"/>
    </row>
    <row r="642" spans="2:39">
      <c r="B642" s="24"/>
      <c r="Q642" s="49" t="s">
        <v>986</v>
      </c>
      <c r="R642" s="25">
        <v>11932.480000000001</v>
      </c>
      <c r="S642" s="46">
        <v>-1413.9600000000009</v>
      </c>
      <c r="AM642" s="23"/>
    </row>
    <row r="643" spans="2:39">
      <c r="B643" s="24"/>
      <c r="Q643" s="49" t="s">
        <v>987</v>
      </c>
      <c r="R643" s="25">
        <v>4918.49</v>
      </c>
      <c r="S643" s="46">
        <v>-147.86999999999898</v>
      </c>
      <c r="AM643" s="23"/>
    </row>
    <row r="644" spans="2:39">
      <c r="B644" s="24"/>
      <c r="Q644" s="49" t="s">
        <v>988</v>
      </c>
      <c r="R644" s="25">
        <v>246063.35000000021</v>
      </c>
      <c r="S644" s="46">
        <v>25575.470000000263</v>
      </c>
      <c r="AM644" s="23"/>
    </row>
    <row r="645" spans="2:39">
      <c r="B645" s="24"/>
      <c r="Q645" s="49" t="s">
        <v>989</v>
      </c>
      <c r="R645" s="25">
        <v>130652.35000000006</v>
      </c>
      <c r="S645" s="46">
        <v>12743.590000000098</v>
      </c>
      <c r="AM645" s="23"/>
    </row>
    <row r="646" spans="2:39">
      <c r="B646" s="24"/>
      <c r="Q646" s="49" t="s">
        <v>990</v>
      </c>
      <c r="R646" s="25">
        <v>148658.95000000004</v>
      </c>
      <c r="S646" s="46">
        <v>10765.420000000013</v>
      </c>
      <c r="AM646" s="23"/>
    </row>
    <row r="647" spans="2:39">
      <c r="B647" s="24"/>
      <c r="Q647" s="50" t="s">
        <v>991</v>
      </c>
      <c r="R647" s="25">
        <v>77468.450000000012</v>
      </c>
      <c r="S647" s="46">
        <v>4878.3799999999901</v>
      </c>
      <c r="AM647" s="23"/>
    </row>
    <row r="648" spans="2:39">
      <c r="B648" s="26"/>
      <c r="C648" s="27"/>
      <c r="D648" s="27"/>
      <c r="E648" s="27"/>
      <c r="F648" s="27"/>
      <c r="G648" s="27"/>
      <c r="H648" s="27"/>
      <c r="I648" s="27"/>
      <c r="J648" s="27"/>
      <c r="K648" s="27"/>
      <c r="L648" s="27"/>
      <c r="M648" s="27"/>
      <c r="N648" s="27"/>
      <c r="O648" s="27"/>
      <c r="P648" s="27"/>
      <c r="Q648" s="37" t="s">
        <v>90</v>
      </c>
      <c r="R648" s="48">
        <v>77548570.199999124</v>
      </c>
      <c r="S648" s="47">
        <v>999494.56999887526</v>
      </c>
      <c r="T648" s="27"/>
      <c r="U648" s="27"/>
      <c r="V648" s="27"/>
      <c r="W648" s="27"/>
      <c r="X648" s="27"/>
      <c r="Y648" s="27"/>
      <c r="Z648" s="27"/>
      <c r="AA648" s="27"/>
      <c r="AB648" s="27"/>
      <c r="AC648" s="27"/>
      <c r="AD648" s="27"/>
      <c r="AE648" s="27"/>
      <c r="AF648" s="27"/>
      <c r="AG648" s="27"/>
      <c r="AH648" s="27"/>
      <c r="AI648" s="27"/>
      <c r="AJ648" s="27"/>
      <c r="AK648" s="27"/>
      <c r="AL648" s="27"/>
      <c r="AM648" s="29"/>
    </row>
  </sheetData>
  <mergeCells count="15">
    <mergeCell ref="B1:F1"/>
    <mergeCell ref="U22:Y22"/>
    <mergeCell ref="AA22:AE22"/>
    <mergeCell ref="L1:O1"/>
    <mergeCell ref="Q2:S2"/>
    <mergeCell ref="U2:W2"/>
    <mergeCell ref="Q16:S16"/>
    <mergeCell ref="U16:W16"/>
    <mergeCell ref="B2:F2"/>
    <mergeCell ref="H2:J2"/>
    <mergeCell ref="B13:E13"/>
    <mergeCell ref="B20:D20"/>
    <mergeCell ref="B6:D6"/>
    <mergeCell ref="Z2:AC2"/>
    <mergeCell ref="Z3:AF3"/>
  </mergeCells>
  <pageMargins left="0.7" right="0.7" top="0.75" bottom="0.75" header="0.3" footer="0.3"/>
  <pageSetup orientation="portrait" r:id="rId1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B8AE6-2746-45D9-A13F-648E3B5257B6}">
  <dimension ref="B2:N42"/>
  <sheetViews>
    <sheetView workbookViewId="0">
      <selection activeCell="B2" sqref="B2:D2"/>
    </sheetView>
  </sheetViews>
  <sheetFormatPr defaultRowHeight="14.5"/>
  <cols>
    <col min="2" max="2" width="6.81640625" bestFit="1" customWidth="1"/>
    <col min="3" max="3" width="11.36328125" bestFit="1" customWidth="1"/>
    <col min="4" max="4" width="13" bestFit="1" customWidth="1"/>
    <col min="5" max="5" width="10.26953125" bestFit="1" customWidth="1"/>
    <col min="6" max="6" width="13.90625" bestFit="1" customWidth="1"/>
    <col min="7" max="7" width="12.6328125" bestFit="1" customWidth="1"/>
    <col min="8" max="8" width="13.90625" customWidth="1"/>
    <col min="9" max="9" width="12.1796875" customWidth="1"/>
    <col min="10" max="10" width="16.26953125" customWidth="1"/>
    <col min="11" max="11" width="13" customWidth="1"/>
    <col min="12" max="12" width="13.90625" customWidth="1"/>
    <col min="13" max="13" width="13.453125" customWidth="1"/>
    <col min="14" max="14" width="11.6328125" customWidth="1"/>
  </cols>
  <sheetData>
    <row r="2" spans="2:14" ht="23.5">
      <c r="B2" s="121" t="s">
        <v>1042</v>
      </c>
      <c r="C2" s="122"/>
      <c r="D2" s="123"/>
      <c r="E2" s="1"/>
      <c r="F2" s="1"/>
      <c r="G2" s="1"/>
    </row>
    <row r="3" spans="2:14">
      <c r="F3" s="116" t="s">
        <v>1043</v>
      </c>
      <c r="G3" s="117"/>
      <c r="H3" s="117"/>
      <c r="I3" s="118"/>
    </row>
    <row r="4" spans="2:14">
      <c r="C4" s="14" t="s">
        <v>93</v>
      </c>
    </row>
    <row r="5" spans="2:14">
      <c r="B5" s="35" t="s">
        <v>92</v>
      </c>
      <c r="C5" s="36" t="s">
        <v>3</v>
      </c>
      <c r="D5" s="36" t="s">
        <v>4</v>
      </c>
      <c r="E5" s="36" t="s">
        <v>5</v>
      </c>
      <c r="F5" s="36" t="s">
        <v>6</v>
      </c>
      <c r="G5" s="36" t="s">
        <v>7</v>
      </c>
      <c r="H5" s="36" t="s">
        <v>8</v>
      </c>
      <c r="I5" s="36" t="s">
        <v>9</v>
      </c>
      <c r="J5" s="36" t="s">
        <v>10</v>
      </c>
      <c r="K5" s="36" t="s">
        <v>11</v>
      </c>
      <c r="L5" s="36" t="s">
        <v>12</v>
      </c>
      <c r="M5" s="36" t="s">
        <v>13</v>
      </c>
      <c r="N5" s="36" t="s">
        <v>14</v>
      </c>
    </row>
    <row r="6" spans="2:14">
      <c r="B6" s="37">
        <v>2017</v>
      </c>
      <c r="C6" s="137"/>
      <c r="D6" s="137"/>
      <c r="E6" s="137"/>
      <c r="F6" s="137"/>
      <c r="G6" s="137"/>
      <c r="H6" s="137"/>
      <c r="I6" s="137"/>
      <c r="J6" s="137"/>
      <c r="K6" s="137"/>
      <c r="L6" s="137"/>
      <c r="M6" s="137"/>
      <c r="N6" s="137"/>
    </row>
    <row r="7" spans="2:14">
      <c r="B7" s="38" t="s">
        <v>0</v>
      </c>
      <c r="C7" s="39"/>
      <c r="D7" s="39">
        <v>1540072.0199999956</v>
      </c>
      <c r="E7" s="39">
        <v>1703435.0899999943</v>
      </c>
      <c r="F7" s="39"/>
      <c r="G7" s="39"/>
      <c r="H7" s="39">
        <v>489328.40000000049</v>
      </c>
      <c r="I7" s="39"/>
      <c r="J7" s="39"/>
      <c r="K7" s="39"/>
      <c r="L7" s="39">
        <v>2325754.9099999974</v>
      </c>
      <c r="M7" s="39">
        <v>844832.70999999961</v>
      </c>
      <c r="N7" s="39">
        <v>1166332.4499999969</v>
      </c>
    </row>
    <row r="8" spans="2:14">
      <c r="B8" s="38" t="s">
        <v>2</v>
      </c>
      <c r="C8" s="39"/>
      <c r="D8" s="39">
        <v>70612.200000000652</v>
      </c>
      <c r="E8" s="39">
        <v>70357.200000000186</v>
      </c>
      <c r="F8" s="39"/>
      <c r="G8" s="39"/>
      <c r="H8" s="39">
        <v>17033.10000000021</v>
      </c>
      <c r="I8" s="39"/>
      <c r="J8" s="39"/>
      <c r="K8" s="39"/>
      <c r="L8" s="39">
        <v>89691.230000001844</v>
      </c>
      <c r="M8" s="39">
        <v>27702.789999999572</v>
      </c>
      <c r="N8" s="39">
        <v>57849.089999997756</v>
      </c>
    </row>
    <row r="9" spans="2:14">
      <c r="B9" s="37">
        <v>2018</v>
      </c>
      <c r="C9" s="137"/>
      <c r="D9" s="137"/>
      <c r="E9" s="137"/>
      <c r="F9" s="137"/>
      <c r="G9" s="137"/>
      <c r="H9" s="137"/>
      <c r="I9" s="137"/>
      <c r="J9" s="137"/>
      <c r="K9" s="137"/>
      <c r="L9" s="137"/>
      <c r="M9" s="137"/>
      <c r="N9" s="137"/>
    </row>
    <row r="10" spans="2:14">
      <c r="B10" s="38" t="s">
        <v>0</v>
      </c>
      <c r="C10" s="39">
        <v>883010.97999999893</v>
      </c>
      <c r="D10" s="39">
        <v>3615914.4600000307</v>
      </c>
      <c r="E10" s="39">
        <v>2188205.6599999913</v>
      </c>
      <c r="F10" s="39">
        <v>1900794.4599999995</v>
      </c>
      <c r="G10" s="39">
        <v>713229.53999999969</v>
      </c>
      <c r="H10" s="39">
        <v>2411558.8499999936</v>
      </c>
      <c r="I10" s="39">
        <v>1137251.8999999983</v>
      </c>
      <c r="J10" s="39">
        <v>1455280.2699999956</v>
      </c>
      <c r="K10" s="39">
        <v>2269719.8699999987</v>
      </c>
      <c r="L10" s="39">
        <v>3054996.7200000049</v>
      </c>
      <c r="M10" s="39">
        <v>1804176.9299999934</v>
      </c>
      <c r="N10" s="39">
        <v>2894646.6099999878</v>
      </c>
    </row>
    <row r="11" spans="2:14">
      <c r="B11" s="38" t="s">
        <v>2</v>
      </c>
      <c r="C11" s="39">
        <v>28364.849999999627</v>
      </c>
      <c r="D11" s="39">
        <v>147087.86000004178</v>
      </c>
      <c r="E11" s="39">
        <v>114696.6999999939</v>
      </c>
      <c r="F11" s="39">
        <v>70313.559999997495</v>
      </c>
      <c r="G11" s="39">
        <v>22799.889999998966</v>
      </c>
      <c r="H11" s="39">
        <v>73557.489999992307</v>
      </c>
      <c r="I11" s="39">
        <v>-469756.41999999643</v>
      </c>
      <c r="J11" s="39">
        <v>58512.970000000671</v>
      </c>
      <c r="K11" s="39">
        <v>87881.909999999683</v>
      </c>
      <c r="L11" s="39">
        <v>135875.74000000255</v>
      </c>
      <c r="M11" s="39">
        <v>79659.009999995586</v>
      </c>
      <c r="N11" s="39">
        <v>158759.8699999922</v>
      </c>
    </row>
    <row r="12" spans="2:14">
      <c r="B12" s="37">
        <v>2019</v>
      </c>
      <c r="C12" s="137"/>
      <c r="D12" s="137"/>
      <c r="E12" s="137"/>
      <c r="F12" s="137"/>
      <c r="G12" s="137"/>
      <c r="H12" s="137"/>
      <c r="I12" s="137"/>
      <c r="J12" s="137"/>
      <c r="K12" s="137"/>
      <c r="L12" s="137"/>
      <c r="M12" s="137"/>
      <c r="N12" s="137"/>
    </row>
    <row r="13" spans="2:14">
      <c r="B13" s="38" t="s">
        <v>0</v>
      </c>
      <c r="C13" s="39">
        <v>1868433.3499999915</v>
      </c>
      <c r="D13" s="39">
        <v>4306549.1400000239</v>
      </c>
      <c r="E13" s="39">
        <v>3516971.3000000208</v>
      </c>
      <c r="F13" s="39">
        <v>2386073.1899999883</v>
      </c>
      <c r="G13" s="39">
        <v>1318592.009999997</v>
      </c>
      <c r="H13" s="39">
        <v>2729167.0299999919</v>
      </c>
      <c r="I13" s="39">
        <v>1990249.2499999935</v>
      </c>
      <c r="J13" s="39">
        <v>1564294.9199999948</v>
      </c>
      <c r="K13" s="39">
        <v>2882637.5800000005</v>
      </c>
      <c r="L13" s="39">
        <v>3490438.0300000133</v>
      </c>
      <c r="M13" s="39">
        <v>2293200.4299999857</v>
      </c>
      <c r="N13" s="39">
        <v>4153399.3500000136</v>
      </c>
    </row>
    <row r="14" spans="2:14">
      <c r="B14" s="38" t="s">
        <v>2</v>
      </c>
      <c r="C14" s="39">
        <v>86095.94999999227</v>
      </c>
      <c r="D14" s="39">
        <v>-157244.55999999773</v>
      </c>
      <c r="E14" s="39">
        <v>37011.230000005569</v>
      </c>
      <c r="F14" s="39">
        <v>77988.859999988228</v>
      </c>
      <c r="G14" s="39">
        <v>51206.489999997197</v>
      </c>
      <c r="H14" s="39">
        <v>-118341.2900000033</v>
      </c>
      <c r="I14" s="39">
        <v>102784.46999999927</v>
      </c>
      <c r="J14" s="39">
        <v>66744.799999994459</v>
      </c>
      <c r="K14" s="39">
        <v>117090.75000000047</v>
      </c>
      <c r="L14" s="39">
        <v>29682.420000011101</v>
      </c>
      <c r="M14" s="39">
        <v>7853.1399999889545</v>
      </c>
      <c r="N14" s="39">
        <v>-172100.01999999955</v>
      </c>
    </row>
    <row r="15" spans="2:14">
      <c r="B15" s="37">
        <v>2020</v>
      </c>
      <c r="C15" s="137"/>
      <c r="D15" s="137"/>
      <c r="E15" s="137"/>
      <c r="F15" s="137"/>
      <c r="G15" s="137"/>
      <c r="H15" s="137"/>
      <c r="I15" s="137"/>
      <c r="J15" s="137"/>
      <c r="K15" s="137"/>
      <c r="L15" s="137"/>
      <c r="M15" s="137"/>
      <c r="N15" s="137"/>
    </row>
    <row r="16" spans="2:14">
      <c r="B16" s="38" t="s">
        <v>0</v>
      </c>
      <c r="C16" s="39">
        <v>2214090.8299999852</v>
      </c>
      <c r="D16" s="39"/>
      <c r="E16" s="39"/>
      <c r="F16" s="39">
        <v>2701954.0499999966</v>
      </c>
      <c r="G16" s="39">
        <v>1664187.4999999944</v>
      </c>
      <c r="H16" s="39"/>
      <c r="I16" s="39"/>
      <c r="J16" s="39">
        <v>2741182.95</v>
      </c>
      <c r="K16" s="39">
        <v>3328607.4600000065</v>
      </c>
      <c r="L16" s="39"/>
      <c r="M16" s="39"/>
      <c r="N16" s="39"/>
    </row>
    <row r="17" spans="2:14">
      <c r="B17" s="38" t="s">
        <v>2</v>
      </c>
      <c r="C17" s="39">
        <v>12331.18999998644</v>
      </c>
      <c r="D17" s="39"/>
      <c r="E17" s="39"/>
      <c r="F17" s="39">
        <v>14284.229999987874</v>
      </c>
      <c r="G17" s="39">
        <v>6225.0599999977276</v>
      </c>
      <c r="H17" s="39"/>
      <c r="I17" s="39"/>
      <c r="J17" s="39">
        <v>9172.929999994114</v>
      </c>
      <c r="K17" s="39">
        <v>-12290.120000004768</v>
      </c>
      <c r="L17" s="39"/>
      <c r="M17" s="39"/>
      <c r="N17" s="39"/>
    </row>
    <row r="18" spans="2:14">
      <c r="B18" s="36"/>
      <c r="C18" s="36"/>
      <c r="D18" s="36"/>
      <c r="E18" s="36"/>
      <c r="F18" s="36"/>
      <c r="G18" s="36"/>
      <c r="H18" s="36"/>
      <c r="I18" s="36"/>
      <c r="J18" s="36"/>
      <c r="K18" s="36"/>
      <c r="L18" s="36"/>
      <c r="M18" s="36"/>
      <c r="N18" s="36"/>
    </row>
    <row r="19" spans="2:14">
      <c r="B19" s="36"/>
      <c r="C19" s="36"/>
      <c r="D19" s="36"/>
      <c r="E19" s="36"/>
      <c r="F19" s="36"/>
      <c r="G19" s="36"/>
      <c r="H19" s="36"/>
      <c r="I19" s="36"/>
      <c r="J19" s="36"/>
      <c r="K19" s="36"/>
      <c r="L19" s="36"/>
      <c r="M19" s="36"/>
      <c r="N19" s="36"/>
    </row>
    <row r="21" spans="2:14">
      <c r="B21" s="116" t="s">
        <v>17</v>
      </c>
      <c r="C21" s="119"/>
      <c r="D21" s="119"/>
      <c r="E21" s="119"/>
      <c r="F21" s="119"/>
      <c r="G21" s="120"/>
    </row>
    <row r="22" spans="2:14">
      <c r="B22" s="14" t="s">
        <v>1050</v>
      </c>
      <c r="C22" t="s">
        <v>0</v>
      </c>
      <c r="D22" t="s">
        <v>62</v>
      </c>
      <c r="E22" t="s">
        <v>2</v>
      </c>
      <c r="F22" t="s">
        <v>1</v>
      </c>
      <c r="G22" t="s">
        <v>1049</v>
      </c>
    </row>
    <row r="23" spans="2:14">
      <c r="B23" s="15">
        <v>2017</v>
      </c>
      <c r="C23" s="16">
        <v>8069755.5799999535</v>
      </c>
      <c r="D23" s="17">
        <v>10835</v>
      </c>
      <c r="E23" s="16">
        <v>333245.60999996495</v>
      </c>
      <c r="F23" s="18">
        <v>4.1295626205318958E-2</v>
      </c>
      <c r="G23" s="16"/>
    </row>
    <row r="24" spans="2:14">
      <c r="B24" s="15">
        <v>2020</v>
      </c>
      <c r="C24" s="16">
        <v>12650022.789999571</v>
      </c>
      <c r="D24" s="17">
        <v>34866</v>
      </c>
      <c r="E24" s="16">
        <v>29723.289999533445</v>
      </c>
      <c r="F24" s="18">
        <v>2.3496629605308759E-3</v>
      </c>
      <c r="G24" s="16">
        <v>-0.61076859636651271</v>
      </c>
    </row>
    <row r="25" spans="2:14">
      <c r="B25" s="15">
        <v>2018</v>
      </c>
      <c r="C25" s="16">
        <v>24328786.249999445</v>
      </c>
      <c r="D25" s="17">
        <v>58241</v>
      </c>
      <c r="E25" s="16">
        <v>507753.42999948934</v>
      </c>
      <c r="F25" s="18">
        <v>2.0870479307182901E-2</v>
      </c>
      <c r="G25" s="16">
        <v>2.0148107967849311</v>
      </c>
    </row>
    <row r="26" spans="2:14">
      <c r="B26" s="15">
        <v>2019</v>
      </c>
      <c r="C26" s="16">
        <v>32500005.58000052</v>
      </c>
      <c r="D26" s="17">
        <v>100172</v>
      </c>
      <c r="E26" s="16">
        <v>128772.24000081792</v>
      </c>
      <c r="F26" s="18">
        <v>3.9622220889728183E-3</v>
      </c>
      <c r="G26" s="16">
        <v>0.33586629624815417</v>
      </c>
    </row>
    <row r="29" spans="2:14">
      <c r="B29" s="102" t="s">
        <v>19</v>
      </c>
      <c r="C29" s="102"/>
      <c r="D29" s="102"/>
      <c r="E29" s="42"/>
    </row>
    <row r="30" spans="2:14">
      <c r="B30" s="40" t="s">
        <v>1045</v>
      </c>
      <c r="C30" s="41" t="s">
        <v>0</v>
      </c>
      <c r="D30" s="41" t="s">
        <v>2</v>
      </c>
      <c r="F30" s="43" t="s">
        <v>1047</v>
      </c>
      <c r="G30" s="45" t="s">
        <v>1048</v>
      </c>
    </row>
    <row r="31" spans="2:14">
      <c r="B31" s="37" t="s">
        <v>9</v>
      </c>
      <c r="C31" s="39">
        <v>3127501.1500000367</v>
      </c>
      <c r="D31" s="39">
        <v>-366971.94999996666</v>
      </c>
      <c r="F31" s="16">
        <f>MAX(C31:C42)</f>
        <v>9462535.6200001258</v>
      </c>
      <c r="G31" s="16">
        <f>MIN(C31:C42)</f>
        <v>3127501.1500000367</v>
      </c>
    </row>
    <row r="32" spans="2:14">
      <c r="B32" s="37" t="s">
        <v>8</v>
      </c>
      <c r="C32" s="39">
        <v>5630054.2800000403</v>
      </c>
      <c r="D32" s="39">
        <v>-27750.699999997392</v>
      </c>
    </row>
    <row r="33" spans="2:7">
      <c r="B33" s="37" t="s">
        <v>14</v>
      </c>
      <c r="C33" s="39">
        <v>8214378.4100000765</v>
      </c>
      <c r="D33" s="39">
        <v>44508.940000036731</v>
      </c>
      <c r="F33" s="44" t="s">
        <v>1044</v>
      </c>
      <c r="G33" s="45" t="s">
        <v>1046</v>
      </c>
    </row>
    <row r="34" spans="2:7">
      <c r="B34" s="37" t="s">
        <v>4</v>
      </c>
      <c r="C34" s="39">
        <v>9462535.6200001258</v>
      </c>
      <c r="D34" s="39">
        <v>60455.500000072643</v>
      </c>
      <c r="F34" s="16">
        <f>MAX(D31:D42)</f>
        <v>255249.38999999315</v>
      </c>
      <c r="G34" s="16">
        <f>MIN(D31:D42)</f>
        <v>-366971.94999996666</v>
      </c>
    </row>
    <row r="35" spans="2:7">
      <c r="B35" s="37" t="s">
        <v>7</v>
      </c>
      <c r="C35" s="39">
        <v>3696009.0500000222</v>
      </c>
      <c r="D35" s="39">
        <v>80231.440000011586</v>
      </c>
    </row>
    <row r="36" spans="2:7">
      <c r="B36" s="37" t="s">
        <v>13</v>
      </c>
      <c r="C36" s="39">
        <v>4942210.0700000376</v>
      </c>
      <c r="D36" s="39">
        <v>115214.94000002276</v>
      </c>
    </row>
    <row r="37" spans="2:7">
      <c r="B37" s="37" t="s">
        <v>3</v>
      </c>
      <c r="C37" s="39">
        <v>4965535.1600000346</v>
      </c>
      <c r="D37" s="39">
        <v>126791.99000001512</v>
      </c>
    </row>
    <row r="38" spans="2:7">
      <c r="B38" s="37" t="s">
        <v>10</v>
      </c>
      <c r="C38" s="39">
        <v>5760758.1400000313</v>
      </c>
      <c r="D38" s="39">
        <v>134430.70000002719</v>
      </c>
    </row>
    <row r="39" spans="2:7">
      <c r="B39" s="37" t="s">
        <v>6</v>
      </c>
      <c r="C39" s="39">
        <v>6988821.7000000374</v>
      </c>
      <c r="D39" s="39">
        <v>162586.65000003763</v>
      </c>
    </row>
    <row r="40" spans="2:7">
      <c r="B40" s="37" t="s">
        <v>11</v>
      </c>
      <c r="C40" s="39">
        <v>8480964.9100000858</v>
      </c>
      <c r="D40" s="39">
        <v>192682.54000004847</v>
      </c>
    </row>
    <row r="41" spans="2:7">
      <c r="B41" s="37" t="s">
        <v>5</v>
      </c>
      <c r="C41" s="39">
        <v>7408612.0500000454</v>
      </c>
      <c r="D41" s="39">
        <v>222065.13000000268</v>
      </c>
    </row>
    <row r="42" spans="2:7">
      <c r="B42" s="37" t="s">
        <v>12</v>
      </c>
      <c r="C42" s="39">
        <v>8871189.6600000504</v>
      </c>
      <c r="D42" s="39">
        <v>255249.38999999315</v>
      </c>
    </row>
  </sheetData>
  <mergeCells count="4">
    <mergeCell ref="F3:I3"/>
    <mergeCell ref="B29:D29"/>
    <mergeCell ref="B21:G21"/>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FA646-C812-4471-B3F0-1722EDD118D3}">
  <dimension ref="A1:M255"/>
  <sheetViews>
    <sheetView topLeftCell="C4" workbookViewId="0">
      <selection activeCell="I17" sqref="I17:M19"/>
    </sheetView>
  </sheetViews>
  <sheetFormatPr defaultRowHeight="14.5"/>
  <cols>
    <col min="2" max="2" width="29.54296875" bestFit="1" customWidth="1"/>
    <col min="3" max="4" width="10.36328125" bestFit="1" customWidth="1"/>
    <col min="5" max="5" width="10.26953125" bestFit="1" customWidth="1"/>
    <col min="6" max="6" width="13.90625" bestFit="1" customWidth="1"/>
    <col min="7" max="7" width="13" bestFit="1" customWidth="1"/>
    <col min="9" max="9" width="20.6328125" bestFit="1" customWidth="1"/>
    <col min="10" max="10" width="9.7265625" bestFit="1" customWidth="1"/>
    <col min="11" max="11" width="5.1796875" customWidth="1"/>
    <col min="12" max="12" width="26.54296875" bestFit="1" customWidth="1"/>
    <col min="13" max="14" width="10.26953125" bestFit="1" customWidth="1"/>
  </cols>
  <sheetData>
    <row r="1" spans="1:13" ht="23.5">
      <c r="A1" s="127" t="s">
        <v>1086</v>
      </c>
      <c r="B1" s="127"/>
      <c r="C1" s="127"/>
      <c r="D1" s="128"/>
    </row>
    <row r="4" spans="1:13">
      <c r="B4" s="124" t="s">
        <v>1087</v>
      </c>
      <c r="C4" s="125"/>
      <c r="D4" s="125"/>
      <c r="E4" s="125"/>
      <c r="F4" s="125"/>
      <c r="G4" s="126"/>
      <c r="I4" s="116" t="s">
        <v>1089</v>
      </c>
      <c r="J4" s="118"/>
      <c r="L4" s="116" t="s">
        <v>1090</v>
      </c>
      <c r="M4" s="118"/>
    </row>
    <row r="5" spans="1:13">
      <c r="B5" s="14" t="s">
        <v>358</v>
      </c>
      <c r="C5" t="s">
        <v>0</v>
      </c>
      <c r="D5" t="s">
        <v>61</v>
      </c>
      <c r="E5" t="s">
        <v>2</v>
      </c>
      <c r="F5" t="s">
        <v>1</v>
      </c>
      <c r="G5" t="s">
        <v>62</v>
      </c>
      <c r="I5" s="14" t="s">
        <v>1088</v>
      </c>
      <c r="J5" t="s">
        <v>0</v>
      </c>
      <c r="L5" s="14" t="s">
        <v>1088</v>
      </c>
      <c r="M5" t="s">
        <v>2</v>
      </c>
    </row>
    <row r="6" spans="1:13">
      <c r="B6" s="15" t="s">
        <v>59</v>
      </c>
      <c r="C6" s="16">
        <v>2944665.8800000087</v>
      </c>
      <c r="D6" s="16">
        <v>2671892.0200000005</v>
      </c>
      <c r="E6" s="16">
        <v>272773.86000000825</v>
      </c>
      <c r="F6" s="18">
        <v>9.2633212430881101E-2</v>
      </c>
      <c r="G6" s="17">
        <v>2274</v>
      </c>
      <c r="I6" s="15" t="s">
        <v>59</v>
      </c>
      <c r="J6" s="72">
        <v>2944665.8800000087</v>
      </c>
      <c r="L6" s="15" t="s">
        <v>59</v>
      </c>
      <c r="M6" s="16">
        <v>272773.86000000825</v>
      </c>
    </row>
    <row r="7" spans="1:13">
      <c r="B7" s="15" t="s">
        <v>240</v>
      </c>
      <c r="C7" s="16">
        <v>2517355.0799999982</v>
      </c>
      <c r="D7" s="16">
        <v>2282869.3100000028</v>
      </c>
      <c r="E7" s="16">
        <v>234485.76999999536</v>
      </c>
      <c r="F7" s="18">
        <v>9.3147673867285952E-2</v>
      </c>
      <c r="G7" s="17">
        <v>1953</v>
      </c>
      <c r="I7" s="15" t="s">
        <v>240</v>
      </c>
      <c r="J7" s="72">
        <v>2517355.0799999982</v>
      </c>
      <c r="L7" s="15" t="s">
        <v>240</v>
      </c>
      <c r="M7" s="16">
        <v>234485.76999999536</v>
      </c>
    </row>
    <row r="8" spans="1:13">
      <c r="B8" s="15" t="s">
        <v>242</v>
      </c>
      <c r="C8" s="16">
        <v>2240091.339999998</v>
      </c>
      <c r="D8" s="16">
        <v>2029635.7300000011</v>
      </c>
      <c r="E8" s="16">
        <v>210455.60999999684</v>
      </c>
      <c r="F8" s="18">
        <v>9.394956636009183E-2</v>
      </c>
      <c r="G8" s="17">
        <v>1714</v>
      </c>
      <c r="I8" s="15" t="s">
        <v>242</v>
      </c>
      <c r="J8" s="72">
        <v>2240091.339999998</v>
      </c>
      <c r="L8" s="15" t="s">
        <v>242</v>
      </c>
      <c r="M8" s="16">
        <v>210455.60999999684</v>
      </c>
    </row>
    <row r="9" spans="1:13">
      <c r="B9" s="15" t="s">
        <v>243</v>
      </c>
      <c r="C9" s="16">
        <v>2108685.8299999987</v>
      </c>
      <c r="D9" s="16">
        <v>1910224.0500000014</v>
      </c>
      <c r="E9" s="16">
        <v>198461.77999999723</v>
      </c>
      <c r="F9" s="18">
        <v>9.4116334058164261E-2</v>
      </c>
      <c r="G9" s="17">
        <v>1620</v>
      </c>
      <c r="I9" s="15" t="s">
        <v>243</v>
      </c>
      <c r="J9" s="72">
        <v>2108685.8299999987</v>
      </c>
      <c r="L9" s="15" t="s">
        <v>243</v>
      </c>
      <c r="M9" s="16">
        <v>198461.77999999723</v>
      </c>
    </row>
    <row r="10" spans="1:13">
      <c r="B10" s="15" t="s">
        <v>244</v>
      </c>
      <c r="C10" s="16">
        <v>2038938.83</v>
      </c>
      <c r="D10" s="16">
        <v>1845362.7199999997</v>
      </c>
      <c r="E10" s="16">
        <v>193576.11000000034</v>
      </c>
      <c r="F10" s="18">
        <v>9.4939635830075558E-2</v>
      </c>
      <c r="G10" s="17">
        <v>1567</v>
      </c>
      <c r="I10" s="15" t="s">
        <v>244</v>
      </c>
      <c r="J10" s="72">
        <v>2038938.83</v>
      </c>
      <c r="L10" s="15" t="s">
        <v>244</v>
      </c>
      <c r="M10" s="16">
        <v>193576.11000000034</v>
      </c>
    </row>
    <row r="11" spans="1:13">
      <c r="B11" s="15" t="s">
        <v>241</v>
      </c>
      <c r="C11" s="16">
        <v>1845368.5399999947</v>
      </c>
      <c r="D11" s="16">
        <v>1670853.9900000026</v>
      </c>
      <c r="E11" s="16">
        <v>174514.54999999213</v>
      </c>
      <c r="F11" s="18">
        <v>9.456894176812651E-2</v>
      </c>
      <c r="G11" s="17">
        <v>1424</v>
      </c>
      <c r="I11" s="15" t="s">
        <v>241</v>
      </c>
      <c r="J11" s="72">
        <v>1845368.5399999947</v>
      </c>
      <c r="L11" s="15" t="s">
        <v>241</v>
      </c>
      <c r="M11" s="16">
        <v>174514.54999999213</v>
      </c>
    </row>
    <row r="12" spans="1:13">
      <c r="B12" s="15" t="s">
        <v>273</v>
      </c>
      <c r="C12" s="16">
        <v>1832750.050000001</v>
      </c>
      <c r="D12" s="16">
        <v>1895961.2200000004</v>
      </c>
      <c r="E12" s="16">
        <v>-63211.16999999946</v>
      </c>
      <c r="F12" s="18">
        <v>-3.4489793084441292E-2</v>
      </c>
      <c r="G12" s="17">
        <v>1332</v>
      </c>
      <c r="I12" s="15" t="s">
        <v>273</v>
      </c>
      <c r="J12" s="72">
        <v>1832750.050000001</v>
      </c>
      <c r="L12" s="15" t="s">
        <v>122</v>
      </c>
      <c r="M12" s="16">
        <v>93737.24000000034</v>
      </c>
    </row>
    <row r="13" spans="1:13">
      <c r="B13" s="15" t="s">
        <v>274</v>
      </c>
      <c r="C13" s="16">
        <v>1586672.9400000013</v>
      </c>
      <c r="D13" s="16">
        <v>1640434.2100000002</v>
      </c>
      <c r="E13" s="16">
        <v>-53761.269999998854</v>
      </c>
      <c r="F13" s="18">
        <v>-3.3883019395288108E-2</v>
      </c>
      <c r="G13" s="17">
        <v>1152</v>
      </c>
      <c r="I13" s="15" t="s">
        <v>274</v>
      </c>
      <c r="J13" s="72">
        <v>1586672.9400000013</v>
      </c>
      <c r="L13" s="15" t="s">
        <v>119</v>
      </c>
      <c r="M13" s="16">
        <v>90867.769999999786</v>
      </c>
    </row>
    <row r="14" spans="1:13">
      <c r="B14" s="15" t="s">
        <v>284</v>
      </c>
      <c r="C14" s="16">
        <v>1283443.0599999989</v>
      </c>
      <c r="D14" s="16">
        <v>1382365.2700000007</v>
      </c>
      <c r="E14" s="16">
        <v>-98922.210000001825</v>
      </c>
      <c r="F14" s="18">
        <v>-7.7075651490142394E-2</v>
      </c>
      <c r="G14" s="17">
        <v>1277</v>
      </c>
      <c r="I14" s="15" t="s">
        <v>284</v>
      </c>
      <c r="J14" s="72">
        <v>1283443.0599999989</v>
      </c>
      <c r="L14" s="15" t="s">
        <v>113</v>
      </c>
      <c r="M14" s="16">
        <v>65992.799999999843</v>
      </c>
    </row>
    <row r="15" spans="1:13">
      <c r="B15" s="15" t="s">
        <v>321</v>
      </c>
      <c r="C15" s="16">
        <v>1263913.32</v>
      </c>
      <c r="D15" s="16">
        <v>1323370.7899999986</v>
      </c>
      <c r="E15" s="16">
        <v>-59457.469999998575</v>
      </c>
      <c r="F15" s="18">
        <v>-4.7042363632973323E-2</v>
      </c>
      <c r="G15" s="17">
        <v>893</v>
      </c>
      <c r="I15" s="15" t="s">
        <v>321</v>
      </c>
      <c r="J15" s="72">
        <v>1263913.32</v>
      </c>
      <c r="L15" s="15" t="s">
        <v>118</v>
      </c>
      <c r="M15" s="16">
        <v>50868.340000000258</v>
      </c>
    </row>
    <row r="16" spans="1:13">
      <c r="B16" s="15" t="s">
        <v>275</v>
      </c>
      <c r="C16" s="16">
        <v>1226737.4900000014</v>
      </c>
      <c r="D16" s="16">
        <v>1266921.1100000015</v>
      </c>
      <c r="E16" s="16">
        <v>-40183.620000000112</v>
      </c>
      <c r="F16" s="18">
        <v>-3.2756494627061629E-2</v>
      </c>
      <c r="G16" s="17">
        <v>891</v>
      </c>
      <c r="J16" s="16"/>
    </row>
    <row r="17" spans="2:13">
      <c r="B17" s="15" t="s">
        <v>232</v>
      </c>
      <c r="C17" s="16">
        <v>1196701.8699999973</v>
      </c>
      <c r="D17" s="16">
        <v>1201493.6600000004</v>
      </c>
      <c r="E17" s="16">
        <v>-4791.7900000030641</v>
      </c>
      <c r="F17" s="18">
        <v>-4.0041635432583348E-3</v>
      </c>
      <c r="G17" s="17">
        <v>633</v>
      </c>
      <c r="I17" s="124" t="s">
        <v>1094</v>
      </c>
      <c r="J17" s="125"/>
      <c r="K17" s="125"/>
      <c r="L17" s="125"/>
      <c r="M17" s="126"/>
    </row>
    <row r="18" spans="2:13">
      <c r="B18" s="15" t="s">
        <v>234</v>
      </c>
      <c r="C18" s="16">
        <v>1181379.3999999971</v>
      </c>
      <c r="D18" s="16">
        <v>1173022.2399999998</v>
      </c>
      <c r="E18" s="16">
        <v>8357.159999997355</v>
      </c>
      <c r="F18" s="18">
        <v>7.0740695156842719E-3</v>
      </c>
      <c r="G18" s="17">
        <v>618</v>
      </c>
      <c r="I18" s="129" t="s">
        <v>1091</v>
      </c>
      <c r="J18" s="129"/>
      <c r="K18" s="36"/>
      <c r="L18" s="73" t="s">
        <v>1092</v>
      </c>
      <c r="M18" s="73" t="s">
        <v>1093</v>
      </c>
    </row>
    <row r="19" spans="2:13">
      <c r="B19" s="15" t="s">
        <v>281</v>
      </c>
      <c r="C19" s="16">
        <v>1163421.4599999988</v>
      </c>
      <c r="D19" s="16">
        <v>1245969.0100000007</v>
      </c>
      <c r="E19" s="16">
        <v>-82547.550000001909</v>
      </c>
      <c r="F19" s="18">
        <v>-7.0952404470863026E-2</v>
      </c>
      <c r="G19" s="17">
        <v>1151</v>
      </c>
      <c r="I19" s="74">
        <f>SUM(J6:J15)</f>
        <v>19661884.870000001</v>
      </c>
      <c r="J19" s="36"/>
      <c r="K19" s="36"/>
      <c r="L19" s="74">
        <v>77548570.199999124</v>
      </c>
      <c r="M19" s="39">
        <f>(I19/L19)*100</f>
        <v>25.354284185113478</v>
      </c>
    </row>
    <row r="20" spans="2:13">
      <c r="B20" s="15" t="s">
        <v>233</v>
      </c>
      <c r="C20" s="16">
        <v>1121034.7099999979</v>
      </c>
      <c r="D20" s="16">
        <v>1117977.4899999998</v>
      </c>
      <c r="E20" s="16">
        <v>3057.2199999981094</v>
      </c>
      <c r="F20" s="18">
        <v>2.7271412497103815E-3</v>
      </c>
      <c r="G20" s="17">
        <v>589</v>
      </c>
      <c r="I20" s="16"/>
    </row>
    <row r="21" spans="2:13">
      <c r="B21" s="15" t="s">
        <v>236</v>
      </c>
      <c r="C21" s="16">
        <v>1114004.809999998</v>
      </c>
      <c r="D21" s="16">
        <v>1116698.080000001</v>
      </c>
      <c r="E21" s="16">
        <v>-2693.2700000030454</v>
      </c>
      <c r="F21" s="18">
        <v>-2.4176466527133312E-3</v>
      </c>
      <c r="G21" s="17">
        <v>584</v>
      </c>
    </row>
    <row r="22" spans="2:13">
      <c r="B22" s="15" t="s">
        <v>277</v>
      </c>
      <c r="C22" s="16">
        <v>1097968.0800000015</v>
      </c>
      <c r="D22" s="16">
        <v>1140608.6800000013</v>
      </c>
      <c r="E22" s="16">
        <v>-42640.59999999986</v>
      </c>
      <c r="F22" s="18">
        <v>-3.8835919528735122E-2</v>
      </c>
      <c r="G22" s="17">
        <v>751</v>
      </c>
    </row>
    <row r="23" spans="2:13">
      <c r="B23" s="15" t="s">
        <v>325</v>
      </c>
      <c r="C23" s="16">
        <v>1089543.4800000009</v>
      </c>
      <c r="D23" s="16">
        <v>1281876.5999999989</v>
      </c>
      <c r="E23" s="16">
        <v>-192333.11999999802</v>
      </c>
      <c r="F23" s="18">
        <v>-0.17652633743446186</v>
      </c>
      <c r="G23" s="17">
        <v>865</v>
      </c>
    </row>
    <row r="24" spans="2:13">
      <c r="B24" s="15" t="s">
        <v>238</v>
      </c>
      <c r="C24" s="16">
        <v>1066132.9699999983</v>
      </c>
      <c r="D24" s="16">
        <v>1055509.1100000008</v>
      </c>
      <c r="E24" s="16">
        <v>10623.859999997541</v>
      </c>
      <c r="F24" s="18">
        <v>9.9648545715620793E-3</v>
      </c>
      <c r="G24" s="17">
        <v>552</v>
      </c>
    </row>
    <row r="25" spans="2:13">
      <c r="B25" s="15" t="s">
        <v>237</v>
      </c>
      <c r="C25" s="16">
        <v>1060013.0199999991</v>
      </c>
      <c r="D25" s="16">
        <v>1053597.0000000005</v>
      </c>
      <c r="E25" s="16">
        <v>6416.0199999986216</v>
      </c>
      <c r="F25" s="18">
        <v>6.0527747102565093E-3</v>
      </c>
      <c r="G25" s="17">
        <v>551</v>
      </c>
    </row>
    <row r="26" spans="2:13">
      <c r="B26" s="15" t="s">
        <v>235</v>
      </c>
      <c r="C26" s="16">
        <v>1059913.7699999989</v>
      </c>
      <c r="D26" s="16">
        <v>1061034.7200000002</v>
      </c>
      <c r="E26" s="16">
        <v>-1120.9500000013504</v>
      </c>
      <c r="F26" s="18">
        <v>-1.0575860336273881E-3</v>
      </c>
      <c r="G26" s="17">
        <v>559</v>
      </c>
    </row>
    <row r="27" spans="2:13">
      <c r="B27" s="15" t="s">
        <v>318</v>
      </c>
      <c r="C27" s="16">
        <v>1035948.7600000005</v>
      </c>
      <c r="D27" s="16">
        <v>1083296.8499999994</v>
      </c>
      <c r="E27" s="16">
        <v>-47348.08999999892</v>
      </c>
      <c r="F27" s="18">
        <v>-4.5705050122362131E-2</v>
      </c>
      <c r="G27" s="17">
        <v>731</v>
      </c>
    </row>
    <row r="28" spans="2:13">
      <c r="B28" s="15" t="s">
        <v>297</v>
      </c>
      <c r="C28" s="16">
        <v>978078.03999999946</v>
      </c>
      <c r="D28" s="16">
        <v>1007287.5000000007</v>
      </c>
      <c r="E28" s="16">
        <v>-29209.460000001243</v>
      </c>
      <c r="F28" s="18">
        <v>-2.9864140493330429E-2</v>
      </c>
      <c r="G28" s="17">
        <v>2176</v>
      </c>
    </row>
    <row r="29" spans="2:13">
      <c r="B29" s="15" t="s">
        <v>305</v>
      </c>
      <c r="C29" s="16">
        <v>974869.37999999966</v>
      </c>
      <c r="D29" s="16">
        <v>1003393.8700000003</v>
      </c>
      <c r="E29" s="16">
        <v>-28524.490000000689</v>
      </c>
      <c r="F29" s="18">
        <v>-2.9259807093336646E-2</v>
      </c>
      <c r="G29" s="17">
        <v>2168</v>
      </c>
    </row>
    <row r="30" spans="2:13">
      <c r="B30" s="15" t="s">
        <v>322</v>
      </c>
      <c r="C30" s="16">
        <v>959683.2200000009</v>
      </c>
      <c r="D30" s="16">
        <v>1123309.1699999988</v>
      </c>
      <c r="E30" s="16">
        <v>-163625.94999999786</v>
      </c>
      <c r="F30" s="18">
        <v>-0.17049995935116768</v>
      </c>
      <c r="G30" s="17">
        <v>758</v>
      </c>
    </row>
    <row r="31" spans="2:13">
      <c r="B31" s="15" t="s">
        <v>278</v>
      </c>
      <c r="C31" s="16">
        <v>947970.90000000154</v>
      </c>
      <c r="D31" s="16">
        <v>982654.89000000095</v>
      </c>
      <c r="E31" s="16">
        <v>-34683.989999999409</v>
      </c>
      <c r="F31" s="18">
        <v>-3.658761044247176E-2</v>
      </c>
      <c r="G31" s="17">
        <v>647</v>
      </c>
    </row>
    <row r="32" spans="2:13">
      <c r="B32" s="15" t="s">
        <v>294</v>
      </c>
      <c r="C32" s="16">
        <v>915136.34999999788</v>
      </c>
      <c r="D32" s="16">
        <v>948958.9800000001</v>
      </c>
      <c r="E32" s="16">
        <v>-33822.630000002217</v>
      </c>
      <c r="F32" s="18">
        <v>-3.6959115436734968E-2</v>
      </c>
      <c r="G32" s="17">
        <v>1448</v>
      </c>
    </row>
    <row r="33" spans="2:7">
      <c r="B33" s="15" t="s">
        <v>239</v>
      </c>
      <c r="C33" s="16">
        <v>909155.70999999903</v>
      </c>
      <c r="D33" s="16">
        <v>896800.28000000061</v>
      </c>
      <c r="E33" s="16">
        <v>12355.429999998421</v>
      </c>
      <c r="F33" s="18">
        <v>1.3590004290902418E-2</v>
      </c>
      <c r="G33" s="17">
        <v>469</v>
      </c>
    </row>
    <row r="34" spans="2:7">
      <c r="B34" s="15" t="s">
        <v>301</v>
      </c>
      <c r="C34" s="16">
        <v>907810.08999999939</v>
      </c>
      <c r="D34" s="16">
        <v>1005267.1700000007</v>
      </c>
      <c r="E34" s="16">
        <v>-97457.080000001355</v>
      </c>
      <c r="F34" s="18">
        <v>-0.10735403921320308</v>
      </c>
      <c r="G34" s="17">
        <v>2172</v>
      </c>
    </row>
    <row r="35" spans="2:7">
      <c r="B35" s="15" t="s">
        <v>290</v>
      </c>
      <c r="C35" s="16">
        <v>895459.85999999824</v>
      </c>
      <c r="D35" s="16">
        <v>926570.21000000078</v>
      </c>
      <c r="E35" s="16">
        <v>-31110.350000002538</v>
      </c>
      <c r="F35" s="18">
        <v>-3.4742316646111417E-2</v>
      </c>
      <c r="G35" s="17">
        <v>1416</v>
      </c>
    </row>
    <row r="36" spans="2:7">
      <c r="B36" s="15" t="s">
        <v>122</v>
      </c>
      <c r="C36" s="16">
        <v>893292.29999999807</v>
      </c>
      <c r="D36" s="16">
        <v>799555.05999999773</v>
      </c>
      <c r="E36" s="16">
        <v>93737.24000000034</v>
      </c>
      <c r="F36" s="18">
        <v>0.10493456621085902</v>
      </c>
      <c r="G36" s="17">
        <v>1160</v>
      </c>
    </row>
    <row r="37" spans="2:7">
      <c r="B37" s="15" t="s">
        <v>119</v>
      </c>
      <c r="C37" s="16">
        <v>861913.55000000144</v>
      </c>
      <c r="D37" s="16">
        <v>771045.78000000166</v>
      </c>
      <c r="E37" s="16">
        <v>90867.769999999786</v>
      </c>
      <c r="F37" s="18">
        <v>0.10542561954154177</v>
      </c>
      <c r="G37" s="17">
        <v>1132</v>
      </c>
    </row>
    <row r="38" spans="2:7">
      <c r="B38" s="15" t="s">
        <v>280</v>
      </c>
      <c r="C38" s="16">
        <v>850653.16000000073</v>
      </c>
      <c r="D38" s="16">
        <v>879050.36999999965</v>
      </c>
      <c r="E38" s="16">
        <v>-28397.209999998915</v>
      </c>
      <c r="F38" s="18">
        <v>-3.3382830200735271E-2</v>
      </c>
      <c r="G38" s="17">
        <v>617</v>
      </c>
    </row>
    <row r="39" spans="2:7">
      <c r="B39" s="15" t="s">
        <v>276</v>
      </c>
      <c r="C39" s="16">
        <v>849187.15000000026</v>
      </c>
      <c r="D39" s="16">
        <v>877495.47999999986</v>
      </c>
      <c r="E39" s="16">
        <v>-28308.329999999609</v>
      </c>
      <c r="F39" s="18">
        <v>-3.3335796473132687E-2</v>
      </c>
      <c r="G39" s="17">
        <v>616</v>
      </c>
    </row>
    <row r="40" spans="2:7">
      <c r="B40" s="15" t="s">
        <v>306</v>
      </c>
      <c r="C40" s="16">
        <v>818631.80999999959</v>
      </c>
      <c r="D40" s="16">
        <v>839128.88000000105</v>
      </c>
      <c r="E40" s="16">
        <v>-20497.070000001462</v>
      </c>
      <c r="F40" s="18">
        <v>-2.503820368280274E-2</v>
      </c>
      <c r="G40" s="17">
        <v>1811</v>
      </c>
    </row>
    <row r="41" spans="2:7">
      <c r="B41" s="15" t="s">
        <v>302</v>
      </c>
      <c r="C41" s="16">
        <v>812845.48999999976</v>
      </c>
      <c r="D41" s="16">
        <v>833831.46000000183</v>
      </c>
      <c r="E41" s="16">
        <v>-20985.970000002068</v>
      </c>
      <c r="F41" s="18">
        <v>-2.5817907902770148E-2</v>
      </c>
      <c r="G41" s="17">
        <v>1798</v>
      </c>
    </row>
    <row r="42" spans="2:7">
      <c r="B42" s="15" t="s">
        <v>298</v>
      </c>
      <c r="C42" s="16">
        <v>809709.09999999963</v>
      </c>
      <c r="D42" s="16">
        <v>829524.6500000013</v>
      </c>
      <c r="E42" s="16">
        <v>-19815.550000001676</v>
      </c>
      <c r="F42" s="18">
        <v>-2.4472430901420875E-2</v>
      </c>
      <c r="G42" s="17">
        <v>1789</v>
      </c>
    </row>
    <row r="43" spans="2:7">
      <c r="B43" s="15" t="s">
        <v>271</v>
      </c>
      <c r="C43" s="16">
        <v>792228.23999999987</v>
      </c>
      <c r="D43" s="16">
        <v>801207.30000000133</v>
      </c>
      <c r="E43" s="16">
        <v>-8979.0600000014529</v>
      </c>
      <c r="F43" s="18">
        <v>-1.133393073693189E-2</v>
      </c>
      <c r="G43" s="17">
        <v>369</v>
      </c>
    </row>
    <row r="44" spans="2:7">
      <c r="B44" s="15" t="s">
        <v>291</v>
      </c>
      <c r="C44" s="16">
        <v>753200.80999999866</v>
      </c>
      <c r="D44" s="16">
        <v>778550.27999999991</v>
      </c>
      <c r="E44" s="16">
        <v>-25349.470000001253</v>
      </c>
      <c r="F44" s="18">
        <v>-3.365565950466954E-2</v>
      </c>
      <c r="G44" s="17">
        <v>1192</v>
      </c>
    </row>
    <row r="45" spans="2:7">
      <c r="B45" s="15" t="s">
        <v>279</v>
      </c>
      <c r="C45" s="16">
        <v>741801.06000000041</v>
      </c>
      <c r="D45" s="16">
        <v>768506.05000000098</v>
      </c>
      <c r="E45" s="16">
        <v>-26704.990000000573</v>
      </c>
      <c r="F45" s="18">
        <v>-3.600020469099971E-2</v>
      </c>
      <c r="G45" s="17">
        <v>506</v>
      </c>
    </row>
    <row r="46" spans="2:7">
      <c r="B46" s="15" t="s">
        <v>282</v>
      </c>
      <c r="C46" s="16">
        <v>653568.80999999889</v>
      </c>
      <c r="D46" s="16">
        <v>694971.41999999876</v>
      </c>
      <c r="E46" s="16">
        <v>-41402.60999999987</v>
      </c>
      <c r="F46" s="18">
        <v>-6.3348509547143078E-2</v>
      </c>
      <c r="G46" s="17">
        <v>642</v>
      </c>
    </row>
    <row r="47" spans="2:7">
      <c r="B47" s="15" t="s">
        <v>319</v>
      </c>
      <c r="C47" s="16">
        <v>637976.24000000057</v>
      </c>
      <c r="D47" s="16">
        <v>660944.54999999993</v>
      </c>
      <c r="E47" s="16">
        <v>-22968.309999999357</v>
      </c>
      <c r="F47" s="18">
        <v>-3.6001826651098065E-2</v>
      </c>
      <c r="G47" s="17">
        <v>446</v>
      </c>
    </row>
    <row r="48" spans="2:7">
      <c r="B48" s="15" t="s">
        <v>287</v>
      </c>
      <c r="C48" s="16">
        <v>621100.89999999863</v>
      </c>
      <c r="D48" s="16">
        <v>628142.99000000069</v>
      </c>
      <c r="E48" s="16">
        <v>-7042.0900000020629</v>
      </c>
      <c r="F48" s="18">
        <v>-1.133807727537036E-2</v>
      </c>
      <c r="G48" s="17">
        <v>710</v>
      </c>
    </row>
    <row r="49" spans="2:7">
      <c r="B49" s="15" t="s">
        <v>328</v>
      </c>
      <c r="C49" s="16">
        <v>597827.48000000115</v>
      </c>
      <c r="D49" s="16">
        <v>623754.20000000077</v>
      </c>
      <c r="E49" s="16">
        <v>-25926.719999999623</v>
      </c>
      <c r="F49" s="18">
        <v>-4.3368230580500537E-2</v>
      </c>
      <c r="G49" s="17">
        <v>826</v>
      </c>
    </row>
    <row r="50" spans="2:7">
      <c r="B50" s="15" t="s">
        <v>292</v>
      </c>
      <c r="C50" s="16">
        <v>576609.26999999885</v>
      </c>
      <c r="D50" s="16">
        <v>595861.89000000036</v>
      </c>
      <c r="E50" s="16">
        <v>-19252.620000001509</v>
      </c>
      <c r="F50" s="18">
        <v>-3.3389369546558884E-2</v>
      </c>
      <c r="G50" s="17">
        <v>912</v>
      </c>
    </row>
    <row r="51" spans="2:7">
      <c r="B51" s="15" t="s">
        <v>272</v>
      </c>
      <c r="C51" s="16">
        <v>566797.44000000088</v>
      </c>
      <c r="D51" s="16">
        <v>573221.46</v>
      </c>
      <c r="E51" s="16">
        <v>-6424.0199999990873</v>
      </c>
      <c r="F51" s="18">
        <v>-1.1333890287152809E-2</v>
      </c>
      <c r="G51" s="17">
        <v>264</v>
      </c>
    </row>
    <row r="52" spans="2:7">
      <c r="B52" s="15" t="s">
        <v>323</v>
      </c>
      <c r="C52" s="16">
        <v>564070.65000000095</v>
      </c>
      <c r="D52" s="16">
        <v>655016.80000000016</v>
      </c>
      <c r="E52" s="16">
        <v>-90946.149999999208</v>
      </c>
      <c r="F52" s="18">
        <v>-0.16123184214601319</v>
      </c>
      <c r="G52" s="17">
        <v>442</v>
      </c>
    </row>
    <row r="53" spans="2:7">
      <c r="B53" s="15" t="s">
        <v>288</v>
      </c>
      <c r="C53" s="16">
        <v>508398.77999999921</v>
      </c>
      <c r="D53" s="16">
        <v>514900.30000000022</v>
      </c>
      <c r="E53" s="16">
        <v>-6501.5200000010082</v>
      </c>
      <c r="F53" s="18">
        <v>-1.2788228956806345E-2</v>
      </c>
      <c r="G53" s="17">
        <v>582</v>
      </c>
    </row>
    <row r="54" spans="2:7">
      <c r="B54" s="15" t="s">
        <v>246</v>
      </c>
      <c r="C54" s="16">
        <v>502084.23999999982</v>
      </c>
      <c r="D54" s="16">
        <v>464386.20999999892</v>
      </c>
      <c r="E54" s="16">
        <v>37698.030000000901</v>
      </c>
      <c r="F54" s="18">
        <v>7.5083077692303019E-2</v>
      </c>
      <c r="G54" s="17">
        <v>776</v>
      </c>
    </row>
    <row r="55" spans="2:7">
      <c r="B55" s="15" t="s">
        <v>329</v>
      </c>
      <c r="C55" s="16">
        <v>491163.75000000128</v>
      </c>
      <c r="D55" s="16">
        <v>509726.45000000042</v>
      </c>
      <c r="E55" s="16">
        <v>-18562.699999999139</v>
      </c>
      <c r="F55" s="18">
        <v>-3.7793302131924618E-2</v>
      </c>
      <c r="G55" s="17">
        <v>675</v>
      </c>
    </row>
    <row r="56" spans="2:7">
      <c r="B56" s="15" t="s">
        <v>247</v>
      </c>
      <c r="C56" s="16">
        <v>484048.53</v>
      </c>
      <c r="D56" s="16">
        <v>447031.65999999898</v>
      </c>
      <c r="E56" s="16">
        <v>37016.870000001043</v>
      </c>
      <c r="F56" s="18">
        <v>7.6473468476396453E-2</v>
      </c>
      <c r="G56" s="17">
        <v>747</v>
      </c>
    </row>
    <row r="57" spans="2:7">
      <c r="B57" s="15" t="s">
        <v>248</v>
      </c>
      <c r="C57" s="16">
        <v>479231.8</v>
      </c>
      <c r="D57" s="16">
        <v>442842.59999999905</v>
      </c>
      <c r="E57" s="16">
        <v>36389.200000000943</v>
      </c>
      <c r="F57" s="18">
        <v>7.5932356742605442E-2</v>
      </c>
      <c r="G57" s="17">
        <v>740</v>
      </c>
    </row>
    <row r="58" spans="2:7">
      <c r="B58" s="15" t="s">
        <v>303</v>
      </c>
      <c r="C58" s="16">
        <v>477543.02999999997</v>
      </c>
      <c r="D58" s="16">
        <v>487842.5200000006</v>
      </c>
      <c r="E58" s="16">
        <v>-10299.490000000631</v>
      </c>
      <c r="F58" s="18">
        <v>-2.1567668991003035E-2</v>
      </c>
      <c r="G58" s="17">
        <v>1051</v>
      </c>
    </row>
    <row r="59" spans="2:7">
      <c r="B59" s="15" t="s">
        <v>118</v>
      </c>
      <c r="C59" s="16">
        <v>475066.75999999978</v>
      </c>
      <c r="D59" s="16">
        <v>424198.41999999952</v>
      </c>
      <c r="E59" s="16">
        <v>50868.340000000258</v>
      </c>
      <c r="F59" s="18">
        <v>0.10707619282814121</v>
      </c>
      <c r="G59" s="17">
        <v>626</v>
      </c>
    </row>
    <row r="60" spans="2:7">
      <c r="B60" s="15" t="s">
        <v>124</v>
      </c>
      <c r="C60" s="16">
        <v>470900.73999999941</v>
      </c>
      <c r="D60" s="16">
        <v>420420.78999999887</v>
      </c>
      <c r="E60" s="16">
        <v>50479.950000000536</v>
      </c>
      <c r="F60" s="18">
        <v>0.10719870603728633</v>
      </c>
      <c r="G60" s="17">
        <v>614</v>
      </c>
    </row>
    <row r="61" spans="2:7">
      <c r="B61" s="15" t="s">
        <v>224</v>
      </c>
      <c r="C61" s="16">
        <v>467824.82000000047</v>
      </c>
      <c r="D61" s="16">
        <v>451676.82000000024</v>
      </c>
      <c r="E61" s="16">
        <v>16148.000000000233</v>
      </c>
      <c r="F61" s="18">
        <v>3.4517193850467823E-2</v>
      </c>
      <c r="G61" s="17">
        <v>1384</v>
      </c>
    </row>
    <row r="62" spans="2:7">
      <c r="B62" s="15" t="s">
        <v>299</v>
      </c>
      <c r="C62" s="16">
        <v>464837.43000000017</v>
      </c>
      <c r="D62" s="16">
        <v>474922.12000000098</v>
      </c>
      <c r="E62" s="16">
        <v>-10084.690000000817</v>
      </c>
      <c r="F62" s="18">
        <v>-2.1695090259837322E-2</v>
      </c>
      <c r="G62" s="17">
        <v>1024</v>
      </c>
    </row>
    <row r="63" spans="2:7">
      <c r="B63" s="15" t="s">
        <v>295</v>
      </c>
      <c r="C63" s="16">
        <v>461784.8899999999</v>
      </c>
      <c r="D63" s="16">
        <v>471883.02000000054</v>
      </c>
      <c r="E63" s="16">
        <v>-10098.130000000645</v>
      </c>
      <c r="F63" s="18">
        <v>-2.1867605932278659E-2</v>
      </c>
      <c r="G63" s="17">
        <v>1017</v>
      </c>
    </row>
    <row r="64" spans="2:7">
      <c r="B64" s="15" t="s">
        <v>245</v>
      </c>
      <c r="C64" s="16">
        <v>442749.95999999979</v>
      </c>
      <c r="D64" s="16">
        <v>409330.14999999909</v>
      </c>
      <c r="E64" s="16">
        <v>33419.810000000696</v>
      </c>
      <c r="F64" s="18">
        <v>7.5482355774805068E-2</v>
      </c>
      <c r="G64" s="17">
        <v>684</v>
      </c>
    </row>
    <row r="65" spans="2:7">
      <c r="B65" s="15" t="s">
        <v>293</v>
      </c>
      <c r="C65" s="16">
        <v>394058.35000000027</v>
      </c>
      <c r="D65" s="16">
        <v>407292.84000000061</v>
      </c>
      <c r="E65" s="16">
        <v>-13234.49000000034</v>
      </c>
      <c r="F65" s="18">
        <v>-3.3585102307818956E-2</v>
      </c>
      <c r="G65" s="17">
        <v>623</v>
      </c>
    </row>
    <row r="66" spans="2:7">
      <c r="B66" s="15" t="s">
        <v>133</v>
      </c>
      <c r="C66" s="16">
        <v>380581.9600000002</v>
      </c>
      <c r="D66" s="16">
        <v>367537.09999999986</v>
      </c>
      <c r="E66" s="16">
        <v>13044.860000000335</v>
      </c>
      <c r="F66" s="18">
        <v>3.4276086023626369E-2</v>
      </c>
      <c r="G66" s="17">
        <v>469</v>
      </c>
    </row>
    <row r="67" spans="2:7">
      <c r="B67" s="15" t="s">
        <v>135</v>
      </c>
      <c r="C67" s="16">
        <v>379654.84</v>
      </c>
      <c r="D67" s="16">
        <v>366745.56999999977</v>
      </c>
      <c r="E67" s="16">
        <v>12909.270000000251</v>
      </c>
      <c r="F67" s="18">
        <v>3.4002648300230413E-2</v>
      </c>
      <c r="G67" s="17">
        <v>468</v>
      </c>
    </row>
    <row r="68" spans="2:7">
      <c r="B68" s="15" t="s">
        <v>131</v>
      </c>
      <c r="C68" s="16">
        <v>356131.62000000011</v>
      </c>
      <c r="D68" s="16">
        <v>343584.21999999974</v>
      </c>
      <c r="E68" s="16">
        <v>12547.400000000373</v>
      </c>
      <c r="F68" s="18">
        <v>3.5232479497328453E-2</v>
      </c>
      <c r="G68" s="17">
        <v>437</v>
      </c>
    </row>
    <row r="69" spans="2:7">
      <c r="B69" s="15" t="s">
        <v>308</v>
      </c>
      <c r="C69" s="16">
        <v>353095.03000000049</v>
      </c>
      <c r="D69" s="16">
        <v>376984.01000000007</v>
      </c>
      <c r="E69" s="16">
        <v>-23888.979999999574</v>
      </c>
      <c r="F69" s="18">
        <v>-6.7655950863991315E-2</v>
      </c>
      <c r="G69" s="17">
        <v>1097</v>
      </c>
    </row>
    <row r="70" spans="2:7">
      <c r="B70" s="15" t="s">
        <v>268</v>
      </c>
      <c r="C70" s="16">
        <v>334925.76000000024</v>
      </c>
      <c r="D70" s="16">
        <v>338721.75999999995</v>
      </c>
      <c r="E70" s="16">
        <v>-3795.999999999709</v>
      </c>
      <c r="F70" s="18">
        <v>-1.1333855001179087E-2</v>
      </c>
      <c r="G70" s="17">
        <v>156</v>
      </c>
    </row>
    <row r="71" spans="2:7">
      <c r="B71" s="15" t="s">
        <v>270</v>
      </c>
      <c r="C71" s="16">
        <v>334925.76000000018</v>
      </c>
      <c r="D71" s="16">
        <v>338721.78999999992</v>
      </c>
      <c r="E71" s="16">
        <v>-3796.0299999997369</v>
      </c>
      <c r="F71" s="18">
        <v>-1.1333944573268221E-2</v>
      </c>
      <c r="G71" s="17">
        <v>156</v>
      </c>
    </row>
    <row r="72" spans="2:7">
      <c r="B72" s="15" t="s">
        <v>269</v>
      </c>
      <c r="C72" s="16">
        <v>334925.76000000007</v>
      </c>
      <c r="D72" s="16">
        <v>338721.79</v>
      </c>
      <c r="E72" s="16">
        <v>-3796.0299999999115</v>
      </c>
      <c r="F72" s="18">
        <v>-1.1333944573268747E-2</v>
      </c>
      <c r="G72" s="17">
        <v>156</v>
      </c>
    </row>
    <row r="73" spans="2:7">
      <c r="B73" s="15" t="s">
        <v>320</v>
      </c>
      <c r="C73" s="16">
        <v>308975.04000000039</v>
      </c>
      <c r="D73" s="16">
        <v>320098.7300000001</v>
      </c>
      <c r="E73" s="16">
        <v>-11123.689999999711</v>
      </c>
      <c r="F73" s="18">
        <v>-3.6001904878787933E-2</v>
      </c>
      <c r="G73" s="17">
        <v>216</v>
      </c>
    </row>
    <row r="74" spans="2:7">
      <c r="B74" s="15" t="s">
        <v>289</v>
      </c>
      <c r="C74" s="16">
        <v>306176.5</v>
      </c>
      <c r="D74" s="16">
        <v>309648.00999999966</v>
      </c>
      <c r="E74" s="16">
        <v>-3471.5099999996601</v>
      </c>
      <c r="F74" s="18">
        <v>-1.133826404051147E-2</v>
      </c>
      <c r="G74" s="17">
        <v>350</v>
      </c>
    </row>
    <row r="75" spans="2:7">
      <c r="B75" s="15" t="s">
        <v>283</v>
      </c>
      <c r="C75" s="16">
        <v>305156.40999999968</v>
      </c>
      <c r="D75" s="16">
        <v>323670.49000000005</v>
      </c>
      <c r="E75" s="16">
        <v>-18514.080000000366</v>
      </c>
      <c r="F75" s="18">
        <v>-6.0670788465496707E-2</v>
      </c>
      <c r="G75" s="17">
        <v>299</v>
      </c>
    </row>
    <row r="76" spans="2:7">
      <c r="B76" s="15" t="s">
        <v>285</v>
      </c>
      <c r="C76" s="16">
        <v>302677.33999999991</v>
      </c>
      <c r="D76" s="16">
        <v>306109.22999999986</v>
      </c>
      <c r="E76" s="16">
        <v>-3431.8899999999558</v>
      </c>
      <c r="F76" s="18">
        <v>-1.1338443769857225E-2</v>
      </c>
      <c r="G76" s="17">
        <v>346</v>
      </c>
    </row>
    <row r="77" spans="2:7">
      <c r="B77" s="15" t="s">
        <v>222</v>
      </c>
      <c r="C77" s="16">
        <v>294407.80000000051</v>
      </c>
      <c r="D77" s="16">
        <v>283851.91999999963</v>
      </c>
      <c r="E77" s="16">
        <v>10555.880000000878</v>
      </c>
      <c r="F77" s="18">
        <v>3.5854620699590362E-2</v>
      </c>
      <c r="G77" s="17">
        <v>870</v>
      </c>
    </row>
    <row r="78" spans="2:7">
      <c r="B78" s="15" t="s">
        <v>339</v>
      </c>
      <c r="C78" s="16">
        <v>294297.75999999995</v>
      </c>
      <c r="D78" s="16">
        <v>332701.15000000008</v>
      </c>
      <c r="E78" s="16">
        <v>-38403.39000000013</v>
      </c>
      <c r="F78" s="18">
        <v>-0.13049161502282633</v>
      </c>
      <c r="G78" s="17">
        <v>721</v>
      </c>
    </row>
    <row r="79" spans="2:7">
      <c r="B79" s="15" t="s">
        <v>335</v>
      </c>
      <c r="C79" s="16">
        <v>292003.8499999998</v>
      </c>
      <c r="D79" s="16">
        <v>329932.55000000016</v>
      </c>
      <c r="E79" s="16">
        <v>-37928.700000000361</v>
      </c>
      <c r="F79" s="18">
        <v>-0.12989109561398038</v>
      </c>
      <c r="G79" s="17">
        <v>715</v>
      </c>
    </row>
    <row r="80" spans="2:7">
      <c r="B80" s="15" t="s">
        <v>172</v>
      </c>
      <c r="C80" s="16">
        <v>290456.52000000176</v>
      </c>
      <c r="D80" s="16">
        <v>281797.98999999964</v>
      </c>
      <c r="E80" s="16">
        <v>8658.5300000021234</v>
      </c>
      <c r="F80" s="18">
        <v>2.9810072777853535E-2</v>
      </c>
      <c r="G80" s="17">
        <v>1535</v>
      </c>
    </row>
    <row r="81" spans="2:7">
      <c r="B81" s="15" t="s">
        <v>331</v>
      </c>
      <c r="C81" s="16">
        <v>289465.00999999983</v>
      </c>
      <c r="D81" s="16">
        <v>328548.21000000002</v>
      </c>
      <c r="E81" s="16">
        <v>-39083.200000000186</v>
      </c>
      <c r="F81" s="18">
        <v>-0.1350187368069122</v>
      </c>
      <c r="G81" s="17">
        <v>712</v>
      </c>
    </row>
    <row r="82" spans="2:7">
      <c r="B82" s="15" t="s">
        <v>225</v>
      </c>
      <c r="C82" s="16">
        <v>287010.25000000029</v>
      </c>
      <c r="D82" s="16">
        <v>276454.62999999971</v>
      </c>
      <c r="E82" s="16">
        <v>10555.620000000577</v>
      </c>
      <c r="F82" s="18">
        <v>3.6777850268415735E-2</v>
      </c>
      <c r="G82" s="17">
        <v>849</v>
      </c>
    </row>
    <row r="83" spans="2:7">
      <c r="B83" s="15" t="s">
        <v>147</v>
      </c>
      <c r="C83" s="16">
        <v>286055.90999999986</v>
      </c>
      <c r="D83" s="16">
        <v>287031.59999999992</v>
      </c>
      <c r="E83" s="16">
        <v>-975.69000000006054</v>
      </c>
      <c r="F83" s="18">
        <v>-3.4108367137041882E-3</v>
      </c>
      <c r="G83" s="17">
        <v>477</v>
      </c>
    </row>
    <row r="84" spans="2:7">
      <c r="B84" s="15" t="s">
        <v>326</v>
      </c>
      <c r="C84" s="16">
        <v>285465.42000000062</v>
      </c>
      <c r="D84" s="16">
        <v>296018.8300000006</v>
      </c>
      <c r="E84" s="16">
        <v>-10553.409999999974</v>
      </c>
      <c r="F84" s="18">
        <v>-3.6969136226727393E-2</v>
      </c>
      <c r="G84" s="17">
        <v>392</v>
      </c>
    </row>
    <row r="85" spans="2:7">
      <c r="B85" s="15" t="s">
        <v>143</v>
      </c>
      <c r="C85" s="16">
        <v>285343.11999999994</v>
      </c>
      <c r="D85" s="16">
        <v>286429.8499999998</v>
      </c>
      <c r="E85" s="16">
        <v>-1086.729999999865</v>
      </c>
      <c r="F85" s="18">
        <v>-3.8085025494915218E-3</v>
      </c>
      <c r="G85" s="17">
        <v>476</v>
      </c>
    </row>
    <row r="86" spans="2:7">
      <c r="B86" s="15" t="s">
        <v>309</v>
      </c>
      <c r="C86" s="16">
        <v>282843.25000000058</v>
      </c>
      <c r="D86" s="16">
        <v>300693.73</v>
      </c>
      <c r="E86" s="16">
        <v>-17850.479999999399</v>
      </c>
      <c r="F86" s="18">
        <v>-6.3110857338824114E-2</v>
      </c>
      <c r="G86" s="17">
        <v>875</v>
      </c>
    </row>
    <row r="87" spans="2:7">
      <c r="B87" s="15" t="s">
        <v>296</v>
      </c>
      <c r="C87" s="16">
        <v>264828.17000000004</v>
      </c>
      <c r="D87" s="16">
        <v>270509.24999999977</v>
      </c>
      <c r="E87" s="16">
        <v>-5681.0799999997253</v>
      </c>
      <c r="F87" s="18">
        <v>-2.1451947502411563E-2</v>
      </c>
      <c r="G87" s="17">
        <v>583</v>
      </c>
    </row>
    <row r="88" spans="2:7">
      <c r="B88" s="15" t="s">
        <v>300</v>
      </c>
      <c r="C88" s="16">
        <v>263200.65999999997</v>
      </c>
      <c r="D88" s="16">
        <v>268930.22999999975</v>
      </c>
      <c r="E88" s="16">
        <v>-5729.5699999997742</v>
      </c>
      <c r="F88" s="18">
        <v>-2.1768828391234941E-2</v>
      </c>
      <c r="G88" s="17">
        <v>579</v>
      </c>
    </row>
    <row r="89" spans="2:7">
      <c r="B89" s="15" t="s">
        <v>123</v>
      </c>
      <c r="C89" s="16">
        <v>258411.65999999954</v>
      </c>
      <c r="D89" s="16">
        <v>232051.10999999987</v>
      </c>
      <c r="E89" s="16">
        <v>26360.549999999668</v>
      </c>
      <c r="F89" s="18">
        <v>0.10200990930517499</v>
      </c>
      <c r="G89" s="17">
        <v>333</v>
      </c>
    </row>
    <row r="90" spans="2:7">
      <c r="B90" s="15" t="s">
        <v>324</v>
      </c>
      <c r="C90" s="16">
        <v>256525.83000000013</v>
      </c>
      <c r="D90" s="16">
        <v>303797.38000000012</v>
      </c>
      <c r="E90" s="16">
        <v>-47271.549999999988</v>
      </c>
      <c r="F90" s="18">
        <v>-0.184275984995351</v>
      </c>
      <c r="G90" s="17">
        <v>205</v>
      </c>
    </row>
    <row r="91" spans="2:7">
      <c r="B91" s="15" t="s">
        <v>304</v>
      </c>
      <c r="C91" s="16">
        <v>247663.95</v>
      </c>
      <c r="D91" s="16">
        <v>253219.60999999969</v>
      </c>
      <c r="E91" s="16">
        <v>-5555.6599999996834</v>
      </c>
      <c r="F91" s="18">
        <v>-2.2432251443941207E-2</v>
      </c>
      <c r="G91" s="17">
        <v>544</v>
      </c>
    </row>
    <row r="92" spans="2:7">
      <c r="B92" s="15" t="s">
        <v>332</v>
      </c>
      <c r="C92" s="16">
        <v>229720.69999999992</v>
      </c>
      <c r="D92" s="16">
        <v>260715.87000000002</v>
      </c>
      <c r="E92" s="16">
        <v>-30995.1700000001</v>
      </c>
      <c r="F92" s="18">
        <v>-0.13492545512877208</v>
      </c>
      <c r="G92" s="17">
        <v>565</v>
      </c>
    </row>
    <row r="93" spans="2:7">
      <c r="B93" s="15" t="s">
        <v>336</v>
      </c>
      <c r="C93" s="16">
        <v>226936.8799999998</v>
      </c>
      <c r="D93" s="16">
        <v>257485.74000000011</v>
      </c>
      <c r="E93" s="16">
        <v>-30548.860000000306</v>
      </c>
      <c r="F93" s="18">
        <v>-0.13461390673917933</v>
      </c>
      <c r="G93" s="17">
        <v>558</v>
      </c>
    </row>
    <row r="94" spans="2:7">
      <c r="B94" s="15" t="s">
        <v>250</v>
      </c>
      <c r="C94" s="16">
        <v>212485.12000000014</v>
      </c>
      <c r="D94" s="16">
        <v>193518.07000000015</v>
      </c>
      <c r="E94" s="16">
        <v>18967.049999999988</v>
      </c>
      <c r="F94" s="18">
        <v>8.926295638960495E-2</v>
      </c>
      <c r="G94" s="17">
        <v>461</v>
      </c>
    </row>
    <row r="95" spans="2:7">
      <c r="B95" s="15" t="s">
        <v>148</v>
      </c>
      <c r="C95" s="16">
        <v>201325.40999999992</v>
      </c>
      <c r="D95" s="16">
        <v>201584.06999999992</v>
      </c>
      <c r="E95" s="16">
        <v>-258.66000000000349</v>
      </c>
      <c r="F95" s="18">
        <v>-1.2847856611840681E-3</v>
      </c>
      <c r="G95" s="17">
        <v>335</v>
      </c>
    </row>
    <row r="96" spans="2:7">
      <c r="B96" s="15" t="s">
        <v>210</v>
      </c>
      <c r="C96" s="16">
        <v>200191.87999999966</v>
      </c>
      <c r="D96" s="16">
        <v>178015.31999999972</v>
      </c>
      <c r="E96" s="16">
        <v>22176.559999999939</v>
      </c>
      <c r="F96" s="18">
        <v>0.11077652100574698</v>
      </c>
      <c r="G96" s="17">
        <v>958</v>
      </c>
    </row>
    <row r="97" spans="2:7">
      <c r="B97" s="15" t="s">
        <v>178</v>
      </c>
      <c r="C97" s="16">
        <v>195433.51000000062</v>
      </c>
      <c r="D97" s="16">
        <v>184282.02000000057</v>
      </c>
      <c r="E97" s="16">
        <v>11151.490000000049</v>
      </c>
      <c r="F97" s="18">
        <v>5.7060275896390608E-2</v>
      </c>
      <c r="G97" s="17">
        <v>994</v>
      </c>
    </row>
    <row r="98" spans="2:7">
      <c r="B98" s="15" t="s">
        <v>175</v>
      </c>
      <c r="C98" s="16">
        <v>194781.84000000067</v>
      </c>
      <c r="D98" s="16">
        <v>183754.48000000053</v>
      </c>
      <c r="E98" s="16">
        <v>11027.360000000132</v>
      </c>
      <c r="F98" s="18">
        <v>5.6613901994149424E-2</v>
      </c>
      <c r="G98" s="17">
        <v>991</v>
      </c>
    </row>
    <row r="99" spans="2:7">
      <c r="B99" s="15" t="s">
        <v>144</v>
      </c>
      <c r="C99" s="16">
        <v>192832.21999999988</v>
      </c>
      <c r="D99" s="16">
        <v>193761.36999999994</v>
      </c>
      <c r="E99" s="16">
        <v>-929.15000000005239</v>
      </c>
      <c r="F99" s="18">
        <v>-4.8184374997085706E-3</v>
      </c>
      <c r="G99" s="17">
        <v>322</v>
      </c>
    </row>
    <row r="100" spans="2:7">
      <c r="B100" s="15" t="s">
        <v>113</v>
      </c>
      <c r="C100" s="16">
        <v>182007.6</v>
      </c>
      <c r="D100" s="16">
        <v>116014.80000000016</v>
      </c>
      <c r="E100" s="16">
        <v>65992.799999999843</v>
      </c>
      <c r="F100" s="18">
        <v>0.36258266138336992</v>
      </c>
      <c r="G100" s="17">
        <v>2585</v>
      </c>
    </row>
    <row r="101" spans="2:7">
      <c r="B101" s="15" t="s">
        <v>212</v>
      </c>
      <c r="C101" s="16">
        <v>178335.38000000006</v>
      </c>
      <c r="D101" s="16">
        <v>163089.36000000013</v>
      </c>
      <c r="E101" s="16">
        <v>15246.019999999931</v>
      </c>
      <c r="F101" s="18">
        <v>8.5490719788748171E-2</v>
      </c>
      <c r="G101" s="17">
        <v>818</v>
      </c>
    </row>
    <row r="102" spans="2:7">
      <c r="B102" s="15" t="s">
        <v>173</v>
      </c>
      <c r="C102" s="16">
        <v>172982.32000000071</v>
      </c>
      <c r="D102" s="16">
        <v>167177.99000000011</v>
      </c>
      <c r="E102" s="16">
        <v>5804.3300000005984</v>
      </c>
      <c r="F102" s="18">
        <v>3.355446961285162E-2</v>
      </c>
      <c r="G102" s="17">
        <v>917</v>
      </c>
    </row>
    <row r="103" spans="2:7">
      <c r="B103" s="15" t="s">
        <v>195</v>
      </c>
      <c r="C103" s="16">
        <v>170578.01999999923</v>
      </c>
      <c r="D103" s="16">
        <v>198278.43000000034</v>
      </c>
      <c r="E103" s="16">
        <v>-27700.410000001109</v>
      </c>
      <c r="F103" s="18">
        <v>-0.16239143824040889</v>
      </c>
      <c r="G103" s="17">
        <v>5899</v>
      </c>
    </row>
    <row r="104" spans="2:7">
      <c r="B104" s="15" t="s">
        <v>129</v>
      </c>
      <c r="C104" s="16">
        <v>166327.25</v>
      </c>
      <c r="D104" s="16">
        <v>123490.86999999975</v>
      </c>
      <c r="E104" s="16">
        <v>42836.380000000252</v>
      </c>
      <c r="F104" s="18">
        <v>0.25754276584264008</v>
      </c>
      <c r="G104" s="17">
        <v>850</v>
      </c>
    </row>
    <row r="105" spans="2:7">
      <c r="B105" s="15" t="s">
        <v>310</v>
      </c>
      <c r="C105" s="16">
        <v>163614.95000000024</v>
      </c>
      <c r="D105" s="16">
        <v>173543.25</v>
      </c>
      <c r="E105" s="16">
        <v>-9928.2999999997555</v>
      </c>
      <c r="F105" s="18">
        <v>-6.0680885212504976E-2</v>
      </c>
      <c r="G105" s="17">
        <v>505</v>
      </c>
    </row>
    <row r="106" spans="2:7">
      <c r="B106" s="15" t="s">
        <v>333</v>
      </c>
      <c r="C106" s="16">
        <v>149658.07999999984</v>
      </c>
      <c r="D106" s="16">
        <v>169811.28000000006</v>
      </c>
      <c r="E106" s="16">
        <v>-20153.200000000215</v>
      </c>
      <c r="F106" s="18">
        <v>-0.13466162334837006</v>
      </c>
      <c r="G106" s="17">
        <v>368</v>
      </c>
    </row>
    <row r="107" spans="2:7">
      <c r="B107" s="15" t="s">
        <v>337</v>
      </c>
      <c r="C107" s="16">
        <v>145760.71999999997</v>
      </c>
      <c r="D107" s="16">
        <v>164735.41</v>
      </c>
      <c r="E107" s="16">
        <v>-18974.690000000031</v>
      </c>
      <c r="F107" s="18">
        <v>-0.13017697772074696</v>
      </c>
      <c r="G107" s="17">
        <v>357</v>
      </c>
    </row>
    <row r="108" spans="2:7">
      <c r="B108" s="15" t="s">
        <v>125</v>
      </c>
      <c r="C108" s="16">
        <v>141635.10000000003</v>
      </c>
      <c r="D108" s="16">
        <v>122278.12999999998</v>
      </c>
      <c r="E108" s="16">
        <v>19356.970000000059</v>
      </c>
      <c r="F108" s="18">
        <v>0.13666788811530514</v>
      </c>
      <c r="G108" s="17">
        <v>173</v>
      </c>
    </row>
    <row r="109" spans="2:7">
      <c r="B109" s="15" t="s">
        <v>327</v>
      </c>
      <c r="C109" s="16">
        <v>139950.71999999997</v>
      </c>
      <c r="D109" s="16">
        <v>144988.81000000003</v>
      </c>
      <c r="E109" s="16">
        <v>-5038.0900000000547</v>
      </c>
      <c r="F109" s="18">
        <v>-3.5999028800995495E-2</v>
      </c>
      <c r="G109" s="17">
        <v>192</v>
      </c>
    </row>
    <row r="110" spans="2:7">
      <c r="B110" s="15" t="s">
        <v>179</v>
      </c>
      <c r="C110" s="16">
        <v>136756.87000000017</v>
      </c>
      <c r="D110" s="16">
        <v>128906.16000000013</v>
      </c>
      <c r="E110" s="16">
        <v>7850.7100000000355</v>
      </c>
      <c r="F110" s="18">
        <v>5.7406329934284295E-2</v>
      </c>
      <c r="G110" s="17">
        <v>695</v>
      </c>
    </row>
    <row r="111" spans="2:7">
      <c r="B111" s="15" t="s">
        <v>286</v>
      </c>
      <c r="C111" s="16">
        <v>136467.24000000005</v>
      </c>
      <c r="D111" s="16">
        <v>138014.55999999991</v>
      </c>
      <c r="E111" s="16">
        <v>-1547.3199999998615</v>
      </c>
      <c r="F111" s="18">
        <v>-1.1338398871405773E-2</v>
      </c>
      <c r="G111" s="17">
        <v>156</v>
      </c>
    </row>
    <row r="112" spans="2:7">
      <c r="B112" s="15" t="s">
        <v>104</v>
      </c>
      <c r="C112" s="16">
        <v>135091.34000000003</v>
      </c>
      <c r="D112" s="16">
        <v>87776.849999999817</v>
      </c>
      <c r="E112" s="16">
        <v>47314.490000000209</v>
      </c>
      <c r="F112" s="18">
        <v>0.35024073341785045</v>
      </c>
      <c r="G112" s="17">
        <v>3696</v>
      </c>
    </row>
    <row r="113" spans="2:7">
      <c r="B113" s="15" t="s">
        <v>115</v>
      </c>
      <c r="C113" s="16">
        <v>134648.85000000009</v>
      </c>
      <c r="D113" s="16">
        <v>99797.950000000012</v>
      </c>
      <c r="E113" s="16">
        <v>34850.900000000081</v>
      </c>
      <c r="F113" s="18">
        <v>0.25882805534544157</v>
      </c>
      <c r="G113" s="17">
        <v>555</v>
      </c>
    </row>
    <row r="114" spans="2:7">
      <c r="B114" s="15" t="s">
        <v>262</v>
      </c>
      <c r="C114" s="16">
        <v>132771.22000000012</v>
      </c>
      <c r="D114" s="16">
        <v>129143.46999999986</v>
      </c>
      <c r="E114" s="16">
        <v>3627.7500000002619</v>
      </c>
      <c r="F114" s="18">
        <v>2.7323316001767996E-2</v>
      </c>
      <c r="G114" s="17">
        <v>419</v>
      </c>
    </row>
    <row r="115" spans="2:7">
      <c r="B115" s="15" t="s">
        <v>176</v>
      </c>
      <c r="C115" s="16">
        <v>131625.60000000012</v>
      </c>
      <c r="D115" s="16">
        <v>124057.05000000008</v>
      </c>
      <c r="E115" s="16">
        <v>7568.5500000000466</v>
      </c>
      <c r="F115" s="18">
        <v>5.7500592589891632E-2</v>
      </c>
      <c r="G115" s="17">
        <v>669</v>
      </c>
    </row>
    <row r="116" spans="2:7">
      <c r="B116" s="15" t="s">
        <v>209</v>
      </c>
      <c r="C116" s="16">
        <v>129531.93999999992</v>
      </c>
      <c r="D116" s="16">
        <v>115022.48000000001</v>
      </c>
      <c r="E116" s="16">
        <v>14509.459999999905</v>
      </c>
      <c r="F116" s="18">
        <v>0.11201453479350278</v>
      </c>
      <c r="G116" s="17">
        <v>619</v>
      </c>
    </row>
    <row r="117" spans="2:7">
      <c r="B117" s="15" t="s">
        <v>213</v>
      </c>
      <c r="C117" s="16">
        <v>124079.60000000003</v>
      </c>
      <c r="D117" s="16">
        <v>113245.57999999994</v>
      </c>
      <c r="E117" s="16">
        <v>10834.020000000091</v>
      </c>
      <c r="F117" s="18">
        <v>8.7315078385166361E-2</v>
      </c>
      <c r="G117" s="17">
        <v>568</v>
      </c>
    </row>
    <row r="118" spans="2:7">
      <c r="B118" s="15" t="s">
        <v>218</v>
      </c>
      <c r="C118" s="16">
        <v>119469.95000000024</v>
      </c>
      <c r="D118" s="16">
        <v>88761.960000000021</v>
      </c>
      <c r="E118" s="16">
        <v>30707.990000000224</v>
      </c>
      <c r="F118" s="18">
        <v>0.25703526284224743</v>
      </c>
      <c r="G118" s="17">
        <v>847</v>
      </c>
    </row>
    <row r="119" spans="2:7">
      <c r="B119" s="15" t="s">
        <v>258</v>
      </c>
      <c r="C119" s="16">
        <v>119211.60000000015</v>
      </c>
      <c r="D119" s="16">
        <v>115581.91999999988</v>
      </c>
      <c r="E119" s="16">
        <v>3629.6800000002695</v>
      </c>
      <c r="F119" s="18">
        <v>3.044737257112785E-2</v>
      </c>
      <c r="G119" s="17">
        <v>375</v>
      </c>
    </row>
    <row r="120" spans="2:7">
      <c r="B120" s="15" t="s">
        <v>249</v>
      </c>
      <c r="C120" s="16">
        <v>117730.94999999995</v>
      </c>
      <c r="D120" s="16">
        <v>107043.63999999996</v>
      </c>
      <c r="E120" s="16">
        <v>10687.309999999998</v>
      </c>
      <c r="F120" s="18">
        <v>9.0777403902712092E-2</v>
      </c>
      <c r="G120" s="17">
        <v>255</v>
      </c>
    </row>
    <row r="121" spans="2:7">
      <c r="B121" s="15" t="s">
        <v>256</v>
      </c>
      <c r="C121" s="16">
        <v>116636.40000000021</v>
      </c>
      <c r="D121" s="16">
        <v>106048.80000000012</v>
      </c>
      <c r="E121" s="16">
        <v>10587.600000000093</v>
      </c>
      <c r="F121" s="18">
        <v>9.0774406617488826E-2</v>
      </c>
      <c r="G121" s="17">
        <v>360</v>
      </c>
    </row>
    <row r="122" spans="2:7">
      <c r="B122" s="15" t="s">
        <v>259</v>
      </c>
      <c r="C122" s="16">
        <v>115256.75000000013</v>
      </c>
      <c r="D122" s="16">
        <v>114040.8499999999</v>
      </c>
      <c r="E122" s="16">
        <v>1215.900000000227</v>
      </c>
      <c r="F122" s="18">
        <v>1.0549490593828349E-2</v>
      </c>
      <c r="G122" s="17">
        <v>370</v>
      </c>
    </row>
    <row r="123" spans="2:7">
      <c r="B123" s="15" t="s">
        <v>261</v>
      </c>
      <c r="C123" s="16">
        <v>114126.79000000011</v>
      </c>
      <c r="D123" s="16">
        <v>113424.41999999988</v>
      </c>
      <c r="E123" s="16">
        <v>702.37000000022817</v>
      </c>
      <c r="F123" s="18">
        <v>6.154295586515905E-3</v>
      </c>
      <c r="G123" s="17">
        <v>368</v>
      </c>
    </row>
    <row r="124" spans="2:7">
      <c r="B124" s="15" t="s">
        <v>136</v>
      </c>
      <c r="C124" s="16">
        <v>112288.68000000031</v>
      </c>
      <c r="D124" s="16">
        <v>83092.030000000072</v>
      </c>
      <c r="E124" s="16">
        <v>29196.650000000242</v>
      </c>
      <c r="F124" s="18">
        <v>0.26001418842932483</v>
      </c>
      <c r="G124" s="17">
        <v>567</v>
      </c>
    </row>
    <row r="125" spans="2:7">
      <c r="B125" s="15" t="s">
        <v>343</v>
      </c>
      <c r="C125" s="16">
        <v>108582.71000000011</v>
      </c>
      <c r="D125" s="16">
        <v>71435.25</v>
      </c>
      <c r="E125" s="16">
        <v>37147.460000000108</v>
      </c>
      <c r="F125" s="18">
        <v>0.34211210974564987</v>
      </c>
      <c r="G125" s="17">
        <v>2729</v>
      </c>
    </row>
    <row r="126" spans="2:7">
      <c r="B126" s="15" t="s">
        <v>207</v>
      </c>
      <c r="C126" s="16">
        <v>107559.63999999977</v>
      </c>
      <c r="D126" s="16">
        <v>95511.479999999923</v>
      </c>
      <c r="E126" s="16">
        <v>12048.159999999843</v>
      </c>
      <c r="F126" s="18">
        <v>0.11201376278313938</v>
      </c>
      <c r="G126" s="17">
        <v>514</v>
      </c>
    </row>
    <row r="127" spans="2:7">
      <c r="B127" s="15" t="s">
        <v>121</v>
      </c>
      <c r="C127" s="16">
        <v>106078.5599999999</v>
      </c>
      <c r="D127" s="16">
        <v>91581.160000000033</v>
      </c>
      <c r="E127" s="16">
        <v>14497.399999999863</v>
      </c>
      <c r="F127" s="18">
        <v>0.1366666365003435</v>
      </c>
      <c r="G127" s="17">
        <v>131</v>
      </c>
    </row>
    <row r="128" spans="2:7">
      <c r="B128" s="15" t="s">
        <v>252</v>
      </c>
      <c r="C128" s="16">
        <v>106019.41</v>
      </c>
      <c r="D128" s="16">
        <v>96549.159999999974</v>
      </c>
      <c r="E128" s="16">
        <v>9470.2500000000291</v>
      </c>
      <c r="F128" s="18">
        <v>8.9325624430470124E-2</v>
      </c>
      <c r="G128" s="17">
        <v>230</v>
      </c>
    </row>
    <row r="129" spans="2:7">
      <c r="B129" s="15" t="s">
        <v>251</v>
      </c>
      <c r="C129" s="16">
        <v>105265.31999999998</v>
      </c>
      <c r="D129" s="16">
        <v>95709.609999999971</v>
      </c>
      <c r="E129" s="16">
        <v>9555.7100000000064</v>
      </c>
      <c r="F129" s="18">
        <v>9.0777380432605997E-2</v>
      </c>
      <c r="G129" s="17">
        <v>228</v>
      </c>
    </row>
    <row r="130" spans="2:7">
      <c r="B130" s="15" t="s">
        <v>341</v>
      </c>
      <c r="C130" s="16">
        <v>104495.23000000004</v>
      </c>
      <c r="D130" s="16">
        <v>68974.679999999964</v>
      </c>
      <c r="E130" s="16">
        <v>35520.550000000076</v>
      </c>
      <c r="F130" s="18">
        <v>0.33992508557567713</v>
      </c>
      <c r="G130" s="17">
        <v>2635</v>
      </c>
    </row>
    <row r="131" spans="2:7">
      <c r="B131" s="15" t="s">
        <v>254</v>
      </c>
      <c r="C131" s="16">
        <v>103676.80000000012</v>
      </c>
      <c r="D131" s="16">
        <v>94265.599999999977</v>
      </c>
      <c r="E131" s="16">
        <v>9411.2000000001426</v>
      </c>
      <c r="F131" s="18">
        <v>9.0774406617489464E-2</v>
      </c>
      <c r="G131" s="17">
        <v>320</v>
      </c>
    </row>
    <row r="132" spans="2:7">
      <c r="B132" s="15" t="s">
        <v>260</v>
      </c>
      <c r="C132" s="16">
        <v>100567.15000000011</v>
      </c>
      <c r="D132" s="16">
        <v>98629.919999999925</v>
      </c>
      <c r="E132" s="16">
        <v>1937.2300000001851</v>
      </c>
      <c r="F132" s="18">
        <v>1.9263049614115374E-2</v>
      </c>
      <c r="G132" s="17">
        <v>320</v>
      </c>
    </row>
    <row r="133" spans="2:7">
      <c r="B133" s="15" t="s">
        <v>313</v>
      </c>
      <c r="C133" s="16">
        <v>99384.280000000203</v>
      </c>
      <c r="D133" s="16">
        <v>131326.74000000025</v>
      </c>
      <c r="E133" s="16">
        <v>-31942.46000000005</v>
      </c>
      <c r="F133" s="18">
        <v>-0.32140354591289472</v>
      </c>
      <c r="G133" s="17">
        <v>3159</v>
      </c>
    </row>
    <row r="134" spans="2:7">
      <c r="B134" s="15" t="s">
        <v>344</v>
      </c>
      <c r="C134" s="16">
        <v>94076.87999999983</v>
      </c>
      <c r="D134" s="16">
        <v>65331.229999999799</v>
      </c>
      <c r="E134" s="16">
        <v>28745.650000000031</v>
      </c>
      <c r="F134" s="18">
        <v>0.30555488234728961</v>
      </c>
      <c r="G134" s="17">
        <v>2112</v>
      </c>
    </row>
    <row r="135" spans="2:7">
      <c r="B135" s="15" t="s">
        <v>162</v>
      </c>
      <c r="C135" s="16">
        <v>92676.330000000075</v>
      </c>
      <c r="D135" s="16">
        <v>84876.589999999866</v>
      </c>
      <c r="E135" s="16">
        <v>7799.740000000209</v>
      </c>
      <c r="F135" s="18">
        <v>8.4161079749275822E-2</v>
      </c>
      <c r="G135" s="17">
        <v>587</v>
      </c>
    </row>
    <row r="136" spans="2:7">
      <c r="B136" s="15" t="s">
        <v>346</v>
      </c>
      <c r="C136" s="16">
        <v>91238.21999999987</v>
      </c>
      <c r="D136" s="16">
        <v>63598.949999999815</v>
      </c>
      <c r="E136" s="16">
        <v>27639.270000000055</v>
      </c>
      <c r="F136" s="18">
        <v>0.30293521728065381</v>
      </c>
      <c r="G136" s="17">
        <v>2056</v>
      </c>
    </row>
    <row r="137" spans="2:7">
      <c r="B137" s="15" t="s">
        <v>196</v>
      </c>
      <c r="C137" s="16">
        <v>90119.269999999815</v>
      </c>
      <c r="D137" s="16">
        <v>104100.1099999999</v>
      </c>
      <c r="E137" s="16">
        <v>-13980.840000000084</v>
      </c>
      <c r="F137" s="18">
        <v>-0.15513707556663645</v>
      </c>
      <c r="G137" s="17">
        <v>3084</v>
      </c>
    </row>
    <row r="138" spans="2:7">
      <c r="B138" s="15" t="s">
        <v>132</v>
      </c>
      <c r="C138" s="16">
        <v>89872.259999999966</v>
      </c>
      <c r="D138" s="16">
        <v>87654.999999999985</v>
      </c>
      <c r="E138" s="16">
        <v>2217.2599999999802</v>
      </c>
      <c r="F138" s="18">
        <v>2.4671238934015693E-2</v>
      </c>
      <c r="G138" s="17">
        <v>109</v>
      </c>
    </row>
    <row r="139" spans="2:7">
      <c r="B139" s="15" t="s">
        <v>134</v>
      </c>
      <c r="C139" s="16">
        <v>89872.259999999951</v>
      </c>
      <c r="D139" s="16">
        <v>87654.999999999985</v>
      </c>
      <c r="E139" s="16">
        <v>2217.2599999999657</v>
      </c>
      <c r="F139" s="18">
        <v>2.4671238934015533E-2</v>
      </c>
      <c r="G139" s="17">
        <v>109</v>
      </c>
    </row>
    <row r="140" spans="2:7">
      <c r="B140" s="15" t="s">
        <v>220</v>
      </c>
      <c r="C140" s="16">
        <v>89225.000000000044</v>
      </c>
      <c r="D140" s="16">
        <v>88034.999999999884</v>
      </c>
      <c r="E140" s="16">
        <v>1190.0000000001601</v>
      </c>
      <c r="F140" s="18">
        <v>1.3337069207062589E-2</v>
      </c>
      <c r="G140" s="17">
        <v>250</v>
      </c>
    </row>
    <row r="141" spans="2:7">
      <c r="B141" s="15" t="s">
        <v>330</v>
      </c>
      <c r="C141" s="16">
        <v>88525.430000000037</v>
      </c>
      <c r="D141" s="16">
        <v>100594.74000000002</v>
      </c>
      <c r="E141" s="16">
        <v>-12069.309999999983</v>
      </c>
      <c r="F141" s="18">
        <v>-0.13633720841570585</v>
      </c>
      <c r="G141" s="17">
        <v>218</v>
      </c>
    </row>
    <row r="142" spans="2:7">
      <c r="B142" s="15" t="s">
        <v>315</v>
      </c>
      <c r="C142" s="16">
        <v>88130.769999999524</v>
      </c>
      <c r="D142" s="16">
        <v>58414.630000000012</v>
      </c>
      <c r="E142" s="16">
        <v>29716.139999999512</v>
      </c>
      <c r="F142" s="18">
        <v>0.33718234845786177</v>
      </c>
      <c r="G142" s="17">
        <v>4412</v>
      </c>
    </row>
    <row r="143" spans="2:7">
      <c r="B143" s="15" t="s">
        <v>307</v>
      </c>
      <c r="C143" s="16">
        <v>88125.27999999997</v>
      </c>
      <c r="D143" s="16">
        <v>93472.799999999916</v>
      </c>
      <c r="E143" s="16">
        <v>-5347.5199999999459</v>
      </c>
      <c r="F143" s="18">
        <v>-6.0680885212505968E-2</v>
      </c>
      <c r="G143" s="17">
        <v>272</v>
      </c>
    </row>
    <row r="144" spans="2:7">
      <c r="B144" s="15" t="s">
        <v>255</v>
      </c>
      <c r="C144" s="16">
        <v>87801.290000000081</v>
      </c>
      <c r="D144" s="16">
        <v>79831.179999999949</v>
      </c>
      <c r="E144" s="16">
        <v>7970.1100000001315</v>
      </c>
      <c r="F144" s="18">
        <v>9.0774406617489603E-2</v>
      </c>
      <c r="G144" s="17">
        <v>271</v>
      </c>
    </row>
    <row r="145" spans="2:7">
      <c r="B145" s="15" t="s">
        <v>158</v>
      </c>
      <c r="C145" s="16">
        <v>86869.710000000137</v>
      </c>
      <c r="D145" s="16">
        <v>79335.840000000011</v>
      </c>
      <c r="E145" s="16">
        <v>7533.8700000001263</v>
      </c>
      <c r="F145" s="18">
        <v>8.6726086687754736E-2</v>
      </c>
      <c r="G145" s="17">
        <v>580</v>
      </c>
    </row>
    <row r="146" spans="2:7">
      <c r="B146" s="15" t="s">
        <v>199</v>
      </c>
      <c r="C146" s="16">
        <v>85981.639999999868</v>
      </c>
      <c r="D146" s="16">
        <v>59615.749999999876</v>
      </c>
      <c r="E146" s="16">
        <v>26365.889999999992</v>
      </c>
      <c r="F146" s="18">
        <v>0.3066455815450837</v>
      </c>
      <c r="G146" s="17">
        <v>1606</v>
      </c>
    </row>
    <row r="147" spans="2:7">
      <c r="B147" s="15" t="s">
        <v>338</v>
      </c>
      <c r="C147" s="16">
        <v>85073.520000000033</v>
      </c>
      <c r="D147" s="16">
        <v>97826</v>
      </c>
      <c r="E147" s="16">
        <v>-12752.479999999967</v>
      </c>
      <c r="F147" s="18">
        <v>-0.14989952220150243</v>
      </c>
      <c r="G147" s="17">
        <v>212</v>
      </c>
    </row>
    <row r="148" spans="2:7">
      <c r="B148" s="15" t="s">
        <v>314</v>
      </c>
      <c r="C148" s="16">
        <v>84804.699999999662</v>
      </c>
      <c r="D148" s="16">
        <v>56119.720000000008</v>
      </c>
      <c r="E148" s="16">
        <v>28684.979999999654</v>
      </c>
      <c r="F148" s="18">
        <v>0.33824752637530431</v>
      </c>
      <c r="G148" s="17">
        <v>4238</v>
      </c>
    </row>
    <row r="149" spans="2:7">
      <c r="B149" s="15" t="s">
        <v>226</v>
      </c>
      <c r="C149" s="16">
        <v>78985.900000000081</v>
      </c>
      <c r="D149" s="16">
        <v>58449.949999999924</v>
      </c>
      <c r="E149" s="16">
        <v>20535.950000000157</v>
      </c>
      <c r="F149" s="18">
        <v>0.25999513837279992</v>
      </c>
      <c r="G149" s="17">
        <v>530</v>
      </c>
    </row>
    <row r="150" spans="2:7">
      <c r="B150" s="15" t="s">
        <v>316</v>
      </c>
      <c r="C150" s="16">
        <v>77274.289999999892</v>
      </c>
      <c r="D150" s="16">
        <v>51164.170000000006</v>
      </c>
      <c r="E150" s="16">
        <v>26110.119999999886</v>
      </c>
      <c r="F150" s="18">
        <v>0.33788883728339558</v>
      </c>
      <c r="G150" s="17">
        <v>3865</v>
      </c>
    </row>
    <row r="151" spans="2:7">
      <c r="B151" s="15" t="s">
        <v>334</v>
      </c>
      <c r="C151" s="16">
        <v>74494.960000000021</v>
      </c>
      <c r="D151" s="16">
        <v>83521.290000000008</v>
      </c>
      <c r="E151" s="16">
        <v>-9026.3299999999872</v>
      </c>
      <c r="F151" s="18">
        <v>-0.12116698901509558</v>
      </c>
      <c r="G151" s="17">
        <v>181</v>
      </c>
    </row>
    <row r="152" spans="2:7">
      <c r="B152" s="15" t="s">
        <v>197</v>
      </c>
      <c r="C152" s="16">
        <v>73419.339999999836</v>
      </c>
      <c r="D152" s="16">
        <v>83160.109999999884</v>
      </c>
      <c r="E152" s="16">
        <v>-9740.7700000000477</v>
      </c>
      <c r="F152" s="18">
        <v>-0.13267308041723161</v>
      </c>
      <c r="G152" s="17">
        <v>2513</v>
      </c>
    </row>
    <row r="153" spans="2:7">
      <c r="B153" s="15" t="s">
        <v>107</v>
      </c>
      <c r="C153" s="16">
        <v>72035.929999999978</v>
      </c>
      <c r="D153" s="16">
        <v>52732.62000000009</v>
      </c>
      <c r="E153" s="16">
        <v>19303.309999999889</v>
      </c>
      <c r="F153" s="18">
        <v>0.26796780439983064</v>
      </c>
      <c r="G153" s="17">
        <v>3365</v>
      </c>
    </row>
    <row r="154" spans="2:7">
      <c r="B154" s="15" t="s">
        <v>103</v>
      </c>
      <c r="C154" s="16">
        <v>71700.839999999967</v>
      </c>
      <c r="D154" s="16">
        <v>45384.810000000107</v>
      </c>
      <c r="E154" s="16">
        <v>26316.029999999861</v>
      </c>
      <c r="F154" s="18">
        <v>0.36702540723372101</v>
      </c>
      <c r="G154" s="17">
        <v>1911</v>
      </c>
    </row>
    <row r="155" spans="2:7">
      <c r="B155" s="15" t="s">
        <v>311</v>
      </c>
      <c r="C155" s="16">
        <v>70772.910000000193</v>
      </c>
      <c r="D155" s="16">
        <v>92165.570000000196</v>
      </c>
      <c r="E155" s="16">
        <v>-21392.660000000003</v>
      </c>
      <c r="F155" s="18">
        <v>-0.30227187210473533</v>
      </c>
      <c r="G155" s="17">
        <v>2217</v>
      </c>
    </row>
    <row r="156" spans="2:7">
      <c r="B156" s="15" t="s">
        <v>253</v>
      </c>
      <c r="C156" s="16">
        <v>69981.84</v>
      </c>
      <c r="D156" s="16">
        <v>63629.280000000006</v>
      </c>
      <c r="E156" s="16">
        <v>6352.5599999999904</v>
      </c>
      <c r="F156" s="18">
        <v>9.0774406617488063E-2</v>
      </c>
      <c r="G156" s="17">
        <v>216</v>
      </c>
    </row>
    <row r="157" spans="2:7">
      <c r="B157" s="15" t="s">
        <v>223</v>
      </c>
      <c r="C157" s="16">
        <v>68167.299999999988</v>
      </c>
      <c r="D157" s="16">
        <v>65242.730000000018</v>
      </c>
      <c r="E157" s="16">
        <v>2924.5699999999706</v>
      </c>
      <c r="F157" s="18">
        <v>4.2902828775673543E-2</v>
      </c>
      <c r="G157" s="17">
        <v>203</v>
      </c>
    </row>
    <row r="158" spans="2:7">
      <c r="B158" s="15" t="s">
        <v>257</v>
      </c>
      <c r="C158" s="16">
        <v>67065.929999999978</v>
      </c>
      <c r="D158" s="16">
        <v>60978.06</v>
      </c>
      <c r="E158" s="16">
        <v>6087.8699999999808</v>
      </c>
      <c r="F158" s="18">
        <v>9.0774406617487938E-2</v>
      </c>
      <c r="G158" s="17">
        <v>207</v>
      </c>
    </row>
    <row r="159" spans="2:7">
      <c r="B159" s="15" t="s">
        <v>142</v>
      </c>
      <c r="C159" s="16">
        <v>64451.450000000033</v>
      </c>
      <c r="D159" s="16">
        <v>64386.490000000034</v>
      </c>
      <c r="E159" s="16">
        <v>64.959999999999127</v>
      </c>
      <c r="F159" s="18">
        <v>1.007890435358694E-3</v>
      </c>
      <c r="G159" s="17">
        <v>107</v>
      </c>
    </row>
    <row r="160" spans="2:7">
      <c r="B160" s="15" t="s">
        <v>161</v>
      </c>
      <c r="C160" s="16">
        <v>62680.200000000099</v>
      </c>
      <c r="D160" s="16">
        <v>57259.159999999945</v>
      </c>
      <c r="E160" s="16">
        <v>5421.0400000001537</v>
      </c>
      <c r="F160" s="18">
        <v>8.6487279874667686E-2</v>
      </c>
      <c r="G160" s="17">
        <v>396</v>
      </c>
    </row>
    <row r="161" spans="2:7">
      <c r="B161" s="15" t="s">
        <v>165</v>
      </c>
      <c r="C161" s="16">
        <v>62262.9900000001</v>
      </c>
      <c r="D161" s="16">
        <v>56825.349999999984</v>
      </c>
      <c r="E161" s="16">
        <v>5437.6400000001158</v>
      </c>
      <c r="F161" s="18">
        <v>8.7333422310751654E-2</v>
      </c>
      <c r="G161" s="17">
        <v>393</v>
      </c>
    </row>
    <row r="162" spans="2:7">
      <c r="B162" s="15" t="s">
        <v>192</v>
      </c>
      <c r="C162" s="16">
        <v>62098.870000000039</v>
      </c>
      <c r="D162" s="16">
        <v>62353.710000000079</v>
      </c>
      <c r="E162" s="16">
        <v>-254.84000000004016</v>
      </c>
      <c r="F162" s="18">
        <v>-4.1037783779324811E-3</v>
      </c>
      <c r="G162" s="17">
        <v>312</v>
      </c>
    </row>
    <row r="163" spans="2:7">
      <c r="B163" s="15" t="s">
        <v>141</v>
      </c>
      <c r="C163" s="16">
        <v>61439.700000000033</v>
      </c>
      <c r="D163" s="16">
        <v>61377.780000000042</v>
      </c>
      <c r="E163" s="16">
        <v>61.919999999990978</v>
      </c>
      <c r="F163" s="18">
        <v>1.0078174209833535E-3</v>
      </c>
      <c r="G163" s="17">
        <v>102</v>
      </c>
    </row>
    <row r="164" spans="2:7">
      <c r="B164" s="15" t="s">
        <v>116</v>
      </c>
      <c r="C164" s="16">
        <v>61070.099999999933</v>
      </c>
      <c r="D164" s="16">
        <v>45240.720000000038</v>
      </c>
      <c r="E164" s="16">
        <v>15829.379999999896</v>
      </c>
      <c r="F164" s="18">
        <v>0.25920016505622084</v>
      </c>
      <c r="G164" s="17">
        <v>444</v>
      </c>
    </row>
    <row r="165" spans="2:7">
      <c r="B165" s="15" t="s">
        <v>151</v>
      </c>
      <c r="C165" s="16">
        <v>59218.45</v>
      </c>
      <c r="D165" s="16">
        <v>37430.949999999939</v>
      </c>
      <c r="E165" s="16">
        <v>21787.500000000058</v>
      </c>
      <c r="F165" s="18">
        <v>0.36791743113843844</v>
      </c>
      <c r="G165" s="17">
        <v>1820</v>
      </c>
    </row>
    <row r="166" spans="2:7">
      <c r="B166" s="15" t="s">
        <v>182</v>
      </c>
      <c r="C166" s="16">
        <v>58489.639999999948</v>
      </c>
      <c r="D166" s="16">
        <v>43282.219999999885</v>
      </c>
      <c r="E166" s="16">
        <v>15207.420000000064</v>
      </c>
      <c r="F166" s="18">
        <v>0.26000194222429951</v>
      </c>
      <c r="G166" s="17">
        <v>866</v>
      </c>
    </row>
    <row r="167" spans="2:7">
      <c r="B167" s="15" t="s">
        <v>157</v>
      </c>
      <c r="C167" s="16">
        <v>58449.300000000047</v>
      </c>
      <c r="D167" s="16">
        <v>53346.549999999988</v>
      </c>
      <c r="E167" s="16">
        <v>5102.7500000000582</v>
      </c>
      <c r="F167" s="18">
        <v>8.7302157596413549E-2</v>
      </c>
      <c r="G167" s="17">
        <v>390</v>
      </c>
    </row>
    <row r="168" spans="2:7">
      <c r="B168" s="15" t="s">
        <v>185</v>
      </c>
      <c r="C168" s="16">
        <v>58414.6</v>
      </c>
      <c r="D168" s="16">
        <v>58356.6700000001</v>
      </c>
      <c r="E168" s="16">
        <v>57.929999999898428</v>
      </c>
      <c r="F168" s="18">
        <v>9.917041287605911E-4</v>
      </c>
      <c r="G168" s="17">
        <v>292</v>
      </c>
    </row>
    <row r="169" spans="2:7">
      <c r="B169" s="15" t="s">
        <v>189</v>
      </c>
      <c r="C169" s="16">
        <v>55340.480000000018</v>
      </c>
      <c r="D169" s="16">
        <v>55358.830000000067</v>
      </c>
      <c r="E169" s="16">
        <v>-18.350000000049477</v>
      </c>
      <c r="F169" s="18">
        <v>-3.3158367979550357E-4</v>
      </c>
      <c r="G169" s="17">
        <v>277</v>
      </c>
    </row>
    <row r="170" spans="2:7">
      <c r="B170" s="15" t="s">
        <v>163</v>
      </c>
      <c r="C170" s="16">
        <v>52123.470000000081</v>
      </c>
      <c r="D170" s="16">
        <v>47571.299999999988</v>
      </c>
      <c r="E170" s="16">
        <v>4552.1700000000928</v>
      </c>
      <c r="F170" s="18">
        <v>8.7334362044585404E-2</v>
      </c>
      <c r="G170" s="17">
        <v>329</v>
      </c>
    </row>
    <row r="171" spans="2:7">
      <c r="B171" s="15" t="s">
        <v>159</v>
      </c>
      <c r="C171" s="16">
        <v>51555.280000000057</v>
      </c>
      <c r="D171" s="16">
        <v>47054.45</v>
      </c>
      <c r="E171" s="16">
        <v>4500.83000000006</v>
      </c>
      <c r="F171" s="18">
        <v>8.7301048505605147E-2</v>
      </c>
      <c r="G171" s="17">
        <v>344</v>
      </c>
    </row>
    <row r="172" spans="2:7">
      <c r="B172" s="15" t="s">
        <v>145</v>
      </c>
      <c r="C172" s="16">
        <v>49392.7</v>
      </c>
      <c r="D172" s="16">
        <v>49342.92</v>
      </c>
      <c r="E172" s="16">
        <v>49.779999999998836</v>
      </c>
      <c r="F172" s="18">
        <v>1.0078412396973407E-3</v>
      </c>
      <c r="G172" s="17">
        <v>82</v>
      </c>
    </row>
    <row r="173" spans="2:7">
      <c r="B173" s="15" t="s">
        <v>216</v>
      </c>
      <c r="C173" s="16">
        <v>49368.560000000114</v>
      </c>
      <c r="D173" s="16">
        <v>36580.410000000003</v>
      </c>
      <c r="E173" s="16">
        <v>12788.150000000111</v>
      </c>
      <c r="F173" s="18">
        <v>0.25903429227022384</v>
      </c>
      <c r="G173" s="17">
        <v>1400</v>
      </c>
    </row>
    <row r="174" spans="2:7">
      <c r="B174" s="15" t="s">
        <v>146</v>
      </c>
      <c r="C174" s="16">
        <v>48790.350000000013</v>
      </c>
      <c r="D174" s="16">
        <v>48741.180000000008</v>
      </c>
      <c r="E174" s="16">
        <v>49.17000000000553</v>
      </c>
      <c r="F174" s="18">
        <v>1.0077812518255252E-3</v>
      </c>
      <c r="G174" s="17">
        <v>81</v>
      </c>
    </row>
    <row r="175" spans="2:7">
      <c r="B175" s="15" t="s">
        <v>108</v>
      </c>
      <c r="C175" s="16">
        <v>48719.670000000027</v>
      </c>
      <c r="D175" s="16">
        <v>34428.770000000099</v>
      </c>
      <c r="E175" s="16">
        <v>14290.899999999929</v>
      </c>
      <c r="F175" s="18">
        <v>0.29332916253332425</v>
      </c>
      <c r="G175" s="17">
        <v>2197</v>
      </c>
    </row>
    <row r="176" spans="2:7">
      <c r="B176" s="15" t="s">
        <v>200</v>
      </c>
      <c r="C176" s="16">
        <v>47014.479999999981</v>
      </c>
      <c r="D176" s="16">
        <v>32369.089999999916</v>
      </c>
      <c r="E176" s="16">
        <v>14645.390000000065</v>
      </c>
      <c r="F176" s="18">
        <v>0.31150807155582855</v>
      </c>
      <c r="G176" s="17">
        <v>872</v>
      </c>
    </row>
    <row r="177" spans="2:7">
      <c r="B177" s="15" t="s">
        <v>105</v>
      </c>
      <c r="C177" s="16">
        <v>45933.449999999968</v>
      </c>
      <c r="D177" s="16">
        <v>34046.060000000019</v>
      </c>
      <c r="E177" s="16">
        <v>11887.389999999948</v>
      </c>
      <c r="F177" s="18">
        <v>0.25879593194066541</v>
      </c>
      <c r="G177" s="17">
        <v>720</v>
      </c>
    </row>
    <row r="178" spans="2:7">
      <c r="B178" s="15" t="s">
        <v>312</v>
      </c>
      <c r="C178" s="16">
        <v>45660.09000000004</v>
      </c>
      <c r="D178" s="16">
        <v>58990.930000000211</v>
      </c>
      <c r="E178" s="16">
        <v>-13330.840000000171</v>
      </c>
      <c r="F178" s="18">
        <v>-0.29195825062982045</v>
      </c>
      <c r="G178" s="17">
        <v>1419</v>
      </c>
    </row>
    <row r="179" spans="2:7">
      <c r="B179" s="15" t="s">
        <v>202</v>
      </c>
      <c r="C179" s="16">
        <v>45634.059999999969</v>
      </c>
      <c r="D179" s="16">
        <v>31526.429999999975</v>
      </c>
      <c r="E179" s="16">
        <v>14107.629999999994</v>
      </c>
      <c r="F179" s="18">
        <v>0.30914693980767882</v>
      </c>
      <c r="G179" s="17">
        <v>1274</v>
      </c>
    </row>
    <row r="180" spans="2:7">
      <c r="B180" s="15" t="s">
        <v>171</v>
      </c>
      <c r="C180" s="16">
        <v>44962.399999999994</v>
      </c>
      <c r="D180" s="16">
        <v>43308.970000000016</v>
      </c>
      <c r="E180" s="16">
        <v>1653.4299999999785</v>
      </c>
      <c r="F180" s="18">
        <v>3.67736152874397E-2</v>
      </c>
      <c r="G180" s="17">
        <v>237</v>
      </c>
    </row>
    <row r="181" spans="2:7">
      <c r="B181" s="15" t="s">
        <v>190</v>
      </c>
      <c r="C181" s="16">
        <v>42610.650000000023</v>
      </c>
      <c r="D181" s="16">
        <v>42568.370000000068</v>
      </c>
      <c r="E181" s="16">
        <v>42.27999999995518</v>
      </c>
      <c r="F181" s="18">
        <v>9.9224020285903071E-4</v>
      </c>
      <c r="G181" s="17">
        <v>213</v>
      </c>
    </row>
    <row r="182" spans="2:7">
      <c r="B182" s="15" t="s">
        <v>137</v>
      </c>
      <c r="C182" s="16">
        <v>41590.400000000001</v>
      </c>
      <c r="D182" s="16">
        <v>30778.099999999988</v>
      </c>
      <c r="E182" s="16">
        <v>10812.300000000014</v>
      </c>
      <c r="F182" s="18">
        <v>0.25997105101177226</v>
      </c>
      <c r="G182" s="17">
        <v>606</v>
      </c>
    </row>
    <row r="183" spans="2:7">
      <c r="B183" s="15" t="s">
        <v>111</v>
      </c>
      <c r="C183" s="16">
        <v>40285.650000000081</v>
      </c>
      <c r="D183" s="16">
        <v>26325.019999999968</v>
      </c>
      <c r="E183" s="16">
        <v>13960.630000000114</v>
      </c>
      <c r="F183" s="18">
        <v>0.3465410139838897</v>
      </c>
      <c r="G183" s="17">
        <v>2810</v>
      </c>
    </row>
    <row r="184" spans="2:7">
      <c r="B184" s="15" t="s">
        <v>206</v>
      </c>
      <c r="C184" s="16">
        <v>40100.80000000001</v>
      </c>
      <c r="D184" s="16">
        <v>29929.539999999997</v>
      </c>
      <c r="E184" s="16">
        <v>10171.260000000013</v>
      </c>
      <c r="F184" s="18">
        <v>0.25364232135019776</v>
      </c>
      <c r="G184" s="17">
        <v>659</v>
      </c>
    </row>
    <row r="185" spans="2:7">
      <c r="B185" s="15" t="s">
        <v>126</v>
      </c>
      <c r="C185" s="16">
        <v>39988.859999999979</v>
      </c>
      <c r="D185" s="16">
        <v>29591.8</v>
      </c>
      <c r="E185" s="16">
        <v>10397.059999999979</v>
      </c>
      <c r="F185" s="18">
        <v>0.25999890969635003</v>
      </c>
      <c r="G185" s="17">
        <v>222</v>
      </c>
    </row>
    <row r="186" spans="2:7">
      <c r="B186" s="15" t="s">
        <v>214</v>
      </c>
      <c r="C186" s="16">
        <v>39976.349999999969</v>
      </c>
      <c r="D186" s="16">
        <v>36485.870000000017</v>
      </c>
      <c r="E186" s="16">
        <v>3490.4799999999523</v>
      </c>
      <c r="F186" s="18">
        <v>8.7313624180295479E-2</v>
      </c>
      <c r="G186" s="17">
        <v>183</v>
      </c>
    </row>
    <row r="187" spans="2:7">
      <c r="B187" s="15" t="s">
        <v>106</v>
      </c>
      <c r="C187" s="16">
        <v>39619.590000000062</v>
      </c>
      <c r="D187" s="16">
        <v>29369.109999999997</v>
      </c>
      <c r="E187" s="16">
        <v>10250.480000000065</v>
      </c>
      <c r="F187" s="18">
        <v>0.25872251580594469</v>
      </c>
      <c r="G187" s="17">
        <v>723</v>
      </c>
    </row>
    <row r="188" spans="2:7">
      <c r="B188" s="15" t="s">
        <v>186</v>
      </c>
      <c r="C188" s="16">
        <v>39209.800000000039</v>
      </c>
      <c r="D188" s="16">
        <v>39170.890000000043</v>
      </c>
      <c r="E188" s="16">
        <v>38.909999999996217</v>
      </c>
      <c r="F188" s="18">
        <v>9.9235395232814697E-4</v>
      </c>
      <c r="G188" s="17">
        <v>196</v>
      </c>
    </row>
    <row r="189" spans="2:7">
      <c r="B189" s="15" t="s">
        <v>153</v>
      </c>
      <c r="C189" s="16">
        <v>38009.689999999973</v>
      </c>
      <c r="D189" s="16">
        <v>28128.519999999975</v>
      </c>
      <c r="E189" s="16">
        <v>9881.1699999999983</v>
      </c>
      <c r="F189" s="18">
        <v>0.25996449852656006</v>
      </c>
      <c r="G189" s="17">
        <v>361</v>
      </c>
    </row>
    <row r="190" spans="2:7">
      <c r="B190" s="15" t="s">
        <v>198</v>
      </c>
      <c r="C190" s="16">
        <v>34175.669999999962</v>
      </c>
      <c r="D190" s="16">
        <v>23497.219999999965</v>
      </c>
      <c r="E190" s="16">
        <v>10678.449999999997</v>
      </c>
      <c r="F190" s="18">
        <v>0.31245766359518362</v>
      </c>
      <c r="G190" s="17">
        <v>633</v>
      </c>
    </row>
    <row r="191" spans="2:7">
      <c r="B191" s="15" t="s">
        <v>114</v>
      </c>
      <c r="C191" s="16">
        <v>34112.520000000026</v>
      </c>
      <c r="D191" s="16">
        <v>25244.339999999997</v>
      </c>
      <c r="E191" s="16">
        <v>8868.1800000000294</v>
      </c>
      <c r="F191" s="18">
        <v>0.2599684807806642</v>
      </c>
      <c r="G191" s="17">
        <v>468</v>
      </c>
    </row>
    <row r="192" spans="2:7">
      <c r="B192" s="15" t="s">
        <v>128</v>
      </c>
      <c r="C192" s="16">
        <v>33949.820000000087</v>
      </c>
      <c r="D192" s="16">
        <v>25171.979999999978</v>
      </c>
      <c r="E192" s="16">
        <v>8777.8400000001093</v>
      </c>
      <c r="F192" s="18">
        <v>0.25855335904579424</v>
      </c>
      <c r="G192" s="17">
        <v>700</v>
      </c>
    </row>
    <row r="193" spans="2:7">
      <c r="B193" s="15" t="s">
        <v>215</v>
      </c>
      <c r="C193" s="16">
        <v>33361.719999999972</v>
      </c>
      <c r="D193" s="16">
        <v>24686.6</v>
      </c>
      <c r="E193" s="16">
        <v>8675.1199999999735</v>
      </c>
      <c r="F193" s="18">
        <v>0.26003215661542572</v>
      </c>
      <c r="G193" s="17">
        <v>266</v>
      </c>
    </row>
    <row r="194" spans="2:7">
      <c r="B194" s="15" t="s">
        <v>127</v>
      </c>
      <c r="C194" s="16">
        <v>32498.239999999972</v>
      </c>
      <c r="D194" s="16">
        <v>24049.629999999997</v>
      </c>
      <c r="E194" s="16">
        <v>8448.6099999999751</v>
      </c>
      <c r="F194" s="18">
        <v>0.25997130921551387</v>
      </c>
      <c r="G194" s="17">
        <v>474</v>
      </c>
    </row>
    <row r="195" spans="2:7">
      <c r="B195" s="15" t="s">
        <v>221</v>
      </c>
      <c r="C195" s="16">
        <v>32120.999999999993</v>
      </c>
      <c r="D195" s="16">
        <v>31692.600000000002</v>
      </c>
      <c r="E195" s="16">
        <v>428.39999999999054</v>
      </c>
      <c r="F195" s="18">
        <v>1.3337069207060509E-2</v>
      </c>
      <c r="G195" s="17">
        <v>90</v>
      </c>
    </row>
    <row r="196" spans="2:7">
      <c r="B196" s="15" t="s">
        <v>98</v>
      </c>
      <c r="C196" s="16">
        <v>30658.420000000093</v>
      </c>
      <c r="D196" s="16">
        <v>35764.779999999941</v>
      </c>
      <c r="E196" s="16">
        <v>-5106.3599999998478</v>
      </c>
      <c r="F196" s="18">
        <v>-0.16655652835338</v>
      </c>
      <c r="G196" s="17">
        <v>5903</v>
      </c>
    </row>
    <row r="197" spans="2:7">
      <c r="B197" s="15" t="s">
        <v>138</v>
      </c>
      <c r="C197" s="16">
        <v>30271.57000000008</v>
      </c>
      <c r="D197" s="16">
        <v>22403.079999999958</v>
      </c>
      <c r="E197" s="16">
        <v>7868.4900000001217</v>
      </c>
      <c r="F197" s="18">
        <v>0.25993002675447957</v>
      </c>
      <c r="G197" s="17">
        <v>623</v>
      </c>
    </row>
    <row r="198" spans="2:7">
      <c r="B198" s="15" t="s">
        <v>342</v>
      </c>
      <c r="C198" s="16">
        <v>30190.809999999929</v>
      </c>
      <c r="D198" s="16">
        <v>18821.000000000022</v>
      </c>
      <c r="E198" s="16">
        <v>11369.809999999907</v>
      </c>
      <c r="F198" s="18">
        <v>0.37659837546590946</v>
      </c>
      <c r="G198" s="17">
        <v>719</v>
      </c>
    </row>
    <row r="199" spans="2:7">
      <c r="B199" s="15" t="s">
        <v>174</v>
      </c>
      <c r="C199" s="16">
        <v>24844.689999999995</v>
      </c>
      <c r="D199" s="16">
        <v>24057.959999999995</v>
      </c>
      <c r="E199" s="16">
        <v>786.72999999999956</v>
      </c>
      <c r="F199" s="18">
        <v>3.1665921369918471E-2</v>
      </c>
      <c r="G199" s="17">
        <v>129</v>
      </c>
    </row>
    <row r="200" spans="2:7">
      <c r="B200" s="15" t="s">
        <v>112</v>
      </c>
      <c r="C200" s="16">
        <v>23648.610000000073</v>
      </c>
      <c r="D200" s="16">
        <v>15273.230000000009</v>
      </c>
      <c r="E200" s="16">
        <v>8375.3800000000647</v>
      </c>
      <c r="F200" s="18">
        <v>0.35415950451210615</v>
      </c>
      <c r="G200" s="17">
        <v>1636</v>
      </c>
    </row>
    <row r="201" spans="2:7">
      <c r="B201" s="15" t="s">
        <v>227</v>
      </c>
      <c r="C201" s="16">
        <v>22536.25</v>
      </c>
      <c r="D201" s="16">
        <v>16678.77000000003</v>
      </c>
      <c r="E201" s="16">
        <v>5857.4799999999705</v>
      </c>
      <c r="F201" s="18">
        <v>0.25991369460313807</v>
      </c>
      <c r="G201" s="17">
        <v>605</v>
      </c>
    </row>
    <row r="202" spans="2:7">
      <c r="B202" s="15" t="s">
        <v>166</v>
      </c>
      <c r="C202" s="16">
        <v>22473.78999999999</v>
      </c>
      <c r="D202" s="16">
        <v>16640.54999999997</v>
      </c>
      <c r="E202" s="16">
        <v>5833.2400000000198</v>
      </c>
      <c r="F202" s="18">
        <v>0.25955746672012253</v>
      </c>
      <c r="G202" s="17">
        <v>617</v>
      </c>
    </row>
    <row r="203" spans="2:7">
      <c r="B203" s="15" t="s">
        <v>267</v>
      </c>
      <c r="C203" s="16">
        <v>22009.760000000002</v>
      </c>
      <c r="D203" s="16">
        <v>16286.399999999985</v>
      </c>
      <c r="E203" s="16">
        <v>5723.360000000017</v>
      </c>
      <c r="F203" s="18">
        <v>0.26003736524160265</v>
      </c>
      <c r="G203" s="17">
        <v>302</v>
      </c>
    </row>
    <row r="204" spans="2:7">
      <c r="B204" s="15" t="s">
        <v>167</v>
      </c>
      <c r="C204" s="16">
        <v>21234.609999999982</v>
      </c>
      <c r="D204" s="16">
        <v>15757.890000000005</v>
      </c>
      <c r="E204" s="16">
        <v>5476.7199999999775</v>
      </c>
      <c r="F204" s="18">
        <v>0.25791479099451237</v>
      </c>
      <c r="G204" s="17">
        <v>835</v>
      </c>
    </row>
    <row r="205" spans="2:7">
      <c r="B205" s="15" t="s">
        <v>203</v>
      </c>
      <c r="C205" s="16">
        <v>20378.729999999992</v>
      </c>
      <c r="D205" s="16">
        <v>14030.979999999961</v>
      </c>
      <c r="E205" s="16">
        <v>6347.7500000000309</v>
      </c>
      <c r="F205" s="18">
        <v>0.31148898876426712</v>
      </c>
      <c r="G205" s="17">
        <v>567</v>
      </c>
    </row>
    <row r="206" spans="2:7">
      <c r="B206" s="15" t="s">
        <v>177</v>
      </c>
      <c r="C206" s="16">
        <v>20104.27</v>
      </c>
      <c r="D206" s="16">
        <v>18676.059999999994</v>
      </c>
      <c r="E206" s="16">
        <v>1428.2100000000064</v>
      </c>
      <c r="F206" s="18">
        <v>7.1040132270408549E-2</v>
      </c>
      <c r="G206" s="17">
        <v>100</v>
      </c>
    </row>
    <row r="207" spans="2:7">
      <c r="B207" s="15" t="s">
        <v>139</v>
      </c>
      <c r="C207" s="16">
        <v>19710.079999999984</v>
      </c>
      <c r="D207" s="16">
        <v>14585.079999999998</v>
      </c>
      <c r="E207" s="16">
        <v>5124.9999999999854</v>
      </c>
      <c r="F207" s="18">
        <v>0.26001923888690404</v>
      </c>
      <c r="G207" s="17">
        <v>92</v>
      </c>
    </row>
    <row r="208" spans="2:7">
      <c r="B208" s="15" t="s">
        <v>181</v>
      </c>
      <c r="C208" s="16">
        <v>19456.290000000015</v>
      </c>
      <c r="D208" s="16">
        <v>14400.510000000009</v>
      </c>
      <c r="E208" s="16">
        <v>5055.7800000000061</v>
      </c>
      <c r="F208" s="18">
        <v>0.25985324026317463</v>
      </c>
      <c r="G208" s="17">
        <v>801</v>
      </c>
    </row>
    <row r="209" spans="2:7">
      <c r="B209" s="15" t="s">
        <v>117</v>
      </c>
      <c r="C209" s="16">
        <v>19084.200000000026</v>
      </c>
      <c r="D209" s="16">
        <v>14121.900000000009</v>
      </c>
      <c r="E209" s="16">
        <v>4962.3000000000175</v>
      </c>
      <c r="F209" s="18">
        <v>0.26002137894174293</v>
      </c>
      <c r="G209" s="17">
        <v>255</v>
      </c>
    </row>
    <row r="210" spans="2:7">
      <c r="B210" s="15" t="s">
        <v>169</v>
      </c>
      <c r="C210" s="16">
        <v>18006.300000000036</v>
      </c>
      <c r="D210" s="16">
        <v>13324.200000000008</v>
      </c>
      <c r="E210" s="16">
        <v>4682.1000000000276</v>
      </c>
      <c r="F210" s="18">
        <v>0.2600256576864774</v>
      </c>
      <c r="G210" s="17">
        <v>342</v>
      </c>
    </row>
    <row r="211" spans="2:7">
      <c r="B211" s="15" t="s">
        <v>345</v>
      </c>
      <c r="C211" s="16">
        <v>17726.060000000001</v>
      </c>
      <c r="D211" s="16">
        <v>12187.709999999995</v>
      </c>
      <c r="E211" s="16">
        <v>5538.3500000000058</v>
      </c>
      <c r="F211" s="18">
        <v>0.3124411177667234</v>
      </c>
      <c r="G211" s="17">
        <v>394</v>
      </c>
    </row>
    <row r="212" spans="2:7">
      <c r="B212" s="15" t="s">
        <v>154</v>
      </c>
      <c r="C212" s="16">
        <v>16896.700000000008</v>
      </c>
      <c r="D212" s="16">
        <v>12503.9</v>
      </c>
      <c r="E212" s="16">
        <v>4392.8000000000084</v>
      </c>
      <c r="F212" s="18">
        <v>0.25997975936129575</v>
      </c>
      <c r="G212" s="17">
        <v>190</v>
      </c>
    </row>
    <row r="213" spans="2:7">
      <c r="B213" s="15" t="s">
        <v>100</v>
      </c>
      <c r="C213" s="16">
        <v>16249</v>
      </c>
      <c r="D213" s="16">
        <v>11199.71000000001</v>
      </c>
      <c r="E213" s="16">
        <v>5049.28999999999</v>
      </c>
      <c r="F213" s="18">
        <v>0.31074466120992</v>
      </c>
      <c r="G213" s="17">
        <v>1086</v>
      </c>
    </row>
    <row r="214" spans="2:7">
      <c r="B214" s="15" t="s">
        <v>201</v>
      </c>
      <c r="C214" s="16">
        <v>16015.550000000016</v>
      </c>
      <c r="D214" s="16">
        <v>11011.97999999997</v>
      </c>
      <c r="E214" s="16">
        <v>5003.5700000000452</v>
      </c>
      <c r="F214" s="18">
        <v>0.3124194923059177</v>
      </c>
      <c r="G214" s="17">
        <v>445</v>
      </c>
    </row>
    <row r="215" spans="2:7">
      <c r="B215" s="15" t="s">
        <v>130</v>
      </c>
      <c r="C215" s="16">
        <v>14811.01999999997</v>
      </c>
      <c r="D215" s="16">
        <v>10961.329999999985</v>
      </c>
      <c r="E215" s="16">
        <v>3849.6899999999841</v>
      </c>
      <c r="F215" s="18">
        <v>0.25992065367543843</v>
      </c>
      <c r="G215" s="17">
        <v>469</v>
      </c>
    </row>
    <row r="216" spans="2:7">
      <c r="B216" s="15" t="s">
        <v>266</v>
      </c>
      <c r="C216" s="16">
        <v>14249.700000000015</v>
      </c>
      <c r="D216" s="16">
        <v>10544.849999999993</v>
      </c>
      <c r="E216" s="16">
        <v>3704.8500000000222</v>
      </c>
      <c r="F216" s="18">
        <v>0.25999494726204891</v>
      </c>
      <c r="G216" s="17">
        <v>223</v>
      </c>
    </row>
    <row r="217" spans="2:7">
      <c r="B217" s="15" t="s">
        <v>208</v>
      </c>
      <c r="C217" s="16">
        <v>14229.680000000004</v>
      </c>
      <c r="D217" s="16">
        <v>12635.759999999998</v>
      </c>
      <c r="E217" s="16">
        <v>1593.9200000000055</v>
      </c>
      <c r="F217" s="18">
        <v>0.11201376278314094</v>
      </c>
      <c r="G217" s="17">
        <v>68</v>
      </c>
    </row>
    <row r="218" spans="2:7">
      <c r="B218" s="15" t="s">
        <v>120</v>
      </c>
      <c r="C218" s="16">
        <v>13765.920000000002</v>
      </c>
      <c r="D218" s="16">
        <v>11884.570000000002</v>
      </c>
      <c r="E218" s="16">
        <v>1881.3500000000004</v>
      </c>
      <c r="F218" s="18">
        <v>0.13666721875472182</v>
      </c>
      <c r="G218" s="17">
        <v>17</v>
      </c>
    </row>
    <row r="219" spans="2:7">
      <c r="B219" s="15" t="s">
        <v>204</v>
      </c>
      <c r="C219" s="16">
        <v>13524.299999999994</v>
      </c>
      <c r="D219" s="16">
        <v>9317.9599999999828</v>
      </c>
      <c r="E219" s="16">
        <v>4206.3400000000111</v>
      </c>
      <c r="F219" s="18">
        <v>0.31102090311513447</v>
      </c>
      <c r="G219" s="17">
        <v>1130</v>
      </c>
    </row>
    <row r="220" spans="2:7">
      <c r="B220" s="15" t="s">
        <v>150</v>
      </c>
      <c r="C220" s="16">
        <v>11937.239999999978</v>
      </c>
      <c r="D220" s="16">
        <v>8834.4599999999828</v>
      </c>
      <c r="E220" s="16">
        <v>3102.7799999999952</v>
      </c>
      <c r="F220" s="18">
        <v>0.25992440463624766</v>
      </c>
      <c r="G220" s="17">
        <v>378</v>
      </c>
    </row>
    <row r="221" spans="2:7">
      <c r="B221" s="15" t="s">
        <v>110</v>
      </c>
      <c r="C221" s="16">
        <v>11447.52000000001</v>
      </c>
      <c r="D221" s="16">
        <v>7410.3300000000017</v>
      </c>
      <c r="E221" s="16">
        <v>4037.1900000000078</v>
      </c>
      <c r="F221" s="18">
        <v>0.35266939913623252</v>
      </c>
      <c r="G221" s="17">
        <v>791</v>
      </c>
    </row>
    <row r="222" spans="2:7">
      <c r="B222" s="15" t="s">
        <v>217</v>
      </c>
      <c r="C222" s="16">
        <v>11361.25</v>
      </c>
      <c r="D222" s="16">
        <v>8408.340000000002</v>
      </c>
      <c r="E222" s="16">
        <v>2952.909999999998</v>
      </c>
      <c r="F222" s="18">
        <v>0.25991066123885997</v>
      </c>
      <c r="G222" s="17">
        <v>305</v>
      </c>
    </row>
    <row r="223" spans="2:7">
      <c r="B223" s="15" t="s">
        <v>109</v>
      </c>
      <c r="C223" s="16">
        <v>11235.469999999994</v>
      </c>
      <c r="D223" s="16">
        <v>7725.3400000000238</v>
      </c>
      <c r="E223" s="16">
        <v>3510.1299999999701</v>
      </c>
      <c r="F223" s="18">
        <v>0.31241505695800637</v>
      </c>
      <c r="G223" s="17">
        <v>493</v>
      </c>
    </row>
    <row r="224" spans="2:7">
      <c r="B224" s="15" t="s">
        <v>219</v>
      </c>
      <c r="C224" s="16">
        <v>11149.179999999998</v>
      </c>
      <c r="D224" s="16">
        <v>8272.0500000000084</v>
      </c>
      <c r="E224" s="16">
        <v>2877.1299999999901</v>
      </c>
      <c r="F224" s="18">
        <v>0.25805754324533198</v>
      </c>
      <c r="G224" s="17">
        <v>476</v>
      </c>
    </row>
    <row r="225" spans="2:7">
      <c r="B225" s="15" t="s">
        <v>228</v>
      </c>
      <c r="C225" s="16">
        <v>10574.719999999998</v>
      </c>
      <c r="D225" s="16">
        <v>7825.2800000000025</v>
      </c>
      <c r="E225" s="16">
        <v>2749.4399999999951</v>
      </c>
      <c r="F225" s="18">
        <v>0.26000121043394014</v>
      </c>
      <c r="G225" s="17">
        <v>64</v>
      </c>
    </row>
    <row r="226" spans="2:7">
      <c r="B226" s="15" t="s">
        <v>205</v>
      </c>
      <c r="C226" s="16">
        <v>10464.519999999997</v>
      </c>
      <c r="D226" s="16">
        <v>7743.91</v>
      </c>
      <c r="E226" s="16">
        <v>2720.6099999999969</v>
      </c>
      <c r="F226" s="18">
        <v>0.25998421332273219</v>
      </c>
      <c r="G226" s="17">
        <v>68</v>
      </c>
    </row>
    <row r="227" spans="2:7">
      <c r="B227" s="15" t="s">
        <v>264</v>
      </c>
      <c r="C227" s="16">
        <v>10446.68999999999</v>
      </c>
      <c r="D227" s="16">
        <v>6711.0900000000029</v>
      </c>
      <c r="E227" s="16">
        <v>3735.5999999999867</v>
      </c>
      <c r="F227" s="18">
        <v>0.35758694859328555</v>
      </c>
      <c r="G227" s="17">
        <v>1996</v>
      </c>
    </row>
    <row r="228" spans="2:7">
      <c r="B228" s="15" t="s">
        <v>152</v>
      </c>
      <c r="C228" s="16">
        <v>10332.410000000011</v>
      </c>
      <c r="D228" s="16">
        <v>7646.7100000000009</v>
      </c>
      <c r="E228" s="16">
        <v>2685.7000000000098</v>
      </c>
      <c r="F228" s="18">
        <v>0.25992967758732061</v>
      </c>
      <c r="G228" s="17">
        <v>319</v>
      </c>
    </row>
    <row r="229" spans="2:7">
      <c r="B229" s="15" t="s">
        <v>149</v>
      </c>
      <c r="C229" s="16">
        <v>10328.720000000001</v>
      </c>
      <c r="D229" s="16">
        <v>7643.4900000000016</v>
      </c>
      <c r="E229" s="16">
        <v>2685.2299999999996</v>
      </c>
      <c r="F229" s="18">
        <v>0.25997703490848811</v>
      </c>
      <c r="G229" s="17">
        <v>188</v>
      </c>
    </row>
    <row r="230" spans="2:7">
      <c r="B230" s="15" t="s">
        <v>99</v>
      </c>
      <c r="C230" s="16">
        <v>10179.940000000002</v>
      </c>
      <c r="D230" s="16">
        <v>6460.99</v>
      </c>
      <c r="E230" s="16">
        <v>3718.9500000000025</v>
      </c>
      <c r="F230" s="18">
        <v>0.36532140660946938</v>
      </c>
      <c r="G230" s="17">
        <v>2173</v>
      </c>
    </row>
    <row r="231" spans="2:7">
      <c r="B231" s="15" t="s">
        <v>168</v>
      </c>
      <c r="C231" s="16">
        <v>9545.9699999999903</v>
      </c>
      <c r="D231" s="16">
        <v>7065.53</v>
      </c>
      <c r="E231" s="16">
        <v>2480.4399999999905</v>
      </c>
      <c r="F231" s="18">
        <v>0.2598415876018878</v>
      </c>
      <c r="G231" s="17">
        <v>393</v>
      </c>
    </row>
    <row r="232" spans="2:7">
      <c r="B232" s="15" t="s">
        <v>101</v>
      </c>
      <c r="C232" s="16">
        <v>8363</v>
      </c>
      <c r="D232" s="16">
        <v>6200.8499999999976</v>
      </c>
      <c r="E232" s="16">
        <v>2162.1500000000024</v>
      </c>
      <c r="F232" s="18">
        <v>0.25853760612220522</v>
      </c>
      <c r="G232" s="17">
        <v>690</v>
      </c>
    </row>
    <row r="233" spans="2:7">
      <c r="B233" s="15" t="s">
        <v>191</v>
      </c>
      <c r="C233" s="16">
        <v>7201.7999999999984</v>
      </c>
      <c r="D233" s="16">
        <v>7194.6399999999976</v>
      </c>
      <c r="E233" s="16">
        <v>7.160000000000764</v>
      </c>
      <c r="F233" s="18">
        <v>9.9419589547068308E-4</v>
      </c>
      <c r="G233" s="17">
        <v>36</v>
      </c>
    </row>
    <row r="234" spans="2:7">
      <c r="B234" s="15" t="s">
        <v>164</v>
      </c>
      <c r="C234" s="16">
        <v>6970.9199999999992</v>
      </c>
      <c r="D234" s="16">
        <v>6362.1099999999988</v>
      </c>
      <c r="E234" s="16">
        <v>608.8100000000004</v>
      </c>
      <c r="F234" s="18">
        <v>8.7335674487729095E-2</v>
      </c>
      <c r="G234" s="17">
        <v>44</v>
      </c>
    </row>
    <row r="235" spans="2:7">
      <c r="B235" s="15" t="s">
        <v>340</v>
      </c>
      <c r="C235" s="16">
        <v>6885.9299999999948</v>
      </c>
      <c r="D235" s="16">
        <v>4382.3500000000013</v>
      </c>
      <c r="E235" s="16">
        <v>2503.5799999999936</v>
      </c>
      <c r="F235" s="18">
        <v>0.3635790662989597</v>
      </c>
      <c r="G235" s="17">
        <v>2348</v>
      </c>
    </row>
    <row r="236" spans="2:7">
      <c r="B236" s="15" t="s">
        <v>317</v>
      </c>
      <c r="C236" s="16">
        <v>6656.83</v>
      </c>
      <c r="D236" s="16">
        <v>4926.5200000000041</v>
      </c>
      <c r="E236" s="16">
        <v>1730.3099999999959</v>
      </c>
      <c r="F236" s="18">
        <v>0.25993002675447563</v>
      </c>
      <c r="G236" s="17">
        <v>137</v>
      </c>
    </row>
    <row r="237" spans="2:7">
      <c r="B237" s="15" t="s">
        <v>265</v>
      </c>
      <c r="C237" s="16">
        <v>6223.2599999999929</v>
      </c>
      <c r="D237" s="16">
        <v>3893.2200000000062</v>
      </c>
      <c r="E237" s="16">
        <v>2330.0399999999868</v>
      </c>
      <c r="F237" s="18">
        <v>0.37440826833524382</v>
      </c>
      <c r="G237" s="17">
        <v>1158</v>
      </c>
    </row>
    <row r="238" spans="2:7">
      <c r="B238" s="15" t="s">
        <v>231</v>
      </c>
      <c r="C238" s="16">
        <v>6148.4999999999945</v>
      </c>
      <c r="D238" s="16">
        <v>3759.8200000000097</v>
      </c>
      <c r="E238" s="16">
        <v>2388.6799999999848</v>
      </c>
      <c r="F238" s="18">
        <v>0.38849800764413872</v>
      </c>
      <c r="G238" s="17">
        <v>1107</v>
      </c>
    </row>
    <row r="239" spans="2:7">
      <c r="B239" s="15" t="s">
        <v>180</v>
      </c>
      <c r="C239" s="16">
        <v>5421.6299999999965</v>
      </c>
      <c r="D239" s="16">
        <v>4012.839999999997</v>
      </c>
      <c r="E239" s="16">
        <v>1408.7899999999995</v>
      </c>
      <c r="F239" s="18">
        <v>0.2598462086125391</v>
      </c>
      <c r="G239" s="17">
        <v>213</v>
      </c>
    </row>
    <row r="240" spans="2:7">
      <c r="B240" s="15" t="s">
        <v>184</v>
      </c>
      <c r="C240" s="16">
        <v>5001.25</v>
      </c>
      <c r="D240" s="16">
        <v>4996.2799999999988</v>
      </c>
      <c r="E240" s="16">
        <v>4.9700000000011642</v>
      </c>
      <c r="F240" s="18">
        <v>9.9375156210970532E-4</v>
      </c>
      <c r="G240" s="17">
        <v>25</v>
      </c>
    </row>
    <row r="241" spans="2:7">
      <c r="B241" s="15" t="s">
        <v>170</v>
      </c>
      <c r="C241" s="16">
        <v>4940.1399999999967</v>
      </c>
      <c r="D241" s="16">
        <v>3660.4199999999987</v>
      </c>
      <c r="E241" s="16">
        <v>1279.719999999998</v>
      </c>
      <c r="F241" s="18">
        <v>0.25904529021444711</v>
      </c>
      <c r="G241" s="17">
        <v>304</v>
      </c>
    </row>
    <row r="242" spans="2:7">
      <c r="B242" s="15" t="s">
        <v>140</v>
      </c>
      <c r="C242" s="16">
        <v>4042.2399999999989</v>
      </c>
      <c r="D242" s="16">
        <v>2991.5699999999983</v>
      </c>
      <c r="E242" s="16">
        <v>1050.6700000000005</v>
      </c>
      <c r="F242" s="18">
        <v>0.25992271611779627</v>
      </c>
      <c r="G242" s="17">
        <v>128</v>
      </c>
    </row>
    <row r="243" spans="2:7">
      <c r="B243" s="15" t="s">
        <v>188</v>
      </c>
      <c r="C243" s="16">
        <v>3000.75</v>
      </c>
      <c r="D243" s="16">
        <v>2997.77</v>
      </c>
      <c r="E243" s="16">
        <v>2.9800000000000182</v>
      </c>
      <c r="F243" s="18">
        <v>9.9308506206782234E-4</v>
      </c>
      <c r="G243" s="17">
        <v>15</v>
      </c>
    </row>
    <row r="244" spans="2:7">
      <c r="B244" s="15" t="s">
        <v>160</v>
      </c>
      <c r="C244" s="16">
        <v>2248.0500000000002</v>
      </c>
      <c r="D244" s="16">
        <v>2051.81</v>
      </c>
      <c r="E244" s="16">
        <v>196.24000000000024</v>
      </c>
      <c r="F244" s="18">
        <v>8.7293432085585376E-2</v>
      </c>
      <c r="G244" s="17">
        <v>15</v>
      </c>
    </row>
    <row r="245" spans="2:7">
      <c r="B245" s="15" t="s">
        <v>155</v>
      </c>
      <c r="C245" s="16">
        <v>1949.399999999999</v>
      </c>
      <c r="D245" s="16">
        <v>1442.46</v>
      </c>
      <c r="E245" s="16">
        <v>506.93999999999892</v>
      </c>
      <c r="F245" s="18">
        <v>0.26004924592182166</v>
      </c>
      <c r="G245" s="17">
        <v>95</v>
      </c>
    </row>
    <row r="246" spans="2:7">
      <c r="B246" s="15" t="s">
        <v>229</v>
      </c>
      <c r="C246" s="16">
        <v>1901.880000000001</v>
      </c>
      <c r="D246" s="16">
        <v>1407.65</v>
      </c>
      <c r="E246" s="16">
        <v>494.23000000000093</v>
      </c>
      <c r="F246" s="18">
        <v>0.25986392411718967</v>
      </c>
      <c r="G246" s="17">
        <v>81</v>
      </c>
    </row>
    <row r="247" spans="2:7">
      <c r="B247" s="15" t="s">
        <v>193</v>
      </c>
      <c r="C247" s="16">
        <v>1548.3999999999994</v>
      </c>
      <c r="D247" s="16">
        <v>1145.9599999999998</v>
      </c>
      <c r="E247" s="16">
        <v>402.4399999999996</v>
      </c>
      <c r="F247" s="18">
        <v>0.2599070007749934</v>
      </c>
      <c r="G247" s="17">
        <v>56</v>
      </c>
    </row>
    <row r="248" spans="2:7">
      <c r="B248" s="15" t="s">
        <v>211</v>
      </c>
      <c r="C248" s="16">
        <v>1529.15</v>
      </c>
      <c r="D248" s="16">
        <v>1395.65</v>
      </c>
      <c r="E248" s="16">
        <v>133.5</v>
      </c>
      <c r="F248" s="18">
        <v>8.7303403851813094E-2</v>
      </c>
      <c r="G248" s="17">
        <v>7</v>
      </c>
    </row>
    <row r="249" spans="2:7">
      <c r="B249" s="15" t="s">
        <v>194</v>
      </c>
      <c r="C249" s="16">
        <v>1480.5699999999993</v>
      </c>
      <c r="D249" s="16">
        <v>1095.6799999999998</v>
      </c>
      <c r="E249" s="16">
        <v>384.88999999999942</v>
      </c>
      <c r="F249" s="18">
        <v>0.25996069081502365</v>
      </c>
      <c r="G249" s="17">
        <v>91</v>
      </c>
    </row>
    <row r="250" spans="2:7">
      <c r="B250" s="15" t="s">
        <v>156</v>
      </c>
      <c r="C250" s="16">
        <v>1198.96</v>
      </c>
      <c r="D250" s="16">
        <v>1094.31</v>
      </c>
      <c r="E250" s="16">
        <v>104.65000000000009</v>
      </c>
      <c r="F250" s="18">
        <v>8.7283979448855742E-2</v>
      </c>
      <c r="G250" s="17">
        <v>8</v>
      </c>
    </row>
    <row r="251" spans="2:7">
      <c r="B251" s="15" t="s">
        <v>263</v>
      </c>
      <c r="C251" s="16">
        <v>831.11000000000195</v>
      </c>
      <c r="D251" s="16">
        <v>520.04999999999973</v>
      </c>
      <c r="E251" s="16">
        <v>311.06000000000222</v>
      </c>
      <c r="F251" s="18">
        <v>0.37427055383764063</v>
      </c>
      <c r="G251" s="17">
        <v>607</v>
      </c>
    </row>
    <row r="252" spans="2:7">
      <c r="B252" s="15" t="s">
        <v>187</v>
      </c>
      <c r="C252" s="16">
        <v>800.2</v>
      </c>
      <c r="D252" s="16">
        <v>799.41</v>
      </c>
      <c r="E252" s="16">
        <v>0.79000000000007731</v>
      </c>
      <c r="F252" s="18">
        <v>9.8725318670342074E-4</v>
      </c>
      <c r="G252" s="17">
        <v>4</v>
      </c>
    </row>
    <row r="253" spans="2:7">
      <c r="B253" s="15" t="s">
        <v>230</v>
      </c>
      <c r="C253" s="16">
        <v>513.00000000000034</v>
      </c>
      <c r="D253" s="16">
        <v>305.73</v>
      </c>
      <c r="E253" s="16">
        <v>207.27000000000032</v>
      </c>
      <c r="F253" s="18">
        <v>0.40403508771929858</v>
      </c>
      <c r="G253" s="17">
        <v>90</v>
      </c>
    </row>
    <row r="254" spans="2:7">
      <c r="B254" s="15" t="s">
        <v>102</v>
      </c>
      <c r="C254" s="16">
        <v>457.20000000000005</v>
      </c>
      <c r="D254" s="16">
        <v>285</v>
      </c>
      <c r="E254" s="16">
        <v>172.20000000000005</v>
      </c>
      <c r="F254" s="18">
        <v>0.37664041994750663</v>
      </c>
      <c r="G254" s="17">
        <v>12</v>
      </c>
    </row>
    <row r="255" spans="2:7">
      <c r="B255" s="15" t="s">
        <v>183</v>
      </c>
      <c r="C255" s="16">
        <v>162.69999999999999</v>
      </c>
      <c r="D255" s="16">
        <v>120.41</v>
      </c>
      <c r="E255" s="16">
        <v>42.289999999999992</v>
      </c>
      <c r="F255" s="18">
        <v>0.25992624462200364</v>
      </c>
      <c r="G255" s="17">
        <v>10</v>
      </c>
    </row>
  </sheetData>
  <mergeCells count="6">
    <mergeCell ref="B4:G4"/>
    <mergeCell ref="A1:D1"/>
    <mergeCell ref="I4:J4"/>
    <mergeCell ref="L4:M4"/>
    <mergeCell ref="I18:J18"/>
    <mergeCell ref="I17:M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313FD-E3E7-47A5-B243-04E8D6B6FA22}">
  <dimension ref="A1:AF42"/>
  <sheetViews>
    <sheetView topLeftCell="D1" workbookViewId="0">
      <selection activeCell="C4" sqref="C4:H4"/>
    </sheetView>
  </sheetViews>
  <sheetFormatPr defaultRowHeight="14.5"/>
  <cols>
    <col min="3" max="3" width="11.453125" bestFit="1" customWidth="1"/>
    <col min="4" max="5" width="11.36328125" bestFit="1" customWidth="1"/>
    <col min="6" max="6" width="10.36328125" bestFit="1" customWidth="1"/>
    <col min="7" max="7" width="13.90625" bestFit="1" customWidth="1"/>
    <col min="8" max="8" width="13" bestFit="1" customWidth="1"/>
    <col min="10" max="10" width="16.7265625" customWidth="1"/>
    <col min="11" max="11" width="11.36328125" bestFit="1" customWidth="1"/>
    <col min="12" max="12" width="10.54296875" customWidth="1"/>
    <col min="13" max="13" width="6.1796875" customWidth="1"/>
    <col min="14" max="14" width="19.90625" customWidth="1"/>
    <col min="16" max="16" width="19.54296875" bestFit="1" customWidth="1"/>
    <col min="17" max="18" width="11.36328125" bestFit="1" customWidth="1"/>
    <col min="19" max="19" width="11" bestFit="1" customWidth="1"/>
    <col min="20" max="20" width="13.90625" bestFit="1" customWidth="1"/>
    <col min="21" max="21" width="13" bestFit="1" customWidth="1"/>
    <col min="23" max="23" width="15.6328125" bestFit="1" customWidth="1"/>
    <col min="24" max="24" width="11.36328125" bestFit="1" customWidth="1"/>
    <col min="26" max="26" width="13.36328125" bestFit="1" customWidth="1"/>
    <col min="27" max="27" width="11.36328125" bestFit="1" customWidth="1"/>
    <col min="28" max="28" width="10.36328125" bestFit="1" customWidth="1"/>
    <col min="30" max="30" width="15.6328125" bestFit="1" customWidth="1"/>
    <col min="31" max="31" width="11.36328125" bestFit="1" customWidth="1"/>
    <col min="32" max="32" width="11" bestFit="1" customWidth="1"/>
  </cols>
  <sheetData>
    <row r="1" spans="1:32" ht="23.5">
      <c r="A1" s="77" t="s">
        <v>1215</v>
      </c>
    </row>
    <row r="3" spans="1:32" ht="15.5">
      <c r="P3" s="130" t="s">
        <v>1223</v>
      </c>
      <c r="Q3" s="130"/>
      <c r="R3" s="130"/>
      <c r="S3" s="130"/>
      <c r="T3" s="130"/>
      <c r="U3" s="130"/>
      <c r="W3" s="130" t="s">
        <v>1224</v>
      </c>
      <c r="X3" s="130"/>
      <c r="Y3" s="79"/>
      <c r="Z3" s="130" t="s">
        <v>1225</v>
      </c>
      <c r="AA3" s="130"/>
      <c r="AB3" s="130"/>
      <c r="AD3" s="130" t="s">
        <v>1226</v>
      </c>
      <c r="AE3" s="130"/>
      <c r="AF3" s="130"/>
    </row>
    <row r="4" spans="1:32" ht="15.5">
      <c r="C4" s="130" t="s">
        <v>94</v>
      </c>
      <c r="D4" s="130"/>
      <c r="E4" s="130"/>
      <c r="F4" s="130"/>
      <c r="G4" s="130"/>
      <c r="H4" s="130"/>
      <c r="J4" s="124" t="s">
        <v>1220</v>
      </c>
      <c r="K4" s="125"/>
      <c r="L4" s="125"/>
      <c r="M4" s="125"/>
      <c r="N4" s="126"/>
      <c r="P4" s="14" t="s">
        <v>1216</v>
      </c>
      <c r="Q4" t="s">
        <v>0</v>
      </c>
      <c r="R4" t="s">
        <v>61</v>
      </c>
      <c r="S4" t="s">
        <v>2</v>
      </c>
      <c r="T4" t="s">
        <v>1</v>
      </c>
      <c r="U4" t="s">
        <v>62</v>
      </c>
      <c r="W4" s="40" t="s">
        <v>97</v>
      </c>
      <c r="X4" s="41" t="s">
        <v>0</v>
      </c>
      <c r="Z4" s="90" t="s">
        <v>97</v>
      </c>
      <c r="AA4" s="91" t="s">
        <v>0</v>
      </c>
      <c r="AB4" s="91" t="s">
        <v>2</v>
      </c>
      <c r="AD4" s="40" t="s">
        <v>97</v>
      </c>
      <c r="AE4" s="91" t="s">
        <v>0</v>
      </c>
      <c r="AF4" s="91" t="s">
        <v>2</v>
      </c>
    </row>
    <row r="5" spans="1:32">
      <c r="C5" s="35" t="s">
        <v>1217</v>
      </c>
      <c r="D5" s="36" t="s">
        <v>0</v>
      </c>
      <c r="E5" s="36" t="s">
        <v>61</v>
      </c>
      <c r="F5" s="36" t="s">
        <v>2</v>
      </c>
      <c r="G5" s="36" t="s">
        <v>1</v>
      </c>
      <c r="H5" s="36" t="s">
        <v>62</v>
      </c>
      <c r="J5" s="84" t="s">
        <v>1222</v>
      </c>
      <c r="K5" s="85"/>
      <c r="L5" s="85" t="s">
        <v>1092</v>
      </c>
      <c r="M5" s="52"/>
      <c r="N5" s="86" t="s">
        <v>1221</v>
      </c>
      <c r="P5" s="15" t="s">
        <v>22</v>
      </c>
      <c r="Q5" s="136"/>
      <c r="R5" s="136"/>
      <c r="S5" s="136"/>
      <c r="T5" s="136"/>
      <c r="U5" s="136"/>
      <c r="W5" s="49" t="s">
        <v>40</v>
      </c>
      <c r="X5" s="88">
        <v>250209.759999998</v>
      </c>
      <c r="Z5" s="49" t="s">
        <v>22</v>
      </c>
      <c r="AA5" s="88">
        <v>539106.09000000847</v>
      </c>
      <c r="AB5" s="88">
        <v>188080.76000001165</v>
      </c>
      <c r="AD5" s="49" t="s">
        <v>26</v>
      </c>
      <c r="AE5" s="88">
        <v>167171.78999999986</v>
      </c>
      <c r="AF5" s="88">
        <v>51689.729999999763</v>
      </c>
    </row>
    <row r="6" spans="1:32">
      <c r="C6" s="37" t="s">
        <v>22</v>
      </c>
      <c r="D6" s="39">
        <v>539106.09000000847</v>
      </c>
      <c r="E6" s="39">
        <v>351025.32999999681</v>
      </c>
      <c r="F6" s="39">
        <v>188080.76000001165</v>
      </c>
      <c r="G6" s="66">
        <v>0.34887522787956021</v>
      </c>
      <c r="H6" s="67">
        <v>24264</v>
      </c>
      <c r="J6" s="80">
        <v>64069033.160002455</v>
      </c>
      <c r="K6" s="81"/>
      <c r="L6" s="82">
        <v>77548570.199999124</v>
      </c>
      <c r="M6" s="83"/>
      <c r="N6" s="47">
        <f>(J6/L6)*100</f>
        <v>82.617942529136627</v>
      </c>
      <c r="P6" s="87" t="s">
        <v>27</v>
      </c>
      <c r="Q6" s="16">
        <v>182007.6</v>
      </c>
      <c r="R6" s="16">
        <v>116014.80000000016</v>
      </c>
      <c r="S6" s="16">
        <v>65992.799999999843</v>
      </c>
      <c r="T6" s="18">
        <v>0.36258266138336992</v>
      </c>
      <c r="U6" s="17">
        <v>2585</v>
      </c>
      <c r="W6" s="49" t="s">
        <v>42</v>
      </c>
      <c r="X6" s="88">
        <v>549933.9100000012</v>
      </c>
      <c r="Z6" s="49" t="s">
        <v>23</v>
      </c>
      <c r="AA6" s="88">
        <v>64069033.160002455</v>
      </c>
      <c r="AB6" s="88">
        <v>-435678.89999806881</v>
      </c>
      <c r="AD6" s="49" t="s">
        <v>27</v>
      </c>
      <c r="AE6" s="88">
        <v>182007.6</v>
      </c>
      <c r="AF6" s="88">
        <v>65992.799999999843</v>
      </c>
    </row>
    <row r="7" spans="1:32">
      <c r="C7" s="37" t="s">
        <v>23</v>
      </c>
      <c r="D7" s="39">
        <v>64069033.160002455</v>
      </c>
      <c r="E7" s="39">
        <v>64504712.060000524</v>
      </c>
      <c r="F7" s="39">
        <v>-435678.89999806881</v>
      </c>
      <c r="G7" s="66">
        <v>-6.8001478797101314E-3</v>
      </c>
      <c r="H7" s="67">
        <v>71880</v>
      </c>
      <c r="P7" s="87" t="s">
        <v>28</v>
      </c>
      <c r="Q7" s="16">
        <v>6885.9299999999948</v>
      </c>
      <c r="R7" s="16">
        <v>4382.3500000000013</v>
      </c>
      <c r="S7" s="16">
        <v>2503.5799999999936</v>
      </c>
      <c r="T7" s="18">
        <v>0.3635790662989597</v>
      </c>
      <c r="U7" s="17">
        <v>2348</v>
      </c>
      <c r="W7" s="49" t="s">
        <v>44</v>
      </c>
      <c r="X7" s="88">
        <v>25880152.860001124</v>
      </c>
      <c r="Z7" s="49" t="s">
        <v>24</v>
      </c>
      <c r="AA7" s="88">
        <v>1714056.0499999358</v>
      </c>
      <c r="AB7" s="88">
        <v>245857.27999995719</v>
      </c>
      <c r="AD7" s="49" t="s">
        <v>28</v>
      </c>
      <c r="AE7" s="88">
        <v>6885.9299999999948</v>
      </c>
      <c r="AF7" s="88">
        <v>2503.5799999999936</v>
      </c>
    </row>
    <row r="8" spans="1:32">
      <c r="C8" s="37" t="s">
        <v>24</v>
      </c>
      <c r="D8" s="39">
        <v>1714056.0499999358</v>
      </c>
      <c r="E8" s="39">
        <v>1468198.7699999786</v>
      </c>
      <c r="F8" s="39">
        <v>245857.27999995719</v>
      </c>
      <c r="G8" s="66">
        <v>0.14343596290212704</v>
      </c>
      <c r="H8" s="67">
        <v>61498</v>
      </c>
      <c r="P8" s="87" t="s">
        <v>33</v>
      </c>
      <c r="Q8" s="16">
        <v>10179.940000000002</v>
      </c>
      <c r="R8" s="16">
        <v>6460.99</v>
      </c>
      <c r="S8" s="16">
        <v>3718.9500000000025</v>
      </c>
      <c r="T8" s="18">
        <v>0.36532140660946938</v>
      </c>
      <c r="U8" s="17">
        <v>2173</v>
      </c>
      <c r="W8" s="49" t="s">
        <v>45</v>
      </c>
      <c r="X8" s="88">
        <v>4493533.4200000204</v>
      </c>
      <c r="Z8" s="50" t="s">
        <v>25</v>
      </c>
      <c r="AA8" s="89">
        <v>11226374.900000127</v>
      </c>
      <c r="AB8" s="89">
        <v>1001235.4300002232</v>
      </c>
      <c r="AD8" s="49" t="s">
        <v>29</v>
      </c>
      <c r="AE8" s="88">
        <v>44444.929999999928</v>
      </c>
      <c r="AF8" s="88">
        <v>11553.879999999954</v>
      </c>
    </row>
    <row r="9" spans="1:32">
      <c r="C9" s="37" t="s">
        <v>25</v>
      </c>
      <c r="D9" s="39">
        <v>11226374.900000127</v>
      </c>
      <c r="E9" s="39">
        <v>10225139.469999904</v>
      </c>
      <c r="F9" s="39">
        <v>1001235.4300002232</v>
      </c>
      <c r="G9" s="66">
        <v>8.9185996273847212E-2</v>
      </c>
      <c r="H9" s="67">
        <v>46472</v>
      </c>
      <c r="P9" s="87" t="s">
        <v>40</v>
      </c>
      <c r="Q9" s="16">
        <v>250209.759999998</v>
      </c>
      <c r="R9" s="16">
        <v>165698.52000000156</v>
      </c>
      <c r="S9" s="16">
        <v>84511.23999999644</v>
      </c>
      <c r="T9" s="18">
        <v>0.33776156453687944</v>
      </c>
      <c r="U9" s="17">
        <v>12515</v>
      </c>
      <c r="W9" s="49" t="s">
        <v>48</v>
      </c>
      <c r="X9" s="88">
        <v>28681899.479998462</v>
      </c>
      <c r="AD9" s="49" t="s">
        <v>30</v>
      </c>
      <c r="AE9" s="88">
        <v>60183.149999999929</v>
      </c>
      <c r="AF9" s="88">
        <v>15592.239999999918</v>
      </c>
    </row>
    <row r="10" spans="1:32">
      <c r="P10" s="87" t="s">
        <v>41</v>
      </c>
      <c r="Q10" s="16">
        <v>59218.45</v>
      </c>
      <c r="R10" s="16">
        <v>37430.949999999939</v>
      </c>
      <c r="S10" s="16">
        <v>21787.500000000058</v>
      </c>
      <c r="T10" s="18">
        <v>0.36791743113843844</v>
      </c>
      <c r="U10" s="17">
        <v>1820</v>
      </c>
      <c r="W10" s="49" t="s">
        <v>49</v>
      </c>
      <c r="X10" s="88">
        <v>3746817.1299999678</v>
      </c>
      <c r="AD10" s="49" t="s">
        <v>31</v>
      </c>
      <c r="AE10" s="88">
        <v>30658.420000000093</v>
      </c>
      <c r="AF10" s="88">
        <v>-5106.3599999998478</v>
      </c>
    </row>
    <row r="11" spans="1:32" ht="15.5">
      <c r="C11" s="130" t="s">
        <v>1218</v>
      </c>
      <c r="D11" s="130"/>
      <c r="E11" s="79"/>
      <c r="F11" s="130" t="s">
        <v>1219</v>
      </c>
      <c r="G11" s="130"/>
      <c r="H11" s="79"/>
      <c r="P11" s="87" t="s">
        <v>43</v>
      </c>
      <c r="Q11" s="16">
        <v>16249</v>
      </c>
      <c r="R11" s="16">
        <v>11199.71000000001</v>
      </c>
      <c r="S11" s="16">
        <v>5049.28999999999</v>
      </c>
      <c r="T11" s="18">
        <v>0.31074466120992</v>
      </c>
      <c r="U11" s="17">
        <v>1086</v>
      </c>
      <c r="W11" s="49" t="s">
        <v>51</v>
      </c>
      <c r="X11" s="88">
        <v>325297.09000000131</v>
      </c>
      <c r="AD11" s="49" t="s">
        <v>32</v>
      </c>
      <c r="AE11" s="88">
        <v>8363</v>
      </c>
      <c r="AF11" s="88">
        <v>2162.1500000000024</v>
      </c>
    </row>
    <row r="12" spans="1:32">
      <c r="C12" s="35" t="s">
        <v>1217</v>
      </c>
      <c r="D12" s="36" t="s">
        <v>0</v>
      </c>
      <c r="F12" s="35" t="s">
        <v>1217</v>
      </c>
      <c r="G12" s="36" t="s">
        <v>2</v>
      </c>
      <c r="P12" s="87" t="s">
        <v>47</v>
      </c>
      <c r="Q12" s="16">
        <v>13524.299999999994</v>
      </c>
      <c r="R12" s="16">
        <v>9317.9599999999828</v>
      </c>
      <c r="S12" s="16">
        <v>4206.3400000000111</v>
      </c>
      <c r="T12" s="18">
        <v>0.31102090311513447</v>
      </c>
      <c r="U12" s="17">
        <v>1130</v>
      </c>
      <c r="W12" s="49" t="s">
        <v>55</v>
      </c>
      <c r="X12" s="88">
        <v>9506980.8199998867</v>
      </c>
      <c r="AD12" s="49" t="s">
        <v>33</v>
      </c>
      <c r="AE12" s="88">
        <v>10179.940000000002</v>
      </c>
      <c r="AF12" s="88">
        <v>3718.9500000000025</v>
      </c>
    </row>
    <row r="13" spans="1:32">
      <c r="C13" s="37" t="s">
        <v>23</v>
      </c>
      <c r="D13" s="39">
        <v>64069033.160002455</v>
      </c>
      <c r="F13" s="37" t="s">
        <v>25</v>
      </c>
      <c r="G13" s="39">
        <v>1001235.4300002232</v>
      </c>
      <c r="P13" s="87" t="s">
        <v>54</v>
      </c>
      <c r="Q13" s="16">
        <v>831.11000000000195</v>
      </c>
      <c r="R13" s="16">
        <v>520.04999999999973</v>
      </c>
      <c r="S13" s="16">
        <v>311.06000000000222</v>
      </c>
      <c r="T13" s="18">
        <v>0.37427055383764063</v>
      </c>
      <c r="U13" s="17">
        <v>607</v>
      </c>
      <c r="W13" s="49" t="s">
        <v>56</v>
      </c>
      <c r="X13" s="88">
        <v>1463309.2600000079</v>
      </c>
      <c r="AD13" s="49" t="s">
        <v>34</v>
      </c>
      <c r="AE13" s="88">
        <v>183123.06000000046</v>
      </c>
      <c r="AF13" s="88">
        <v>47452.680000000779</v>
      </c>
    </row>
    <row r="14" spans="1:32">
      <c r="C14" s="37" t="s">
        <v>25</v>
      </c>
      <c r="D14" s="39">
        <v>11226374.900000127</v>
      </c>
      <c r="F14" s="37" t="s">
        <v>24</v>
      </c>
      <c r="G14" s="39">
        <v>245857.27999995719</v>
      </c>
      <c r="P14" s="15" t="s">
        <v>23</v>
      </c>
      <c r="Q14" s="136"/>
      <c r="R14" s="136"/>
      <c r="S14" s="136"/>
      <c r="T14" s="136"/>
      <c r="U14" s="136"/>
      <c r="W14" s="50" t="s">
        <v>58</v>
      </c>
      <c r="X14" s="89">
        <v>679676.88999999478</v>
      </c>
      <c r="AD14" s="49" t="s">
        <v>35</v>
      </c>
      <c r="AE14" s="88">
        <v>61629.349999999904</v>
      </c>
      <c r="AF14" s="88">
        <v>15973.839999999836</v>
      </c>
    </row>
    <row r="15" spans="1:32">
      <c r="C15" s="37" t="s">
        <v>24</v>
      </c>
      <c r="D15" s="39">
        <v>1714056.0499999358</v>
      </c>
      <c r="F15" s="37" t="s">
        <v>22</v>
      </c>
      <c r="G15" s="39">
        <v>188080.76000001165</v>
      </c>
      <c r="P15" s="87" t="s">
        <v>44</v>
      </c>
      <c r="Q15" s="16">
        <v>25880152.860001124</v>
      </c>
      <c r="R15" s="16">
        <v>24318955.000000294</v>
      </c>
      <c r="S15" s="16">
        <v>1561197.8600008301</v>
      </c>
      <c r="T15" s="18">
        <v>6.0324135968057892E-2</v>
      </c>
      <c r="U15" s="17">
        <v>22454</v>
      </c>
      <c r="AD15" s="49" t="s">
        <v>36</v>
      </c>
      <c r="AE15" s="88">
        <v>77966.800000000017</v>
      </c>
      <c r="AF15" s="88">
        <v>20222.179999999935</v>
      </c>
    </row>
    <row r="16" spans="1:32">
      <c r="C16" s="37" t="s">
        <v>22</v>
      </c>
      <c r="D16" s="39">
        <v>539106.09000000847</v>
      </c>
      <c r="F16" s="37" t="s">
        <v>23</v>
      </c>
      <c r="G16" s="39">
        <v>-435678.89999806881</v>
      </c>
      <c r="P16" s="87" t="s">
        <v>48</v>
      </c>
      <c r="Q16" s="16">
        <v>28681899.479998421</v>
      </c>
      <c r="R16" s="16">
        <v>29733685.659998331</v>
      </c>
      <c r="S16" s="16">
        <v>-1051786.1799999103</v>
      </c>
      <c r="T16" s="18">
        <v>-3.6670729591440861E-2</v>
      </c>
      <c r="U16" s="17">
        <v>38178</v>
      </c>
      <c r="AD16" s="49" t="s">
        <v>37</v>
      </c>
      <c r="AE16" s="88">
        <v>207372.84999999989</v>
      </c>
      <c r="AF16" s="88">
        <v>63477.540000000532</v>
      </c>
    </row>
    <row r="17" spans="16:32">
      <c r="P17" s="87" t="s">
        <v>55</v>
      </c>
      <c r="Q17" s="16">
        <v>9506980.8199998904</v>
      </c>
      <c r="R17" s="16">
        <v>10452071.399999956</v>
      </c>
      <c r="S17" s="16">
        <v>-945090.58000006527</v>
      </c>
      <c r="T17" s="18">
        <v>-9.941017005229176E-2</v>
      </c>
      <c r="U17" s="17">
        <v>11248</v>
      </c>
      <c r="AD17" s="49" t="s">
        <v>38</v>
      </c>
      <c r="AE17" s="88">
        <v>161990.56000000064</v>
      </c>
      <c r="AF17" s="88">
        <v>42022.240000000122</v>
      </c>
    </row>
    <row r="18" spans="16:32">
      <c r="P18" s="15" t="s">
        <v>24</v>
      </c>
      <c r="Q18" s="136"/>
      <c r="R18" s="136"/>
      <c r="S18" s="136"/>
      <c r="T18" s="136"/>
      <c r="U18" s="136"/>
      <c r="AD18" s="49" t="s">
        <v>39</v>
      </c>
      <c r="AE18" s="88">
        <v>61134.400000000052</v>
      </c>
      <c r="AF18" s="88">
        <v>15640.500000000058</v>
      </c>
    </row>
    <row r="19" spans="16:32">
      <c r="P19" s="87" t="s">
        <v>26</v>
      </c>
      <c r="Q19" s="16">
        <v>167171.78999999986</v>
      </c>
      <c r="R19" s="16">
        <v>115482.0600000001</v>
      </c>
      <c r="S19" s="16">
        <v>51689.729999999763</v>
      </c>
      <c r="T19" s="18">
        <v>0.30920127133890118</v>
      </c>
      <c r="U19" s="17">
        <v>3111</v>
      </c>
      <c r="AD19" s="49" t="s">
        <v>40</v>
      </c>
      <c r="AE19" s="88">
        <v>250209.759999998</v>
      </c>
      <c r="AF19" s="88">
        <v>84511.23999999644</v>
      </c>
    </row>
    <row r="20" spans="16:32">
      <c r="P20" s="87" t="s">
        <v>31</v>
      </c>
      <c r="Q20" s="16">
        <v>30658.420000000093</v>
      </c>
      <c r="R20" s="16">
        <v>35764.779999999941</v>
      </c>
      <c r="S20" s="16">
        <v>-5106.3599999998478</v>
      </c>
      <c r="T20" s="18">
        <v>-0.16655652835338</v>
      </c>
      <c r="U20" s="17">
        <v>5903</v>
      </c>
      <c r="AD20" s="49" t="s">
        <v>41</v>
      </c>
      <c r="AE20" s="88">
        <v>59218.45</v>
      </c>
      <c r="AF20" s="88">
        <v>21787.500000000058</v>
      </c>
    </row>
    <row r="21" spans="16:32">
      <c r="P21" s="87" t="s">
        <v>37</v>
      </c>
      <c r="Q21" s="16">
        <v>207372.84999999989</v>
      </c>
      <c r="R21" s="16">
        <v>143895.30999999936</v>
      </c>
      <c r="S21" s="16">
        <v>63477.540000000532</v>
      </c>
      <c r="T21" s="18">
        <v>0.30610342675041868</v>
      </c>
      <c r="U21" s="17">
        <v>11292</v>
      </c>
      <c r="AD21" s="49" t="s">
        <v>42</v>
      </c>
      <c r="AE21" s="88">
        <v>549933.9100000012</v>
      </c>
      <c r="AF21" s="88">
        <v>-118087.97999999695</v>
      </c>
    </row>
    <row r="22" spans="16:32">
      <c r="P22" s="87" t="s">
        <v>42</v>
      </c>
      <c r="Q22" s="16">
        <v>549933.9100000012</v>
      </c>
      <c r="R22" s="16">
        <v>668021.88999999815</v>
      </c>
      <c r="S22" s="16">
        <v>-118087.97999999695</v>
      </c>
      <c r="T22" s="18">
        <v>-0.21473122106617629</v>
      </c>
      <c r="U22" s="17">
        <v>18291</v>
      </c>
      <c r="AD22" s="49" t="s">
        <v>43</v>
      </c>
      <c r="AE22" s="88">
        <v>16249</v>
      </c>
      <c r="AF22" s="88">
        <v>5049.28999999999</v>
      </c>
    </row>
    <row r="23" spans="16:32">
      <c r="P23" s="87" t="s">
        <v>51</v>
      </c>
      <c r="Q23" s="16">
        <v>325297.09000000131</v>
      </c>
      <c r="R23" s="16">
        <v>215800.3200000005</v>
      </c>
      <c r="S23" s="16">
        <v>109496.7700000008</v>
      </c>
      <c r="T23" s="18">
        <v>0.33660543966132733</v>
      </c>
      <c r="U23" s="17">
        <v>8369</v>
      </c>
      <c r="AD23" s="49" t="s">
        <v>44</v>
      </c>
      <c r="AE23" s="88">
        <v>25880152.860001124</v>
      </c>
      <c r="AF23" s="88">
        <v>1561197.8600008301</v>
      </c>
    </row>
    <row r="24" spans="16:32">
      <c r="P24" s="87" t="s">
        <v>52</v>
      </c>
      <c r="Q24" s="16">
        <v>23331.45000000007</v>
      </c>
      <c r="R24" s="16">
        <v>14669.860000000002</v>
      </c>
      <c r="S24" s="16">
        <v>8661.5900000000674</v>
      </c>
      <c r="T24" s="18">
        <v>0.37124096444927518</v>
      </c>
      <c r="U24" s="17">
        <v>4351</v>
      </c>
      <c r="AD24" s="49" t="s">
        <v>45</v>
      </c>
      <c r="AE24" s="88">
        <v>4493533.4200000204</v>
      </c>
      <c r="AF24" s="88">
        <v>469339.43000004394</v>
      </c>
    </row>
    <row r="25" spans="16:32">
      <c r="P25" s="87" t="s">
        <v>53</v>
      </c>
      <c r="Q25" s="16">
        <v>203041.16000000015</v>
      </c>
      <c r="R25" s="16">
        <v>141117.89000000048</v>
      </c>
      <c r="S25" s="16">
        <v>61923.269999999669</v>
      </c>
      <c r="T25" s="18">
        <v>0.30497890181478288</v>
      </c>
      <c r="U25" s="17">
        <v>4562</v>
      </c>
      <c r="AD25" s="49" t="s">
        <v>46</v>
      </c>
      <c r="AE25" s="88">
        <v>133777.98000000036</v>
      </c>
      <c r="AF25" s="88">
        <v>34723.250000001484</v>
      </c>
    </row>
    <row r="26" spans="16:32">
      <c r="P26" s="87" t="s">
        <v>57</v>
      </c>
      <c r="Q26" s="16">
        <v>207249.38000000032</v>
      </c>
      <c r="R26" s="16">
        <v>133446.66000000024</v>
      </c>
      <c r="S26" s="16">
        <v>73802.720000000088</v>
      </c>
      <c r="T26" s="18">
        <v>0.35610586627569152</v>
      </c>
      <c r="U26" s="17">
        <v>5619</v>
      </c>
      <c r="AD26" s="49" t="s">
        <v>47</v>
      </c>
      <c r="AE26" s="88">
        <v>13524.299999999994</v>
      </c>
      <c r="AF26" s="88">
        <v>4206.3400000000111</v>
      </c>
    </row>
    <row r="27" spans="16:32">
      <c r="P27" s="15" t="s">
        <v>25</v>
      </c>
      <c r="Q27" s="136"/>
      <c r="R27" s="136"/>
      <c r="S27" s="136"/>
      <c r="T27" s="136"/>
      <c r="U27" s="136"/>
      <c r="AD27" s="49" t="s">
        <v>48</v>
      </c>
      <c r="AE27" s="88">
        <v>28681899.479998462</v>
      </c>
      <c r="AF27" s="88">
        <v>-1051786.1799998768</v>
      </c>
    </row>
    <row r="28" spans="16:32">
      <c r="P28" s="87" t="s">
        <v>29</v>
      </c>
      <c r="Q28" s="16">
        <v>44444.929999999928</v>
      </c>
      <c r="R28" s="16">
        <v>32891.049999999974</v>
      </c>
      <c r="S28" s="16">
        <v>11553.879999999954</v>
      </c>
      <c r="T28" s="18">
        <v>0.25995945994289948</v>
      </c>
      <c r="U28" s="17">
        <v>787</v>
      </c>
      <c r="AD28" s="49" t="s">
        <v>49</v>
      </c>
      <c r="AE28" s="88">
        <v>3746817.1299999678</v>
      </c>
      <c r="AF28" s="88">
        <v>140667.86000001105</v>
      </c>
    </row>
    <row r="29" spans="16:32">
      <c r="P29" s="87" t="s">
        <v>30</v>
      </c>
      <c r="Q29" s="16">
        <v>60183.149999999929</v>
      </c>
      <c r="R29" s="16">
        <v>44590.910000000011</v>
      </c>
      <c r="S29" s="16">
        <v>15592.239999999918</v>
      </c>
      <c r="T29" s="18">
        <v>0.2590798254993289</v>
      </c>
      <c r="U29" s="17">
        <v>943</v>
      </c>
      <c r="AD29" s="49" t="s">
        <v>50</v>
      </c>
      <c r="AE29" s="88">
        <v>50424.970000000118</v>
      </c>
      <c r="AF29" s="88">
        <v>13081.400000000183</v>
      </c>
    </row>
    <row r="30" spans="16:32">
      <c r="P30" s="87" t="s">
        <v>32</v>
      </c>
      <c r="Q30" s="16">
        <v>8363</v>
      </c>
      <c r="R30" s="16">
        <v>6200.8499999999976</v>
      </c>
      <c r="S30" s="16">
        <v>2162.1500000000024</v>
      </c>
      <c r="T30" s="18">
        <v>0.25853760612220522</v>
      </c>
      <c r="U30" s="17">
        <v>690</v>
      </c>
      <c r="AD30" s="49" t="s">
        <v>51</v>
      </c>
      <c r="AE30" s="88">
        <v>325297.09000000131</v>
      </c>
      <c r="AF30" s="88">
        <v>109496.7700000008</v>
      </c>
    </row>
    <row r="31" spans="16:32">
      <c r="P31" s="87" t="s">
        <v>34</v>
      </c>
      <c r="Q31" s="16">
        <v>183123.06000000046</v>
      </c>
      <c r="R31" s="16">
        <v>135670.37999999968</v>
      </c>
      <c r="S31" s="16">
        <v>47452.680000000779</v>
      </c>
      <c r="T31" s="18">
        <v>0.25913000798479807</v>
      </c>
      <c r="U31" s="17">
        <v>984</v>
      </c>
      <c r="AD31" s="49" t="s">
        <v>52</v>
      </c>
      <c r="AE31" s="88">
        <v>23331.45000000007</v>
      </c>
      <c r="AF31" s="88">
        <v>8661.5900000000674</v>
      </c>
    </row>
    <row r="32" spans="16:32">
      <c r="P32" s="87" t="s">
        <v>35</v>
      </c>
      <c r="Q32" s="16">
        <v>61629.349999999904</v>
      </c>
      <c r="R32" s="16">
        <v>45655.510000000068</v>
      </c>
      <c r="S32" s="16">
        <v>15973.839999999836</v>
      </c>
      <c r="T32" s="18">
        <v>0.25919208948333644</v>
      </c>
      <c r="U32" s="17">
        <v>1025</v>
      </c>
      <c r="AD32" s="49" t="s">
        <v>53</v>
      </c>
      <c r="AE32" s="88">
        <v>203041.16000000015</v>
      </c>
      <c r="AF32" s="88">
        <v>61923.269999999669</v>
      </c>
    </row>
    <row r="33" spans="16:32">
      <c r="P33" s="87" t="s">
        <v>36</v>
      </c>
      <c r="Q33" s="16">
        <v>77966.800000000017</v>
      </c>
      <c r="R33" s="16">
        <v>57744.620000000083</v>
      </c>
      <c r="S33" s="16">
        <v>20222.179999999935</v>
      </c>
      <c r="T33" s="18">
        <v>0.25936911608530722</v>
      </c>
      <c r="U33" s="17">
        <v>634</v>
      </c>
      <c r="AD33" s="49" t="s">
        <v>54</v>
      </c>
      <c r="AE33" s="88">
        <v>831.11000000000195</v>
      </c>
      <c r="AF33" s="88">
        <v>311.06000000000222</v>
      </c>
    </row>
    <row r="34" spans="16:32">
      <c r="P34" s="87" t="s">
        <v>38</v>
      </c>
      <c r="Q34" s="16">
        <v>161990.56000000064</v>
      </c>
      <c r="R34" s="16">
        <v>119968.32000000052</v>
      </c>
      <c r="S34" s="16">
        <v>42022.240000000122</v>
      </c>
      <c r="T34" s="18">
        <v>0.25941165954361756</v>
      </c>
      <c r="U34" s="17">
        <v>3772</v>
      </c>
      <c r="AD34" s="49" t="s">
        <v>55</v>
      </c>
      <c r="AE34" s="88">
        <v>9506980.8199998867</v>
      </c>
      <c r="AF34" s="88">
        <v>-945090.58000007272</v>
      </c>
    </row>
    <row r="35" spans="16:32">
      <c r="P35" s="87" t="s">
        <v>39</v>
      </c>
      <c r="Q35" s="16">
        <v>61134.400000000052</v>
      </c>
      <c r="R35" s="16">
        <v>45493.899999999994</v>
      </c>
      <c r="S35" s="16">
        <v>15640.500000000058</v>
      </c>
      <c r="T35" s="18">
        <v>0.25583795702583234</v>
      </c>
      <c r="U35" s="17">
        <v>1009</v>
      </c>
      <c r="AD35" s="49" t="s">
        <v>56</v>
      </c>
      <c r="AE35" s="88">
        <v>1463309.2600000079</v>
      </c>
      <c r="AF35" s="88">
        <v>-3142.5699999923818</v>
      </c>
    </row>
    <row r="36" spans="16:32">
      <c r="P36" s="87" t="s">
        <v>45</v>
      </c>
      <c r="Q36" s="16">
        <v>4493533.4200000204</v>
      </c>
      <c r="R36" s="16">
        <v>4024193.9899999765</v>
      </c>
      <c r="S36" s="16">
        <v>469339.43000004394</v>
      </c>
      <c r="T36" s="18">
        <v>0.10444774437663842</v>
      </c>
      <c r="U36" s="17">
        <v>11007</v>
      </c>
      <c r="AD36" s="49" t="s">
        <v>57</v>
      </c>
      <c r="AE36" s="88">
        <v>207249.38000000032</v>
      </c>
      <c r="AF36" s="88">
        <v>73802.720000000088</v>
      </c>
    </row>
    <row r="37" spans="16:32">
      <c r="P37" s="87" t="s">
        <v>46</v>
      </c>
      <c r="Q37" s="16">
        <v>133777.98000000036</v>
      </c>
      <c r="R37" s="16">
        <v>99054.729999998875</v>
      </c>
      <c r="S37" s="16">
        <v>34723.250000001484</v>
      </c>
      <c r="T37" s="18">
        <v>0.25955878538457072</v>
      </c>
      <c r="U37" s="17">
        <v>3564</v>
      </c>
      <c r="AD37" s="50" t="s">
        <v>58</v>
      </c>
      <c r="AE37" s="89">
        <v>679676.88999999478</v>
      </c>
      <c r="AF37" s="89">
        <v>175946.34999999218</v>
      </c>
    </row>
    <row r="38" spans="16:32">
      <c r="P38" s="87" t="s">
        <v>49</v>
      </c>
      <c r="Q38" s="16">
        <v>3746817.1299999678</v>
      </c>
      <c r="R38" s="16">
        <v>3606149.2699999567</v>
      </c>
      <c r="S38" s="16">
        <v>140667.86000001105</v>
      </c>
      <c r="T38" s="18">
        <v>3.7543294780445359E-2</v>
      </c>
      <c r="U38" s="17">
        <v>11505</v>
      </c>
    </row>
    <row r="39" spans="16:32">
      <c r="P39" s="87" t="s">
        <v>50</v>
      </c>
      <c r="Q39" s="16">
        <v>50424.970000000118</v>
      </c>
      <c r="R39" s="16">
        <v>37343.569999999934</v>
      </c>
      <c r="S39" s="16">
        <v>13081.400000000183</v>
      </c>
      <c r="T39" s="18">
        <v>0.2594230596468407</v>
      </c>
      <c r="U39" s="17">
        <v>1937</v>
      </c>
    </row>
    <row r="40" spans="16:32">
      <c r="P40" s="87" t="s">
        <v>56</v>
      </c>
      <c r="Q40" s="16">
        <v>1463309.2600000079</v>
      </c>
      <c r="R40" s="16">
        <v>1466451.8300000003</v>
      </c>
      <c r="S40" s="16">
        <v>-3142.5699999923818</v>
      </c>
      <c r="T40" s="18">
        <v>-2.1475774710756389E-3</v>
      </c>
      <c r="U40" s="17">
        <v>3352</v>
      </c>
    </row>
    <row r="41" spans="16:32">
      <c r="P41" s="87" t="s">
        <v>58</v>
      </c>
      <c r="Q41" s="16">
        <v>679676.88999999478</v>
      </c>
      <c r="R41" s="16">
        <v>503730.5400000026</v>
      </c>
      <c r="S41" s="16">
        <v>175946.34999999218</v>
      </c>
      <c r="T41" s="18">
        <v>0.25886763635584775</v>
      </c>
      <c r="U41" s="17">
        <v>5263</v>
      </c>
    </row>
    <row r="42" spans="16:32">
      <c r="P42" s="15" t="s">
        <v>90</v>
      </c>
      <c r="Q42" s="16">
        <v>77548570.199999124</v>
      </c>
      <c r="R42" s="16">
        <v>76549075.630000249</v>
      </c>
      <c r="S42" s="16">
        <v>999494.56999887526</v>
      </c>
      <c r="T42" s="18">
        <v>1.2888626668695002E-2</v>
      </c>
      <c r="U42" s="17">
        <v>204114</v>
      </c>
    </row>
  </sheetData>
  <mergeCells count="8">
    <mergeCell ref="Z3:AB3"/>
    <mergeCell ref="AD3:AF3"/>
    <mergeCell ref="C4:H4"/>
    <mergeCell ref="C11:D11"/>
    <mergeCell ref="F11:G11"/>
    <mergeCell ref="J4:N4"/>
    <mergeCell ref="P3:U3"/>
    <mergeCell ref="W3:X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6BF7E-EBAE-4650-A8EB-3DBD1055FC72}">
  <dimension ref="A1:U39"/>
  <sheetViews>
    <sheetView workbookViewId="0">
      <selection activeCell="B4" sqref="B4:G4"/>
    </sheetView>
  </sheetViews>
  <sheetFormatPr defaultRowHeight="14.5"/>
  <cols>
    <col min="2" max="2" width="14.1796875" bestFit="1" customWidth="1"/>
    <col min="3" max="4" width="11.36328125" bestFit="1" customWidth="1"/>
    <col min="5" max="5" width="10.26953125" bestFit="1" customWidth="1"/>
    <col min="6" max="6" width="13.90625" bestFit="1" customWidth="1"/>
    <col min="7" max="7" width="13" bestFit="1" customWidth="1"/>
    <col min="8" max="8" width="4.1796875" customWidth="1"/>
    <col min="9" max="9" width="14.1796875" bestFit="1" customWidth="1"/>
    <col min="10" max="10" width="11.36328125" bestFit="1" customWidth="1"/>
    <col min="11" max="11" width="11.36328125" customWidth="1"/>
    <col min="12" max="12" width="10.26953125" bestFit="1" customWidth="1"/>
    <col min="13" max="13" width="13.90625" bestFit="1" customWidth="1"/>
    <col min="14" max="14" width="13" bestFit="1" customWidth="1"/>
    <col min="15" max="15" width="14.1796875" bestFit="1" customWidth="1"/>
    <col min="16" max="16" width="11.36328125" bestFit="1" customWidth="1"/>
    <col min="17" max="17" width="10.26953125" bestFit="1" customWidth="1"/>
    <col min="19" max="19" width="14.1796875" bestFit="1" customWidth="1"/>
    <col min="20" max="20" width="9.7265625" bestFit="1" customWidth="1"/>
    <col min="21" max="21" width="10.26953125" bestFit="1" customWidth="1"/>
  </cols>
  <sheetData>
    <row r="1" spans="1:14" ht="23.5">
      <c r="A1" s="77" t="s">
        <v>1357</v>
      </c>
    </row>
    <row r="4" spans="1:14" ht="15.5">
      <c r="A4" s="30"/>
      <c r="B4" s="131" t="s">
        <v>1359</v>
      </c>
      <c r="C4" s="132"/>
      <c r="D4" s="132"/>
      <c r="E4" s="132"/>
      <c r="F4" s="132"/>
      <c r="G4" s="133"/>
      <c r="I4" s="131" t="s">
        <v>1358</v>
      </c>
      <c r="J4" s="132"/>
      <c r="K4" s="132"/>
      <c r="L4" s="132"/>
      <c r="M4" s="132"/>
      <c r="N4" s="133"/>
    </row>
    <row r="5" spans="1:14">
      <c r="B5" s="40" t="s">
        <v>1216</v>
      </c>
      <c r="C5" s="41" t="s">
        <v>0</v>
      </c>
      <c r="D5" s="41" t="s">
        <v>61</v>
      </c>
      <c r="E5" s="41" t="s">
        <v>2</v>
      </c>
      <c r="F5" s="41" t="s">
        <v>1</v>
      </c>
      <c r="G5" s="41" t="s">
        <v>62</v>
      </c>
      <c r="H5" s="91"/>
      <c r="I5" s="40" t="s">
        <v>1216</v>
      </c>
      <c r="J5" s="41" t="s">
        <v>0</v>
      </c>
      <c r="K5" s="41" t="s">
        <v>61</v>
      </c>
      <c r="L5" s="41" t="s">
        <v>2</v>
      </c>
      <c r="M5" s="41" t="s">
        <v>1</v>
      </c>
      <c r="N5" s="41" t="s">
        <v>62</v>
      </c>
    </row>
    <row r="6" spans="1:14">
      <c r="B6" s="37" t="s">
        <v>349</v>
      </c>
      <c r="C6" s="39">
        <v>1391024.849999998</v>
      </c>
      <c r="D6" s="39">
        <v>1471301.6199999992</v>
      </c>
      <c r="E6" s="39">
        <v>-80276.770000001183</v>
      </c>
      <c r="F6" s="66">
        <v>-5.7710521850131792E-2</v>
      </c>
      <c r="G6" s="67">
        <v>4055</v>
      </c>
      <c r="I6" s="37" t="s">
        <v>79</v>
      </c>
      <c r="J6" s="39">
        <v>18001116.10000008</v>
      </c>
      <c r="K6" s="39">
        <v>17890365.340000048</v>
      </c>
      <c r="L6" s="39">
        <v>110750.76000003144</v>
      </c>
      <c r="M6" s="66">
        <v>6.1524385146335984E-3</v>
      </c>
      <c r="N6" s="67">
        <v>45093</v>
      </c>
    </row>
    <row r="7" spans="1:14">
      <c r="B7" s="37" t="s">
        <v>353</v>
      </c>
      <c r="C7" s="39">
        <v>1877743.3899999964</v>
      </c>
      <c r="D7" s="39">
        <v>1958740.2800000003</v>
      </c>
      <c r="E7" s="39">
        <v>-80996.890000003856</v>
      </c>
      <c r="F7" s="66">
        <v>-4.313522839774396E-2</v>
      </c>
      <c r="G7" s="67">
        <v>6949</v>
      </c>
      <c r="I7" s="37" t="s">
        <v>350</v>
      </c>
      <c r="J7" s="39">
        <v>13875632.959999997</v>
      </c>
      <c r="K7" s="39">
        <v>13620056.550000021</v>
      </c>
      <c r="L7" s="39">
        <v>255576.40999997593</v>
      </c>
      <c r="M7" s="66">
        <v>1.8419081186187271E-2</v>
      </c>
      <c r="N7" s="67">
        <v>39743</v>
      </c>
    </row>
    <row r="8" spans="1:14">
      <c r="B8" s="37" t="s">
        <v>357</v>
      </c>
      <c r="C8" s="39">
        <v>3883042.9599999962</v>
      </c>
      <c r="D8" s="39">
        <v>3841613.4799999981</v>
      </c>
      <c r="E8" s="39">
        <v>41429.479999998119</v>
      </c>
      <c r="F8" s="66">
        <v>1.0669333413709684E-2</v>
      </c>
      <c r="G8" s="67">
        <v>12021</v>
      </c>
      <c r="I8" s="37" t="s">
        <v>355</v>
      </c>
      <c r="J8" s="39">
        <v>12004822.449999968</v>
      </c>
      <c r="K8" s="39">
        <v>11700586.609999996</v>
      </c>
      <c r="L8" s="39">
        <v>304235.83999997191</v>
      </c>
      <c r="M8" s="66">
        <v>2.5342802133651941E-2</v>
      </c>
      <c r="N8" s="67">
        <v>26553</v>
      </c>
    </row>
    <row r="9" spans="1:14">
      <c r="B9" s="37" t="s">
        <v>352</v>
      </c>
      <c r="C9" s="39">
        <v>4527839.6900000013</v>
      </c>
      <c r="D9" s="39">
        <v>4522507.5300000124</v>
      </c>
      <c r="E9" s="39">
        <v>5332.1599999889731</v>
      </c>
      <c r="F9" s="66">
        <v>1.177638866447803E-3</v>
      </c>
      <c r="G9" s="67">
        <v>13903</v>
      </c>
      <c r="I9" s="37" t="s">
        <v>356</v>
      </c>
      <c r="J9" s="39">
        <v>7638606.5500000054</v>
      </c>
      <c r="K9" s="39">
        <v>7470110.7299999986</v>
      </c>
      <c r="L9" s="39">
        <v>168495.82000000682</v>
      </c>
      <c r="M9" s="66">
        <v>2.2058449914534047E-2</v>
      </c>
      <c r="N9" s="67">
        <v>18101</v>
      </c>
    </row>
    <row r="10" spans="1:14">
      <c r="B10" s="37" t="s">
        <v>354</v>
      </c>
      <c r="C10" s="39">
        <v>6715354.3900000164</v>
      </c>
      <c r="D10" s="39">
        <v>6605755.8700000225</v>
      </c>
      <c r="E10" s="39">
        <v>109598.51999999397</v>
      </c>
      <c r="F10" s="66">
        <v>1.6320586172369332E-2</v>
      </c>
      <c r="G10" s="67">
        <v>19077</v>
      </c>
      <c r="I10" s="37" t="s">
        <v>351</v>
      </c>
      <c r="J10" s="39">
        <v>7633386.8600000069</v>
      </c>
      <c r="K10" s="39">
        <v>7468037.6200000104</v>
      </c>
      <c r="L10" s="39">
        <v>165349.2399999965</v>
      </c>
      <c r="M10" s="66">
        <v>2.1661320594983751E-2</v>
      </c>
      <c r="N10" s="67">
        <v>18619</v>
      </c>
    </row>
    <row r="11" spans="1:14">
      <c r="B11" s="37" t="s">
        <v>351</v>
      </c>
      <c r="C11" s="39">
        <v>7633386.8600000069</v>
      </c>
      <c r="D11" s="39">
        <v>7468037.6200000104</v>
      </c>
      <c r="E11" s="39">
        <v>165349.2399999965</v>
      </c>
      <c r="F11" s="66">
        <v>2.1661320594983751E-2</v>
      </c>
      <c r="G11" s="67">
        <v>18619</v>
      </c>
      <c r="I11" s="37" t="s">
        <v>354</v>
      </c>
      <c r="J11" s="39">
        <v>6715354.3900000164</v>
      </c>
      <c r="K11" s="39">
        <v>6605755.8700000225</v>
      </c>
      <c r="L11" s="39">
        <v>109598.51999999397</v>
      </c>
      <c r="M11" s="66">
        <v>1.6320586172369332E-2</v>
      </c>
      <c r="N11" s="67">
        <v>19077</v>
      </c>
    </row>
    <row r="12" spans="1:14">
      <c r="B12" s="37" t="s">
        <v>356</v>
      </c>
      <c r="C12" s="39">
        <v>7638606.5500000054</v>
      </c>
      <c r="D12" s="39">
        <v>7470110.7299999986</v>
      </c>
      <c r="E12" s="39">
        <v>168495.82000000682</v>
      </c>
      <c r="F12" s="66">
        <v>2.2058449914534047E-2</v>
      </c>
      <c r="G12" s="67">
        <v>18101</v>
      </c>
      <c r="I12" s="37" t="s">
        <v>352</v>
      </c>
      <c r="J12" s="39">
        <v>4527839.6900000013</v>
      </c>
      <c r="K12" s="39">
        <v>4522507.5300000124</v>
      </c>
      <c r="L12" s="39">
        <v>5332.1599999889731</v>
      </c>
      <c r="M12" s="66">
        <v>1.177638866447803E-3</v>
      </c>
      <c r="N12" s="67">
        <v>13903</v>
      </c>
    </row>
    <row r="13" spans="1:14">
      <c r="B13" s="37" t="s">
        <v>355</v>
      </c>
      <c r="C13" s="39">
        <v>12004822.449999968</v>
      </c>
      <c r="D13" s="39">
        <v>11700586.609999996</v>
      </c>
      <c r="E13" s="39">
        <v>304235.83999997191</v>
      </c>
      <c r="F13" s="66">
        <v>2.5342802133651941E-2</v>
      </c>
      <c r="G13" s="67">
        <v>26553</v>
      </c>
      <c r="I13" s="37" t="s">
        <v>357</v>
      </c>
      <c r="J13" s="39">
        <v>3883042.9599999962</v>
      </c>
      <c r="K13" s="39">
        <v>3841613.4799999981</v>
      </c>
      <c r="L13" s="39">
        <v>41429.479999998119</v>
      </c>
      <c r="M13" s="66">
        <v>1.0669333413709684E-2</v>
      </c>
      <c r="N13" s="67">
        <v>12021</v>
      </c>
    </row>
    <row r="14" spans="1:14">
      <c r="B14" s="37" t="s">
        <v>350</v>
      </c>
      <c r="C14" s="39">
        <v>13875632.959999997</v>
      </c>
      <c r="D14" s="39">
        <v>13620056.550000021</v>
      </c>
      <c r="E14" s="39">
        <v>255576.40999997593</v>
      </c>
      <c r="F14" s="66">
        <v>1.8419081186187271E-2</v>
      </c>
      <c r="G14" s="67">
        <v>39743</v>
      </c>
      <c r="I14" s="37" t="s">
        <v>353</v>
      </c>
      <c r="J14" s="39">
        <v>1877743.3899999964</v>
      </c>
      <c r="K14" s="39">
        <v>1958740.2800000003</v>
      </c>
      <c r="L14" s="39">
        <v>-80996.890000003856</v>
      </c>
      <c r="M14" s="66">
        <v>-4.313522839774396E-2</v>
      </c>
      <c r="N14" s="67">
        <v>6949</v>
      </c>
    </row>
    <row r="15" spans="1:14">
      <c r="B15" s="37" t="s">
        <v>79</v>
      </c>
      <c r="C15" s="39">
        <v>18001116.10000008</v>
      </c>
      <c r="D15" s="39">
        <v>17890365.340000048</v>
      </c>
      <c r="E15" s="39">
        <v>110750.76000003144</v>
      </c>
      <c r="F15" s="66">
        <v>6.1524385146335984E-3</v>
      </c>
      <c r="G15" s="67">
        <v>45093</v>
      </c>
      <c r="I15" s="37" t="s">
        <v>349</v>
      </c>
      <c r="J15" s="39">
        <v>1391024.849999998</v>
      </c>
      <c r="K15" s="39">
        <v>1471301.6199999992</v>
      </c>
      <c r="L15" s="39">
        <v>-80276.770000001183</v>
      </c>
      <c r="M15" s="66">
        <v>-5.7710521850131792E-2</v>
      </c>
      <c r="N15" s="67">
        <v>4055</v>
      </c>
    </row>
    <row r="18" spans="2:21" ht="15.5">
      <c r="B18" s="131" t="s">
        <v>1360</v>
      </c>
      <c r="C18" s="132"/>
      <c r="D18" s="132"/>
      <c r="E18" s="132"/>
      <c r="F18" s="132"/>
      <c r="G18" s="133"/>
      <c r="I18" s="131" t="s">
        <v>1361</v>
      </c>
      <c r="J18" s="132"/>
      <c r="K18" s="132"/>
      <c r="L18" s="132"/>
      <c r="M18" s="132"/>
      <c r="N18" s="133"/>
    </row>
    <row r="19" spans="2:21">
      <c r="B19" s="14" t="s">
        <v>1216</v>
      </c>
      <c r="C19" t="s">
        <v>0</v>
      </c>
      <c r="D19" t="s">
        <v>61</v>
      </c>
      <c r="E19" t="s">
        <v>2</v>
      </c>
      <c r="F19" t="s">
        <v>1</v>
      </c>
      <c r="G19" t="s">
        <v>62</v>
      </c>
      <c r="I19" s="14" t="s">
        <v>1216</v>
      </c>
      <c r="J19" t="s">
        <v>0</v>
      </c>
      <c r="K19" t="s">
        <v>61</v>
      </c>
      <c r="L19" t="s">
        <v>2</v>
      </c>
      <c r="M19" t="s">
        <v>1</v>
      </c>
      <c r="N19" t="s">
        <v>62</v>
      </c>
    </row>
    <row r="20" spans="2:21">
      <c r="B20" s="15" t="s">
        <v>81</v>
      </c>
      <c r="C20" s="16">
        <v>51993286.350000054</v>
      </c>
      <c r="D20" s="16">
        <v>51134856.169999704</v>
      </c>
      <c r="E20" s="16">
        <v>858430.18000033498</v>
      </c>
      <c r="F20" s="18">
        <v>1.6510404328391411E-2</v>
      </c>
      <c r="G20" s="17">
        <v>127443</v>
      </c>
      <c r="I20" s="15" t="s">
        <v>81</v>
      </c>
      <c r="J20" s="16">
        <v>51993286.350000054</v>
      </c>
      <c r="K20" s="16">
        <v>51134856.169999704</v>
      </c>
      <c r="L20" s="16">
        <v>858430.18000033498</v>
      </c>
      <c r="M20" s="18">
        <v>1.6510404328391411E-2</v>
      </c>
      <c r="N20" s="17">
        <v>127443</v>
      </c>
    </row>
    <row r="21" spans="2:21">
      <c r="B21" s="15" t="s">
        <v>350</v>
      </c>
      <c r="C21" s="16">
        <v>13875632.959999997</v>
      </c>
      <c r="D21" s="16">
        <v>13620056.550000021</v>
      </c>
      <c r="E21" s="16">
        <v>255576.40999997593</v>
      </c>
      <c r="F21" s="18">
        <v>1.8419081186187271E-2</v>
      </c>
      <c r="G21" s="17">
        <v>39743</v>
      </c>
      <c r="I21" s="15" t="s">
        <v>350</v>
      </c>
      <c r="J21" s="16">
        <v>13875632.959999997</v>
      </c>
      <c r="K21" s="16">
        <v>13620056.550000021</v>
      </c>
      <c r="L21" s="16">
        <v>255576.40999997593</v>
      </c>
      <c r="M21" s="18">
        <v>1.8419081186187271E-2</v>
      </c>
      <c r="N21" s="17">
        <v>39743</v>
      </c>
    </row>
    <row r="22" spans="2:21">
      <c r="B22" s="15" t="s">
        <v>352</v>
      </c>
      <c r="C22" s="16">
        <v>4527839.6900000013</v>
      </c>
      <c r="D22" s="16">
        <v>4522507.5300000124</v>
      </c>
      <c r="E22" s="16">
        <v>5332.1599999889731</v>
      </c>
      <c r="F22" s="18">
        <v>1.177638866447803E-3</v>
      </c>
      <c r="G22" s="17">
        <v>13903</v>
      </c>
      <c r="I22" s="15" t="s">
        <v>352</v>
      </c>
      <c r="J22" s="16">
        <v>4527839.6900000013</v>
      </c>
      <c r="K22" s="16">
        <v>4522507.5300000124</v>
      </c>
      <c r="L22" s="16">
        <v>5332.1599999889731</v>
      </c>
      <c r="M22" s="18">
        <v>1.177638866447803E-3</v>
      </c>
      <c r="N22" s="17">
        <v>13903</v>
      </c>
    </row>
    <row r="23" spans="2:21">
      <c r="B23" s="15" t="s">
        <v>357</v>
      </c>
      <c r="C23" s="16">
        <v>3883042.9599999962</v>
      </c>
      <c r="D23" s="16">
        <v>3841613.4799999981</v>
      </c>
      <c r="E23" s="16">
        <v>41429.479999998119</v>
      </c>
      <c r="F23" s="18">
        <v>1.0669333413709684E-2</v>
      </c>
      <c r="G23" s="17">
        <v>12021</v>
      </c>
      <c r="I23" s="15" t="s">
        <v>357</v>
      </c>
      <c r="J23" s="16">
        <v>3883042.9599999962</v>
      </c>
      <c r="K23" s="16">
        <v>3841613.4799999981</v>
      </c>
      <c r="L23" s="16">
        <v>41429.479999998119</v>
      </c>
      <c r="M23" s="18">
        <v>1.0669333413709684E-2</v>
      </c>
      <c r="N23" s="17">
        <v>12021</v>
      </c>
    </row>
    <row r="24" spans="2:21">
      <c r="B24" s="15" t="s">
        <v>353</v>
      </c>
      <c r="C24" s="16">
        <v>1877743.3899999964</v>
      </c>
      <c r="D24" s="16">
        <v>1958740.2800000003</v>
      </c>
      <c r="E24" s="16">
        <v>-80996.890000003856</v>
      </c>
      <c r="F24" s="18">
        <v>-4.313522839774396E-2</v>
      </c>
      <c r="G24" s="17">
        <v>6949</v>
      </c>
      <c r="I24" s="15" t="s">
        <v>353</v>
      </c>
      <c r="J24" s="16">
        <v>1877743.3899999964</v>
      </c>
      <c r="K24" s="16">
        <v>1958740.2800000003</v>
      </c>
      <c r="L24" s="16">
        <v>-80996.890000003856</v>
      </c>
      <c r="M24" s="18">
        <v>-4.313522839774396E-2</v>
      </c>
      <c r="N24" s="17">
        <v>6949</v>
      </c>
    </row>
    <row r="25" spans="2:21">
      <c r="B25" s="15" t="s">
        <v>349</v>
      </c>
      <c r="C25" s="16">
        <v>1391024.849999998</v>
      </c>
      <c r="D25" s="16">
        <v>1471301.6199999992</v>
      </c>
      <c r="E25" s="16">
        <v>-80276.770000001183</v>
      </c>
      <c r="F25" s="18">
        <v>-5.7710521850131792E-2</v>
      </c>
      <c r="G25" s="17">
        <v>4055</v>
      </c>
      <c r="I25" s="15" t="s">
        <v>349</v>
      </c>
      <c r="J25" s="16">
        <v>1391024.849999998</v>
      </c>
      <c r="K25" s="16">
        <v>1471301.6199999992</v>
      </c>
      <c r="L25" s="16">
        <v>-80276.770000001183</v>
      </c>
      <c r="M25" s="18">
        <v>-5.7710521850131792E-2</v>
      </c>
      <c r="N25" s="17">
        <v>4055</v>
      </c>
    </row>
    <row r="27" spans="2:21" ht="15.5">
      <c r="B27" s="134" t="s">
        <v>1362</v>
      </c>
      <c r="C27" s="135"/>
      <c r="D27" s="135"/>
      <c r="E27" s="135"/>
      <c r="F27" s="79"/>
      <c r="G27" s="79"/>
      <c r="I27" s="130" t="s">
        <v>1364</v>
      </c>
      <c r="J27" s="130"/>
      <c r="K27" s="79"/>
      <c r="L27" s="130" t="s">
        <v>1364</v>
      </c>
      <c r="M27" s="130"/>
      <c r="O27" s="134" t="s">
        <v>1365</v>
      </c>
      <c r="P27" s="135"/>
      <c r="Q27" s="135"/>
      <c r="S27" s="134" t="s">
        <v>1366</v>
      </c>
      <c r="T27" s="135"/>
      <c r="U27" s="135"/>
    </row>
    <row r="28" spans="2:21">
      <c r="B28" s="14" t="s">
        <v>1216</v>
      </c>
      <c r="C28" t="s">
        <v>0</v>
      </c>
      <c r="D28" s="76" t="s">
        <v>0</v>
      </c>
      <c r="E28" s="76" t="s">
        <v>1363</v>
      </c>
      <c r="I28" s="14" t="s">
        <v>1216</v>
      </c>
      <c r="J28" t="s">
        <v>0</v>
      </c>
      <c r="L28" s="14" t="s">
        <v>1216</v>
      </c>
      <c r="M28" t="s">
        <v>2</v>
      </c>
      <c r="O28" s="14" t="s">
        <v>1216</v>
      </c>
      <c r="P28" t="s">
        <v>0</v>
      </c>
      <c r="Q28" t="s">
        <v>2</v>
      </c>
      <c r="S28" s="14" t="s">
        <v>1216</v>
      </c>
      <c r="T28" t="s">
        <v>0</v>
      </c>
    </row>
    <row r="29" spans="2:21">
      <c r="B29" s="15" t="s">
        <v>349</v>
      </c>
      <c r="C29" s="16">
        <v>1391024.849999998</v>
      </c>
      <c r="D29">
        <v>77548570.199999124</v>
      </c>
      <c r="E29" s="16">
        <f>GETPIVOTDATA("[Measures].[Total Sales]",$B$28,"[dim_Region].[Region]","[dim_Region].[Region].&amp;[Australia]")/D29</f>
        <v>1.7937466112044626E-2</v>
      </c>
      <c r="I29" s="15" t="s">
        <v>349</v>
      </c>
      <c r="J29" s="16">
        <v>1391024.849999998</v>
      </c>
      <c r="L29" s="15" t="s">
        <v>349</v>
      </c>
      <c r="M29" s="16">
        <v>-80276.770000001183</v>
      </c>
      <c r="O29" s="15" t="s">
        <v>349</v>
      </c>
      <c r="P29" s="16">
        <v>1391024.849999998</v>
      </c>
      <c r="Q29" s="16">
        <v>-80276.770000001183</v>
      </c>
      <c r="S29" s="15" t="s">
        <v>81</v>
      </c>
      <c r="T29" s="72">
        <v>51993286.350000054</v>
      </c>
    </row>
    <row r="30" spans="2:21">
      <c r="B30" s="15" t="s">
        <v>350</v>
      </c>
      <c r="C30" s="16">
        <v>13875632.959999997</v>
      </c>
      <c r="D30">
        <v>77548570.199999124</v>
      </c>
      <c r="E30" s="16">
        <f>GETPIVOTDATA("[Measures].[Total Sales]",$B$28,"[dim_Region].[Region]","[dim_Region].[Region].&amp;[Canada]")/D30</f>
        <v>0.17892828873845767</v>
      </c>
      <c r="I30" s="15" t="s">
        <v>350</v>
      </c>
      <c r="J30" s="16">
        <v>13875632.959999997</v>
      </c>
      <c r="L30" s="15" t="s">
        <v>350</v>
      </c>
      <c r="M30" s="16">
        <v>255576.40999997593</v>
      </c>
      <c r="O30" s="15" t="s">
        <v>350</v>
      </c>
      <c r="P30" s="16">
        <v>13875632.959999997</v>
      </c>
      <c r="Q30" s="16">
        <v>255576.40999997593</v>
      </c>
      <c r="S30" s="15" t="s">
        <v>350</v>
      </c>
      <c r="T30" s="72">
        <v>13875632.959999997</v>
      </c>
    </row>
    <row r="31" spans="2:21">
      <c r="B31" s="15" t="s">
        <v>351</v>
      </c>
      <c r="C31" s="16">
        <v>7633386.8600000069</v>
      </c>
      <c r="D31">
        <v>77548570.199999124</v>
      </c>
      <c r="E31" s="16">
        <f>GETPIVOTDATA("[Measures].[Total Sales]",$B$28,"[dim_Region].[Region]","[dim_Region].[Region].&amp;[Central]")/D31</f>
        <v>9.8433624763336947E-2</v>
      </c>
      <c r="I31" s="15" t="s">
        <v>351</v>
      </c>
      <c r="J31" s="16">
        <v>7633386.8600000069</v>
      </c>
      <c r="L31" s="15" t="s">
        <v>351</v>
      </c>
      <c r="M31" s="16">
        <v>165349.2399999965</v>
      </c>
      <c r="O31" s="15" t="s">
        <v>351</v>
      </c>
      <c r="P31" s="16">
        <v>7633386.8600000069</v>
      </c>
      <c r="Q31" s="16">
        <v>165349.2399999965</v>
      </c>
      <c r="S31" s="15" t="s">
        <v>352</v>
      </c>
      <c r="T31" s="72">
        <v>4527839.6900000013</v>
      </c>
    </row>
    <row r="32" spans="2:21">
      <c r="B32" s="15" t="s">
        <v>352</v>
      </c>
      <c r="C32" s="16">
        <v>4527839.6900000013</v>
      </c>
      <c r="D32">
        <v>77548570.199999124</v>
      </c>
      <c r="E32" s="16">
        <f>GETPIVOTDATA("[Measures].[Total Sales]",$B$28,"[dim_Region].[Region]","[dim_Region].[Region].&amp;[France]")/D32</f>
        <v>5.8387145995375846E-2</v>
      </c>
      <c r="I32" s="15" t="s">
        <v>352</v>
      </c>
      <c r="J32" s="16">
        <v>4527839.6900000013</v>
      </c>
      <c r="L32" s="15" t="s">
        <v>352</v>
      </c>
      <c r="M32" s="16">
        <v>5332.1599999889731</v>
      </c>
      <c r="O32" s="15" t="s">
        <v>352</v>
      </c>
      <c r="P32" s="16">
        <v>4527839.6900000013</v>
      </c>
      <c r="Q32" s="16">
        <v>5332.1599999889731</v>
      </c>
      <c r="S32" s="15" t="s">
        <v>357</v>
      </c>
      <c r="T32" s="72">
        <v>3883042.9599999962</v>
      </c>
    </row>
    <row r="33" spans="2:20">
      <c r="B33" s="15" t="s">
        <v>353</v>
      </c>
      <c r="C33" s="16">
        <v>1877743.3899999964</v>
      </c>
      <c r="D33">
        <v>77548570.199999124</v>
      </c>
      <c r="E33" s="16">
        <f>GETPIVOTDATA("[Measures].[Total Sales]",$B$28,"[dim_Region].[Region]","[dim_Region].[Region].&amp;[Germany]")/D33</f>
        <v>2.4213771900078406E-2</v>
      </c>
      <c r="I33" s="15" t="s">
        <v>353</v>
      </c>
      <c r="J33" s="16">
        <v>1877743.3899999964</v>
      </c>
      <c r="L33" s="15" t="s">
        <v>353</v>
      </c>
      <c r="M33" s="16">
        <v>-80996.890000003856</v>
      </c>
      <c r="O33" s="15" t="s">
        <v>353</v>
      </c>
      <c r="P33" s="16">
        <v>1877743.3899999964</v>
      </c>
      <c r="Q33" s="16">
        <v>-80996.890000003856</v>
      </c>
      <c r="S33" s="15" t="s">
        <v>353</v>
      </c>
      <c r="T33" s="72">
        <v>1877743.3899999964</v>
      </c>
    </row>
    <row r="34" spans="2:20">
      <c r="B34" s="15" t="s">
        <v>354</v>
      </c>
      <c r="C34" s="16">
        <v>6715354.3900000164</v>
      </c>
      <c r="D34">
        <v>77548570.199999124</v>
      </c>
      <c r="E34" s="16">
        <f>GETPIVOTDATA("[Measures].[Total Sales]",$B$28,"[dim_Region].[Region]","[dim_Region].[Region].&amp;[Northeast]")/D34</f>
        <v>8.6595463625970148E-2</v>
      </c>
      <c r="I34" s="15" t="s">
        <v>354</v>
      </c>
      <c r="J34" s="16">
        <v>6715354.3900000164</v>
      </c>
      <c r="L34" s="15" t="s">
        <v>354</v>
      </c>
      <c r="M34" s="16">
        <v>109598.51999999397</v>
      </c>
      <c r="O34" s="15" t="s">
        <v>354</v>
      </c>
      <c r="P34" s="16">
        <v>6715354.3900000164</v>
      </c>
      <c r="Q34" s="16">
        <v>109598.51999999397</v>
      </c>
      <c r="S34" s="15" t="s">
        <v>349</v>
      </c>
      <c r="T34" s="72">
        <v>1391024.849999998</v>
      </c>
    </row>
    <row r="35" spans="2:20">
      <c r="B35" s="15" t="s">
        <v>355</v>
      </c>
      <c r="C35" s="16">
        <v>12004822.449999968</v>
      </c>
      <c r="D35">
        <v>77548570.199999124</v>
      </c>
      <c r="E35" s="16">
        <f>GETPIVOTDATA("[Measures].[Total Sales]",$B$28,"[dim_Region].[Region]","[dim_Region].[Region].&amp;[Northwest]")/D35</f>
        <v>0.15480391732612633</v>
      </c>
      <c r="I35" s="15" t="s">
        <v>355</v>
      </c>
      <c r="J35" s="16">
        <v>12004822.449999968</v>
      </c>
      <c r="L35" s="15" t="s">
        <v>355</v>
      </c>
      <c r="M35" s="16">
        <v>304235.83999997191</v>
      </c>
      <c r="O35" s="15" t="s">
        <v>355</v>
      </c>
      <c r="P35" s="16">
        <v>12004822.449999968</v>
      </c>
      <c r="Q35" s="16">
        <v>304235.83999997191</v>
      </c>
    </row>
    <row r="36" spans="2:20">
      <c r="B36" s="15" t="s">
        <v>356</v>
      </c>
      <c r="C36" s="16">
        <v>7638606.5500000054</v>
      </c>
      <c r="D36">
        <v>77548570.199999124</v>
      </c>
      <c r="E36" s="16">
        <f>GETPIVOTDATA("[Measures].[Total Sales]",$B$28,"[dim_Region].[Region]","[dim_Region].[Region].&amp;[Southeast]")/D36</f>
        <v>9.8500933418887091E-2</v>
      </c>
      <c r="I36" s="15" t="s">
        <v>356</v>
      </c>
      <c r="J36" s="16">
        <v>7638606.5500000054</v>
      </c>
      <c r="L36" s="15" t="s">
        <v>356</v>
      </c>
      <c r="M36" s="16">
        <v>168495.82000000682</v>
      </c>
      <c r="O36" s="15" t="s">
        <v>356</v>
      </c>
      <c r="P36" s="16">
        <v>7638606.5500000054</v>
      </c>
      <c r="Q36" s="16">
        <v>168495.82000000682</v>
      </c>
    </row>
    <row r="37" spans="2:20">
      <c r="B37" s="15" t="s">
        <v>79</v>
      </c>
      <c r="C37" s="16">
        <v>18001116.10000008</v>
      </c>
      <c r="D37">
        <v>77548570.199999124</v>
      </c>
      <c r="E37" s="16">
        <f>GETPIVOTDATA("[Measures].[Total Sales]",$B$28,"[dim_Region].[Region]","[dim_Region].[Region].&amp;[Southwest]")/D37</f>
        <v>0.23212698897703576</v>
      </c>
      <c r="I37" s="15" t="s">
        <v>79</v>
      </c>
      <c r="J37" s="16">
        <v>18001116.10000008</v>
      </c>
      <c r="L37" s="15" t="s">
        <v>79</v>
      </c>
      <c r="M37" s="16">
        <v>110750.76000003144</v>
      </c>
      <c r="O37" s="15" t="s">
        <v>79</v>
      </c>
      <c r="P37" s="16">
        <v>18001116.10000008</v>
      </c>
      <c r="Q37" s="16">
        <v>110750.76000003144</v>
      </c>
    </row>
    <row r="38" spans="2:20">
      <c r="B38" s="15" t="s">
        <v>357</v>
      </c>
      <c r="C38" s="16">
        <v>3883042.9599999962</v>
      </c>
      <c r="D38">
        <v>77548570.199999124</v>
      </c>
      <c r="E38" s="16">
        <f>GETPIVOTDATA("[Measures].[Total Sales]",$B$28,"[dim_Region].[Region]","[dim_Region].[Region].&amp;[United Kingdom]")/D38</f>
        <v>5.0072399142699349E-2</v>
      </c>
      <c r="I38" s="15" t="s">
        <v>357</v>
      </c>
      <c r="J38" s="16">
        <v>3883042.9599999962</v>
      </c>
      <c r="L38" s="15" t="s">
        <v>357</v>
      </c>
      <c r="M38" s="16">
        <v>41429.479999998119</v>
      </c>
      <c r="O38" s="15" t="s">
        <v>357</v>
      </c>
      <c r="P38" s="16">
        <v>3883042.9599999962</v>
      </c>
      <c r="Q38" s="16">
        <v>41429.479999998119</v>
      </c>
    </row>
    <row r="39" spans="2:20">
      <c r="E39" s="16"/>
    </row>
  </sheetData>
  <mergeCells count="9">
    <mergeCell ref="S27:U27"/>
    <mergeCell ref="B27:E27"/>
    <mergeCell ref="I27:J27"/>
    <mergeCell ref="L27:M27"/>
    <mergeCell ref="B4:G4"/>
    <mergeCell ref="I4:N4"/>
    <mergeCell ref="B18:G18"/>
    <mergeCell ref="I18:N18"/>
    <mergeCell ref="O27:Q27"/>
  </mergeCells>
  <pageMargins left="0.7" right="0.7" top="0.75" bottom="0.75" header="0.3" footer="0.3"/>
  <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ADC6F-2191-4D65-8266-E625BF5DC4F7}">
  <dimension ref="A1:V1154"/>
  <sheetViews>
    <sheetView workbookViewId="0">
      <selection activeCell="B4" sqref="B4:G4"/>
    </sheetView>
  </sheetViews>
  <sheetFormatPr defaultRowHeight="14.5"/>
  <cols>
    <col min="2" max="2" width="36.36328125" bestFit="1" customWidth="1"/>
    <col min="3" max="4" width="11.36328125" bestFit="1" customWidth="1"/>
    <col min="5" max="5" width="10.26953125" bestFit="1" customWidth="1"/>
    <col min="6" max="6" width="13" bestFit="1" customWidth="1"/>
    <col min="7" max="7" width="13.90625" bestFit="1" customWidth="1"/>
    <col min="9" max="9" width="18.54296875" bestFit="1" customWidth="1"/>
    <col min="10" max="10" width="11.36328125" bestFit="1" customWidth="1"/>
    <col min="11" max="11" width="10.26953125" bestFit="1" customWidth="1"/>
    <col min="12" max="12" width="23.26953125" bestFit="1" customWidth="1"/>
    <col min="13" max="13" width="10.26953125" bestFit="1" customWidth="1"/>
    <col min="14" max="14" width="13" bestFit="1" customWidth="1"/>
    <col min="15" max="15" width="10.26953125" bestFit="1" customWidth="1"/>
    <col min="16" max="16" width="13" bestFit="1" customWidth="1"/>
    <col min="18" max="18" width="36.36328125" bestFit="1" customWidth="1"/>
    <col min="19" max="19" width="11.36328125" bestFit="1" customWidth="1"/>
    <col min="21" max="21" width="36.36328125" bestFit="1" customWidth="1"/>
    <col min="22" max="22" width="10.26953125" bestFit="1" customWidth="1"/>
  </cols>
  <sheetData>
    <row r="1" spans="1:14" ht="23.5">
      <c r="A1" s="77" t="s">
        <v>1492</v>
      </c>
    </row>
    <row r="4" spans="1:14" ht="15.5">
      <c r="B4" s="131" t="s">
        <v>362</v>
      </c>
      <c r="C4" s="132"/>
      <c r="D4" s="132"/>
      <c r="E4" s="132"/>
      <c r="F4" s="132"/>
      <c r="G4" s="133"/>
      <c r="I4" s="130" t="s">
        <v>1493</v>
      </c>
      <c r="J4" s="130"/>
      <c r="K4" s="79"/>
      <c r="L4" s="130" t="s">
        <v>1495</v>
      </c>
      <c r="M4" s="130"/>
      <c r="N4" s="79"/>
    </row>
    <row r="5" spans="1:14">
      <c r="B5" s="14" t="s">
        <v>1216</v>
      </c>
      <c r="C5" t="s">
        <v>0</v>
      </c>
      <c r="D5" t="s">
        <v>61</v>
      </c>
      <c r="E5" t="s">
        <v>2</v>
      </c>
      <c r="F5" t="s">
        <v>62</v>
      </c>
      <c r="G5" t="s">
        <v>1</v>
      </c>
      <c r="I5" s="40" t="s">
        <v>1494</v>
      </c>
      <c r="J5" s="41" t="s">
        <v>0</v>
      </c>
      <c r="L5" s="40" t="s">
        <v>1494</v>
      </c>
      <c r="M5" s="41" t="s">
        <v>2</v>
      </c>
    </row>
    <row r="6" spans="1:14">
      <c r="B6" s="15" t="s">
        <v>363</v>
      </c>
      <c r="C6" s="16">
        <v>85177.039999999979</v>
      </c>
      <c r="D6" s="16">
        <v>85397.030000000013</v>
      </c>
      <c r="E6" s="16">
        <v>-219.99000000003434</v>
      </c>
      <c r="F6" s="17">
        <v>121</v>
      </c>
      <c r="G6" s="18">
        <v>-2.5827382590429813E-3</v>
      </c>
      <c r="I6" s="49" t="s">
        <v>72</v>
      </c>
      <c r="J6" s="97">
        <v>882273.53000000049</v>
      </c>
      <c r="L6" s="49" t="s">
        <v>72</v>
      </c>
      <c r="M6" s="88">
        <v>67903.800000000279</v>
      </c>
    </row>
    <row r="7" spans="1:14">
      <c r="B7" s="15" t="s">
        <v>364</v>
      </c>
      <c r="C7" s="16">
        <v>9055.2899999999991</v>
      </c>
      <c r="D7" s="16">
        <v>9028.0000000000018</v>
      </c>
      <c r="E7" s="16">
        <v>27.289999999997235</v>
      </c>
      <c r="F7" s="17">
        <v>21</v>
      </c>
      <c r="G7" s="18">
        <v>3.0137080093511348E-3</v>
      </c>
      <c r="I7" s="49" t="s">
        <v>922</v>
      </c>
      <c r="J7" s="97">
        <v>817125.0299999998</v>
      </c>
      <c r="L7" s="49" t="s">
        <v>642</v>
      </c>
      <c r="M7" s="88">
        <v>65329.050000000396</v>
      </c>
    </row>
    <row r="8" spans="1:14">
      <c r="B8" s="15" t="s">
        <v>365</v>
      </c>
      <c r="C8" s="16">
        <v>83457.14999999998</v>
      </c>
      <c r="D8" s="16">
        <v>83590.260000000038</v>
      </c>
      <c r="E8" s="16">
        <v>-133.11000000005879</v>
      </c>
      <c r="F8" s="17">
        <v>137</v>
      </c>
      <c r="G8" s="18">
        <v>-1.5949502229594327E-3</v>
      </c>
      <c r="I8" s="49" t="s">
        <v>805</v>
      </c>
      <c r="J8" s="97">
        <v>803767.27000000048</v>
      </c>
      <c r="L8" s="49" t="s">
        <v>921</v>
      </c>
      <c r="M8" s="88">
        <v>65239.920000001322</v>
      </c>
    </row>
    <row r="9" spans="1:14">
      <c r="B9" s="15" t="s">
        <v>366</v>
      </c>
      <c r="C9" s="16">
        <v>1258.3799999999999</v>
      </c>
      <c r="D9" s="16">
        <v>1239.4499999999998</v>
      </c>
      <c r="E9" s="16">
        <v>18.930000000000064</v>
      </c>
      <c r="F9" s="17">
        <v>3</v>
      </c>
      <c r="G9" s="18">
        <v>1.5043150717589333E-2</v>
      </c>
      <c r="I9" s="49" t="s">
        <v>964</v>
      </c>
      <c r="J9" s="97">
        <v>794909.73000000173</v>
      </c>
      <c r="L9" s="49" t="s">
        <v>794</v>
      </c>
      <c r="M9" s="88">
        <v>61575.960000000719</v>
      </c>
    </row>
    <row r="10" spans="1:14">
      <c r="B10" s="15" t="s">
        <v>367</v>
      </c>
      <c r="C10" s="16">
        <v>779.47</v>
      </c>
      <c r="D10" s="16">
        <v>922.88</v>
      </c>
      <c r="E10" s="16">
        <v>-143.40999999999997</v>
      </c>
      <c r="F10" s="17">
        <v>2</v>
      </c>
      <c r="G10" s="18">
        <v>-0.18398398912081282</v>
      </c>
      <c r="I10" s="49" t="s">
        <v>502</v>
      </c>
      <c r="J10" s="97">
        <v>773398.21999999927</v>
      </c>
      <c r="L10" s="49" t="s">
        <v>607</v>
      </c>
      <c r="M10" s="88">
        <v>60536.519999999437</v>
      </c>
    </row>
    <row r="11" spans="1:14">
      <c r="B11" s="15" t="s">
        <v>368</v>
      </c>
      <c r="C11" s="16">
        <v>7079.93</v>
      </c>
      <c r="D11" s="16">
        <v>8241.99</v>
      </c>
      <c r="E11" s="16">
        <v>-1162.0599999999995</v>
      </c>
      <c r="F11" s="17">
        <v>15</v>
      </c>
      <c r="G11" s="18">
        <v>-0.16413439115923453</v>
      </c>
      <c r="I11" s="49" t="s">
        <v>913</v>
      </c>
      <c r="J11" s="97">
        <v>741360.41000000015</v>
      </c>
      <c r="L11" s="49" t="s">
        <v>538</v>
      </c>
      <c r="M11" s="88">
        <v>59131.760000000242</v>
      </c>
    </row>
    <row r="12" spans="1:14">
      <c r="B12" s="15" t="s">
        <v>369</v>
      </c>
      <c r="C12" s="16">
        <v>3749.11</v>
      </c>
      <c r="D12" s="16">
        <v>3404.0099999999998</v>
      </c>
      <c r="E12" s="16">
        <v>345.10000000000036</v>
      </c>
      <c r="F12" s="17">
        <v>7</v>
      </c>
      <c r="G12" s="18">
        <v>9.2048512847049124E-2</v>
      </c>
      <c r="I12" s="49" t="s">
        <v>456</v>
      </c>
      <c r="J12" s="97">
        <v>736865.3</v>
      </c>
      <c r="L12" s="49" t="s">
        <v>443</v>
      </c>
      <c r="M12" s="88">
        <v>57462.789999999979</v>
      </c>
    </row>
    <row r="13" spans="1:14">
      <c r="B13" s="15" t="s">
        <v>370</v>
      </c>
      <c r="C13" s="16">
        <v>238160.40999999997</v>
      </c>
      <c r="D13" s="16">
        <v>257769.94</v>
      </c>
      <c r="E13" s="16">
        <v>-19609.530000000028</v>
      </c>
      <c r="F13" s="17">
        <v>823</v>
      </c>
      <c r="G13" s="18">
        <v>-8.2337488417995375E-2</v>
      </c>
      <c r="I13" s="49" t="s">
        <v>613</v>
      </c>
      <c r="J13" s="97">
        <v>735233.10000000044</v>
      </c>
      <c r="L13" s="49" t="s">
        <v>908</v>
      </c>
      <c r="M13" s="88">
        <v>55480.600000001257</v>
      </c>
    </row>
    <row r="14" spans="1:14">
      <c r="B14" s="15" t="s">
        <v>371</v>
      </c>
      <c r="C14" s="16">
        <v>1805.4499999999998</v>
      </c>
      <c r="D14" s="16">
        <v>1753.2099999999998</v>
      </c>
      <c r="E14" s="16">
        <v>52.240000000000009</v>
      </c>
      <c r="F14" s="17">
        <v>5</v>
      </c>
      <c r="G14" s="18">
        <v>2.8934614639009672E-2</v>
      </c>
      <c r="I14" s="49" t="s">
        <v>560</v>
      </c>
      <c r="J14" s="97">
        <v>731634.54000000015</v>
      </c>
      <c r="L14" s="49" t="s">
        <v>744</v>
      </c>
      <c r="M14" s="88">
        <v>52552.710000000661</v>
      </c>
    </row>
    <row r="15" spans="1:14">
      <c r="B15" s="15" t="s">
        <v>372</v>
      </c>
      <c r="C15" s="16">
        <v>200012.86000000019</v>
      </c>
      <c r="D15" s="16">
        <v>200961.03000000009</v>
      </c>
      <c r="E15" s="16">
        <v>-948.16999999989639</v>
      </c>
      <c r="F15" s="17">
        <v>468</v>
      </c>
      <c r="G15" s="18">
        <v>-4.7405451829442141E-3</v>
      </c>
      <c r="I15" s="50" t="s">
        <v>642</v>
      </c>
      <c r="J15" s="98">
        <v>725937.34000000032</v>
      </c>
      <c r="L15" s="50" t="s">
        <v>647</v>
      </c>
      <c r="M15" s="89">
        <v>49567.700000000244</v>
      </c>
    </row>
    <row r="16" spans="1:14">
      <c r="B16" s="15" t="s">
        <v>373</v>
      </c>
      <c r="C16" s="16">
        <v>643.30999999999995</v>
      </c>
      <c r="D16" s="16">
        <v>498.18000000000006</v>
      </c>
      <c r="E16" s="16">
        <v>145.12999999999988</v>
      </c>
      <c r="F16" s="17">
        <v>20</v>
      </c>
      <c r="G16" s="18">
        <v>0.22559885591705381</v>
      </c>
    </row>
    <row r="17" spans="2:22" ht="15.5">
      <c r="B17" s="15" t="s">
        <v>374</v>
      </c>
      <c r="C17" s="16">
        <v>88245.809999999969</v>
      </c>
      <c r="D17" s="16">
        <v>88500.41</v>
      </c>
      <c r="E17" s="16">
        <v>-254.60000000003492</v>
      </c>
      <c r="F17" s="17">
        <v>118</v>
      </c>
      <c r="G17" s="18">
        <v>-2.8851228177296465E-3</v>
      </c>
      <c r="I17" s="130" t="s">
        <v>1496</v>
      </c>
      <c r="J17" s="130"/>
      <c r="K17" s="130"/>
      <c r="L17" s="130"/>
      <c r="M17" s="130"/>
      <c r="N17" s="130"/>
    </row>
    <row r="18" spans="2:22">
      <c r="B18" s="15" t="s">
        <v>375</v>
      </c>
      <c r="C18" s="16">
        <v>42803.810000000012</v>
      </c>
      <c r="D18" s="16">
        <v>44271.649999999987</v>
      </c>
      <c r="E18" s="16">
        <v>-1467.8399999999747</v>
      </c>
      <c r="F18" s="17">
        <v>167</v>
      </c>
      <c r="G18" s="18">
        <v>-3.4292274449400049E-2</v>
      </c>
      <c r="I18" s="40" t="s">
        <v>1216</v>
      </c>
      <c r="J18" s="41" t="s">
        <v>0</v>
      </c>
      <c r="K18" s="41" t="s">
        <v>61</v>
      </c>
      <c r="L18" s="41" t="s">
        <v>2</v>
      </c>
      <c r="M18" s="41" t="s">
        <v>1</v>
      </c>
      <c r="N18" s="41" t="s">
        <v>62</v>
      </c>
    </row>
    <row r="19" spans="2:22">
      <c r="B19" s="15" t="s">
        <v>376</v>
      </c>
      <c r="C19" s="16">
        <v>336451.7900000001</v>
      </c>
      <c r="D19" s="16">
        <v>340745.86999999982</v>
      </c>
      <c r="E19" s="16">
        <v>-4294.0799999997253</v>
      </c>
      <c r="F19" s="17">
        <v>1514</v>
      </c>
      <c r="G19" s="18">
        <v>-1.2762838919655396E-2</v>
      </c>
      <c r="I19" s="49" t="s">
        <v>994</v>
      </c>
      <c r="J19" s="88">
        <v>6591601.4400000749</v>
      </c>
      <c r="K19" s="88">
        <v>6521738.709999999</v>
      </c>
      <c r="L19" s="88">
        <v>69862.730000074953</v>
      </c>
      <c r="M19" s="157">
        <v>1.0598749125838251E-2</v>
      </c>
      <c r="N19" s="158">
        <v>21158</v>
      </c>
    </row>
    <row r="20" spans="2:22">
      <c r="B20" s="15" t="s">
        <v>377</v>
      </c>
      <c r="C20" s="16">
        <v>943.74000000000012</v>
      </c>
      <c r="D20" s="16">
        <v>917.99</v>
      </c>
      <c r="E20" s="16">
        <v>25.750000000000114</v>
      </c>
      <c r="F20" s="17">
        <v>8</v>
      </c>
      <c r="G20" s="18">
        <v>2.7285057325110846E-2</v>
      </c>
      <c r="I20" s="49" t="s">
        <v>995</v>
      </c>
      <c r="J20" s="88">
        <v>33528402.310000718</v>
      </c>
      <c r="K20" s="88">
        <v>32945542.959999688</v>
      </c>
      <c r="L20" s="88">
        <v>582859.35000102967</v>
      </c>
      <c r="M20" s="157">
        <v>1.7384047847313521E-2</v>
      </c>
      <c r="N20" s="158">
        <v>76006</v>
      </c>
    </row>
    <row r="21" spans="2:22">
      <c r="B21" s="15" t="s">
        <v>378</v>
      </c>
      <c r="C21" s="16">
        <v>311445.75000000041</v>
      </c>
      <c r="D21" s="16">
        <v>311873.11999999982</v>
      </c>
      <c r="E21" s="16">
        <v>-427.36999999941327</v>
      </c>
      <c r="F21" s="17">
        <v>685</v>
      </c>
      <c r="G21" s="18">
        <v>-1.3722132987828946E-3</v>
      </c>
      <c r="I21" s="50" t="s">
        <v>74</v>
      </c>
      <c r="J21" s="89">
        <v>37428566.45000051</v>
      </c>
      <c r="K21" s="89">
        <v>37081793.959999561</v>
      </c>
      <c r="L21" s="89">
        <v>346772.49000094831</v>
      </c>
      <c r="M21" s="159">
        <v>9.2649150873621976E-3</v>
      </c>
      <c r="N21" s="160">
        <v>106950</v>
      </c>
    </row>
    <row r="22" spans="2:22">
      <c r="B22" s="15" t="s">
        <v>379</v>
      </c>
      <c r="C22" s="16">
        <v>3028.4500000000007</v>
      </c>
      <c r="D22" s="16">
        <v>2110.0400000000004</v>
      </c>
      <c r="E22" s="16">
        <v>918.41000000000031</v>
      </c>
      <c r="F22" s="17">
        <v>93</v>
      </c>
      <c r="G22" s="18">
        <v>0.30326074394492236</v>
      </c>
    </row>
    <row r="23" spans="2:22" ht="15.5">
      <c r="B23" s="15" t="s">
        <v>380</v>
      </c>
      <c r="C23" s="16">
        <v>7436.2800000000007</v>
      </c>
      <c r="D23" s="16">
        <v>7508.6699999999983</v>
      </c>
      <c r="E23" s="16">
        <v>-72.389999999997599</v>
      </c>
      <c r="F23" s="17">
        <v>14</v>
      </c>
      <c r="G23" s="18">
        <v>-9.7347060627084505E-3</v>
      </c>
      <c r="I23" s="131" t="s">
        <v>1498</v>
      </c>
      <c r="J23" s="132"/>
      <c r="K23" s="133"/>
      <c r="L23" s="79"/>
      <c r="M23" s="130" t="s">
        <v>1973</v>
      </c>
      <c r="N23" s="130"/>
      <c r="O23" s="130"/>
      <c r="P23" s="130"/>
    </row>
    <row r="24" spans="2:22">
      <c r="B24" s="15" t="s">
        <v>381</v>
      </c>
      <c r="C24" s="16">
        <v>11346.83</v>
      </c>
      <c r="D24" s="16">
        <v>11393.98</v>
      </c>
      <c r="E24" s="16">
        <v>-47.149999999999636</v>
      </c>
      <c r="F24" s="17">
        <v>27</v>
      </c>
      <c r="G24" s="18">
        <v>-4.155345589913627E-3</v>
      </c>
      <c r="I24" s="78" t="s">
        <v>1497</v>
      </c>
      <c r="J24" s="78" t="s">
        <v>0</v>
      </c>
      <c r="K24" s="78" t="s">
        <v>1499</v>
      </c>
      <c r="M24" s="35" t="s">
        <v>1216</v>
      </c>
      <c r="N24" s="36" t="s">
        <v>0</v>
      </c>
      <c r="O24" s="36" t="s">
        <v>2</v>
      </c>
      <c r="P24" s="36" t="s">
        <v>62</v>
      </c>
      <c r="R24" s="14" t="s">
        <v>1216</v>
      </c>
      <c r="S24" t="s">
        <v>0</v>
      </c>
      <c r="U24" s="14" t="s">
        <v>1216</v>
      </c>
      <c r="V24" t="s">
        <v>2</v>
      </c>
    </row>
    <row r="25" spans="2:22">
      <c r="B25" s="15" t="s">
        <v>382</v>
      </c>
      <c r="C25" s="16">
        <v>9127.81</v>
      </c>
      <c r="D25" s="16">
        <v>9159.86</v>
      </c>
      <c r="E25" s="16">
        <v>-32.050000000001091</v>
      </c>
      <c r="F25" s="17">
        <v>18</v>
      </c>
      <c r="G25" s="18">
        <v>-3.5112474952919805E-3</v>
      </c>
      <c r="I25" s="16">
        <f>SUM(J6:J15)</f>
        <v>7742504.4700000025</v>
      </c>
      <c r="J25">
        <v>77548570.199999124</v>
      </c>
      <c r="K25" s="93">
        <f>I25/J25</f>
        <v>9.9840712085754096E-2</v>
      </c>
      <c r="M25" s="37" t="s">
        <v>349</v>
      </c>
      <c r="N25" s="137"/>
      <c r="O25" s="137"/>
      <c r="P25" s="137"/>
      <c r="R25" s="15" t="s">
        <v>363</v>
      </c>
      <c r="S25" s="16">
        <v>85177.039999999979</v>
      </c>
      <c r="U25" s="15" t="s">
        <v>363</v>
      </c>
      <c r="V25" s="16">
        <v>-219.99000000003434</v>
      </c>
    </row>
    <row r="26" spans="2:22">
      <c r="B26" s="15" t="s">
        <v>383</v>
      </c>
      <c r="C26" s="16">
        <v>203448.90999999997</v>
      </c>
      <c r="D26" s="16">
        <v>222369.90000000002</v>
      </c>
      <c r="E26" s="16">
        <v>-18920.990000000049</v>
      </c>
      <c r="F26" s="17">
        <v>862</v>
      </c>
      <c r="G26" s="18">
        <v>-9.3001186391217586E-2</v>
      </c>
      <c r="M26" s="38" t="s">
        <v>1500</v>
      </c>
      <c r="N26" s="137"/>
      <c r="O26" s="137"/>
      <c r="P26" s="137"/>
      <c r="R26" s="15" t="s">
        <v>364</v>
      </c>
      <c r="S26" s="16">
        <v>9055.2899999999991</v>
      </c>
      <c r="U26" s="15" t="s">
        <v>364</v>
      </c>
      <c r="V26" s="16">
        <v>27.289999999997235</v>
      </c>
    </row>
    <row r="27" spans="2:22" ht="15.5">
      <c r="B27" s="15" t="s">
        <v>384</v>
      </c>
      <c r="C27" s="16">
        <v>167361.35000000003</v>
      </c>
      <c r="D27" s="16">
        <v>180096.43</v>
      </c>
      <c r="E27" s="16">
        <v>-12735.079999999958</v>
      </c>
      <c r="F27" s="17">
        <v>469</v>
      </c>
      <c r="G27" s="18">
        <v>-7.6093315451864818E-2</v>
      </c>
      <c r="I27" s="131" t="s">
        <v>1974</v>
      </c>
      <c r="J27" s="132"/>
      <c r="K27" s="133"/>
      <c r="M27" s="95" t="s">
        <v>1564</v>
      </c>
      <c r="N27" s="137"/>
      <c r="O27" s="137"/>
      <c r="P27" s="137"/>
      <c r="R27" s="15" t="s">
        <v>365</v>
      </c>
      <c r="S27" s="16">
        <v>83457.14999999998</v>
      </c>
      <c r="U27" s="15" t="s">
        <v>365</v>
      </c>
      <c r="V27" s="16">
        <v>-133.11000000005879</v>
      </c>
    </row>
    <row r="28" spans="2:22">
      <c r="B28" s="15" t="s">
        <v>385</v>
      </c>
      <c r="C28" s="16">
        <v>380589.50000000023</v>
      </c>
      <c r="D28" s="16">
        <v>394401.04000000021</v>
      </c>
      <c r="E28" s="16">
        <v>-13811.539999999979</v>
      </c>
      <c r="F28" s="17">
        <v>942</v>
      </c>
      <c r="G28" s="18">
        <v>-3.6289860860585936E-2</v>
      </c>
      <c r="I28" s="14" t="s">
        <v>1216</v>
      </c>
      <c r="J28" t="s">
        <v>0</v>
      </c>
      <c r="K28" t="s">
        <v>2</v>
      </c>
      <c r="M28" s="96" t="s">
        <v>937</v>
      </c>
      <c r="N28" s="39">
        <v>6001.36</v>
      </c>
      <c r="O28" s="39">
        <v>-157.36999999999898</v>
      </c>
      <c r="P28" s="67">
        <v>10</v>
      </c>
      <c r="R28" s="15" t="s">
        <v>366</v>
      </c>
      <c r="S28" s="16">
        <v>1258.3799999999999</v>
      </c>
      <c r="U28" s="15" t="s">
        <v>366</v>
      </c>
      <c r="V28" s="16">
        <v>18.930000000000064</v>
      </c>
    </row>
    <row r="29" spans="2:22">
      <c r="B29" s="15" t="s">
        <v>386</v>
      </c>
      <c r="C29" s="16">
        <v>2446.35</v>
      </c>
      <c r="D29" s="16">
        <v>2389.1799999999998</v>
      </c>
      <c r="E29" s="16">
        <v>57.170000000000073</v>
      </c>
      <c r="F29" s="17">
        <v>15</v>
      </c>
      <c r="G29" s="18">
        <v>2.3369509677683111E-2</v>
      </c>
      <c r="I29" s="15" t="s">
        <v>994</v>
      </c>
      <c r="J29" s="16">
        <v>6591601.4400000749</v>
      </c>
      <c r="K29" s="16">
        <v>69862.730000074953</v>
      </c>
      <c r="M29" s="95" t="s">
        <v>1565</v>
      </c>
      <c r="N29" s="137"/>
      <c r="O29" s="137"/>
      <c r="P29" s="137"/>
      <c r="R29" s="15" t="s">
        <v>367</v>
      </c>
      <c r="S29" s="16">
        <v>779.47</v>
      </c>
      <c r="U29" s="15" t="s">
        <v>367</v>
      </c>
      <c r="V29" s="16">
        <v>-143.40999999999997</v>
      </c>
    </row>
    <row r="30" spans="2:22">
      <c r="B30" s="15" t="s">
        <v>387</v>
      </c>
      <c r="C30" s="16">
        <v>7780.34</v>
      </c>
      <c r="D30" s="16">
        <v>6695.45</v>
      </c>
      <c r="E30" s="16">
        <v>1084.8900000000003</v>
      </c>
      <c r="F30" s="17">
        <v>29</v>
      </c>
      <c r="G30" s="18">
        <v>0.13943992164866836</v>
      </c>
      <c r="I30" s="15" t="s">
        <v>995</v>
      </c>
      <c r="J30" s="16">
        <v>33528402.310000718</v>
      </c>
      <c r="K30" s="16">
        <v>582859.35000102967</v>
      </c>
      <c r="M30" s="96" t="s">
        <v>814</v>
      </c>
      <c r="N30" s="39">
        <v>154664.79</v>
      </c>
      <c r="O30" s="39">
        <v>-18636.930000000022</v>
      </c>
      <c r="P30" s="67">
        <v>212</v>
      </c>
      <c r="R30" s="15" t="s">
        <v>368</v>
      </c>
      <c r="S30" s="16">
        <v>7079.93</v>
      </c>
      <c r="U30" s="15" t="s">
        <v>368</v>
      </c>
      <c r="V30" s="16">
        <v>-1162.0599999999995</v>
      </c>
    </row>
    <row r="31" spans="2:22">
      <c r="B31" s="15" t="s">
        <v>388</v>
      </c>
      <c r="C31" s="16">
        <v>381.19</v>
      </c>
      <c r="D31" s="16">
        <v>378.92</v>
      </c>
      <c r="E31" s="16">
        <v>2.2699999999999818</v>
      </c>
      <c r="F31" s="17">
        <v>2</v>
      </c>
      <c r="G31" s="18">
        <v>5.9550355465777744E-3</v>
      </c>
      <c r="I31" s="15" t="s">
        <v>74</v>
      </c>
      <c r="J31" s="16">
        <v>37428566.45000051</v>
      </c>
      <c r="K31" s="16">
        <v>346772.49000094831</v>
      </c>
      <c r="M31" s="95" t="s">
        <v>1566</v>
      </c>
      <c r="N31" s="137"/>
      <c r="O31" s="137"/>
      <c r="P31" s="137"/>
      <c r="R31" s="15" t="s">
        <v>369</v>
      </c>
      <c r="S31" s="16">
        <v>3749.11</v>
      </c>
      <c r="U31" s="15" t="s">
        <v>369</v>
      </c>
      <c r="V31" s="16">
        <v>345.10000000000036</v>
      </c>
    </row>
    <row r="32" spans="2:22">
      <c r="B32" s="15" t="s">
        <v>389</v>
      </c>
      <c r="C32" s="16">
        <v>1618.2800000000002</v>
      </c>
      <c r="D32" s="16">
        <v>1158.1500000000001</v>
      </c>
      <c r="E32" s="16">
        <v>460.13000000000011</v>
      </c>
      <c r="F32" s="17">
        <v>40</v>
      </c>
      <c r="G32" s="18">
        <v>0.28433274835010014</v>
      </c>
      <c r="I32" s="15" t="s">
        <v>90</v>
      </c>
      <c r="J32" s="16">
        <v>77548570.199999124</v>
      </c>
      <c r="K32" s="16">
        <v>999494.56999887526</v>
      </c>
      <c r="M32" s="96" t="s">
        <v>422</v>
      </c>
      <c r="N32" s="39">
        <v>116805.62999999998</v>
      </c>
      <c r="O32" s="39">
        <v>11942.840000000011</v>
      </c>
      <c r="P32" s="67">
        <v>289</v>
      </c>
      <c r="R32" s="15" t="s">
        <v>370</v>
      </c>
      <c r="S32" s="16">
        <v>238160.40999999997</v>
      </c>
      <c r="U32" s="15" t="s">
        <v>370</v>
      </c>
      <c r="V32" s="16">
        <v>-19609.530000000028</v>
      </c>
    </row>
    <row r="33" spans="2:22">
      <c r="B33" s="15" t="s">
        <v>390</v>
      </c>
      <c r="C33" s="16">
        <v>150221.55000000005</v>
      </c>
      <c r="D33" s="16">
        <v>158248.58000000002</v>
      </c>
      <c r="E33" s="16">
        <v>-8027.0299999999697</v>
      </c>
      <c r="F33" s="17">
        <v>234</v>
      </c>
      <c r="G33" s="18">
        <v>-5.3434610413752005E-2</v>
      </c>
      <c r="M33" s="96" t="s">
        <v>594</v>
      </c>
      <c r="N33" s="39">
        <v>4038.0199999999995</v>
      </c>
      <c r="O33" s="39">
        <v>381.59999999999945</v>
      </c>
      <c r="P33" s="67">
        <v>5</v>
      </c>
      <c r="R33" s="15" t="s">
        <v>371</v>
      </c>
      <c r="S33" s="16">
        <v>1805.4499999999998</v>
      </c>
      <c r="U33" s="15" t="s">
        <v>371</v>
      </c>
      <c r="V33" s="16">
        <v>52.240000000000009</v>
      </c>
    </row>
    <row r="34" spans="2:22">
      <c r="B34" s="15" t="s">
        <v>391</v>
      </c>
      <c r="C34" s="16">
        <v>13137.369999999997</v>
      </c>
      <c r="D34" s="16">
        <v>12977.569999999996</v>
      </c>
      <c r="E34" s="16">
        <v>159.80000000000109</v>
      </c>
      <c r="F34" s="17">
        <v>45</v>
      </c>
      <c r="G34" s="18">
        <v>1.2163774027830618E-2</v>
      </c>
      <c r="M34" s="96" t="s">
        <v>614</v>
      </c>
      <c r="N34" s="39">
        <v>118296.96999999993</v>
      </c>
      <c r="O34" s="39">
        <v>-7729.1200000000099</v>
      </c>
      <c r="P34" s="67">
        <v>198</v>
      </c>
      <c r="R34" s="15" t="s">
        <v>372</v>
      </c>
      <c r="S34" s="16">
        <v>200012.86000000019</v>
      </c>
      <c r="U34" s="15" t="s">
        <v>372</v>
      </c>
      <c r="V34" s="16">
        <v>-948.16999999989639</v>
      </c>
    </row>
    <row r="35" spans="2:22">
      <c r="B35" s="15" t="s">
        <v>392</v>
      </c>
      <c r="C35" s="16">
        <v>58235.550000000025</v>
      </c>
      <c r="D35" s="16">
        <v>53476.419999999984</v>
      </c>
      <c r="E35" s="16">
        <v>4759.130000000041</v>
      </c>
      <c r="F35" s="17">
        <v>215</v>
      </c>
      <c r="G35" s="18">
        <v>8.1722075261589172E-2</v>
      </c>
      <c r="M35" s="96" t="s">
        <v>722</v>
      </c>
      <c r="N35" s="39">
        <v>1683.22</v>
      </c>
      <c r="O35" s="39">
        <v>21.990000000000009</v>
      </c>
      <c r="P35" s="67">
        <v>6</v>
      </c>
      <c r="R35" s="15" t="s">
        <v>373</v>
      </c>
      <c r="S35" s="16">
        <v>643.30999999999995</v>
      </c>
      <c r="U35" s="15" t="s">
        <v>373</v>
      </c>
      <c r="V35" s="16">
        <v>145.12999999999988</v>
      </c>
    </row>
    <row r="36" spans="2:22">
      <c r="B36" s="15" t="s">
        <v>393</v>
      </c>
      <c r="C36" s="16">
        <v>1714.68</v>
      </c>
      <c r="D36" s="16">
        <v>1701.0100000000002</v>
      </c>
      <c r="E36" s="16">
        <v>13.669999999999845</v>
      </c>
      <c r="F36" s="17">
        <v>5</v>
      </c>
      <c r="G36" s="18">
        <v>7.9723330300696602E-3</v>
      </c>
      <c r="M36" s="96" t="s">
        <v>800</v>
      </c>
      <c r="N36" s="39">
        <v>9601.600000000004</v>
      </c>
      <c r="O36" s="39">
        <v>1498.2000000000035</v>
      </c>
      <c r="P36" s="67">
        <v>122</v>
      </c>
      <c r="R36" s="15" t="s">
        <v>374</v>
      </c>
      <c r="S36" s="16">
        <v>88245.809999999969</v>
      </c>
      <c r="U36" s="15" t="s">
        <v>374</v>
      </c>
      <c r="V36" s="16">
        <v>-254.60000000003492</v>
      </c>
    </row>
    <row r="37" spans="2:22">
      <c r="B37" s="15" t="s">
        <v>394</v>
      </c>
      <c r="C37" s="16">
        <v>278251.19999999984</v>
      </c>
      <c r="D37" s="16">
        <v>297396.96000000002</v>
      </c>
      <c r="E37" s="16">
        <v>-19145.760000000184</v>
      </c>
      <c r="F37" s="17">
        <v>1052</v>
      </c>
      <c r="G37" s="18">
        <v>-6.8807466059446265E-2</v>
      </c>
      <c r="M37" s="95" t="s">
        <v>1567</v>
      </c>
      <c r="N37" s="137"/>
      <c r="O37" s="137"/>
      <c r="P37" s="137"/>
      <c r="R37" s="15" t="s">
        <v>375</v>
      </c>
      <c r="S37" s="16">
        <v>42803.810000000012</v>
      </c>
      <c r="U37" s="15" t="s">
        <v>375</v>
      </c>
      <c r="V37" s="16">
        <v>-1467.8399999999747</v>
      </c>
    </row>
    <row r="38" spans="2:22">
      <c r="B38" s="15" t="s">
        <v>395</v>
      </c>
      <c r="C38" s="16">
        <v>18736.860000000004</v>
      </c>
      <c r="D38" s="16">
        <v>19300.25</v>
      </c>
      <c r="E38" s="16">
        <v>-563.38999999999578</v>
      </c>
      <c r="F38" s="17">
        <v>100</v>
      </c>
      <c r="G38" s="18">
        <v>-3.0068538698586403E-2</v>
      </c>
      <c r="M38" s="96" t="s">
        <v>485</v>
      </c>
      <c r="N38" s="39">
        <v>1858.8100000000002</v>
      </c>
      <c r="O38" s="39">
        <v>-150.61999999999989</v>
      </c>
      <c r="P38" s="67">
        <v>5</v>
      </c>
      <c r="R38" s="15" t="s">
        <v>376</v>
      </c>
      <c r="S38" s="16">
        <v>336451.7900000001</v>
      </c>
      <c r="U38" s="15" t="s">
        <v>376</v>
      </c>
      <c r="V38" s="16">
        <v>-4294.0799999997253</v>
      </c>
    </row>
    <row r="39" spans="2:22">
      <c r="B39" s="15" t="s">
        <v>396</v>
      </c>
      <c r="C39" s="16">
        <v>422901.0300000002</v>
      </c>
      <c r="D39" s="16">
        <v>384261.27</v>
      </c>
      <c r="E39" s="16">
        <v>38639.760000000184</v>
      </c>
      <c r="F39" s="17">
        <v>1207</v>
      </c>
      <c r="G39" s="18">
        <v>9.136832795134163E-2</v>
      </c>
      <c r="M39" s="96" t="s">
        <v>665</v>
      </c>
      <c r="N39" s="39">
        <v>200.05</v>
      </c>
      <c r="O39" s="39">
        <v>0.20000000000001705</v>
      </c>
      <c r="P39" s="67">
        <v>1</v>
      </c>
      <c r="R39" s="15" t="s">
        <v>377</v>
      </c>
      <c r="S39" s="16">
        <v>943.74000000000012</v>
      </c>
      <c r="U39" s="15" t="s">
        <v>377</v>
      </c>
      <c r="V39" s="16">
        <v>25.750000000000114</v>
      </c>
    </row>
    <row r="40" spans="2:22">
      <c r="B40" s="15" t="s">
        <v>397</v>
      </c>
      <c r="C40" s="16">
        <v>6587.38</v>
      </c>
      <c r="D40" s="16">
        <v>5767.77</v>
      </c>
      <c r="E40" s="16">
        <v>819.60999999999967</v>
      </c>
      <c r="F40" s="17">
        <v>14</v>
      </c>
      <c r="G40" s="18">
        <v>0.12442124182907312</v>
      </c>
      <c r="M40" s="96" t="s">
        <v>843</v>
      </c>
      <c r="N40" s="39">
        <v>3288.92</v>
      </c>
      <c r="O40" s="39">
        <v>-181.92000000000007</v>
      </c>
      <c r="P40" s="67">
        <v>3</v>
      </c>
      <c r="R40" s="15" t="s">
        <v>378</v>
      </c>
      <c r="S40" s="16">
        <v>311445.75000000041</v>
      </c>
      <c r="U40" s="15" t="s">
        <v>378</v>
      </c>
      <c r="V40" s="16">
        <v>-427.36999999941327</v>
      </c>
    </row>
    <row r="41" spans="2:22">
      <c r="B41" s="15" t="s">
        <v>398</v>
      </c>
      <c r="C41" s="16">
        <v>31039.180000000004</v>
      </c>
      <c r="D41" s="16">
        <v>32724.010000000002</v>
      </c>
      <c r="E41" s="16">
        <v>-1684.8299999999981</v>
      </c>
      <c r="F41" s="17">
        <v>62</v>
      </c>
      <c r="G41" s="18">
        <v>-5.4280750973447041E-2</v>
      </c>
      <c r="M41" s="95" t="s">
        <v>1568</v>
      </c>
      <c r="N41" s="137"/>
      <c r="O41" s="137"/>
      <c r="P41" s="137"/>
      <c r="R41" s="15" t="s">
        <v>379</v>
      </c>
      <c r="S41" s="16">
        <v>3028.4500000000007</v>
      </c>
      <c r="U41" s="15" t="s">
        <v>379</v>
      </c>
      <c r="V41" s="16">
        <v>918.41000000000031</v>
      </c>
    </row>
    <row r="42" spans="2:22">
      <c r="B42" s="15" t="s">
        <v>399</v>
      </c>
      <c r="C42" s="16">
        <v>274945.4499999999</v>
      </c>
      <c r="D42" s="16">
        <v>248108.74999999991</v>
      </c>
      <c r="E42" s="16">
        <v>26836.699999999983</v>
      </c>
      <c r="F42" s="17">
        <v>693</v>
      </c>
      <c r="G42" s="18">
        <v>9.7607361751212804E-2</v>
      </c>
      <c r="M42" s="96" t="s">
        <v>579</v>
      </c>
      <c r="N42" s="39">
        <v>148979.84</v>
      </c>
      <c r="O42" s="39">
        <v>-12884.600000000035</v>
      </c>
      <c r="P42" s="67">
        <v>238</v>
      </c>
      <c r="R42" s="15" t="s">
        <v>380</v>
      </c>
      <c r="S42" s="16">
        <v>7436.2800000000007</v>
      </c>
      <c r="U42" s="15" t="s">
        <v>380</v>
      </c>
      <c r="V42" s="16">
        <v>-72.389999999997599</v>
      </c>
    </row>
    <row r="43" spans="2:22">
      <c r="B43" s="15" t="s">
        <v>400</v>
      </c>
      <c r="C43" s="16">
        <v>356800.08000000031</v>
      </c>
      <c r="D43" s="16">
        <v>359432.28</v>
      </c>
      <c r="E43" s="16">
        <v>-2632.1999999997206</v>
      </c>
      <c r="F43" s="17">
        <v>1056</v>
      </c>
      <c r="G43" s="18">
        <v>-7.3772404983757801E-3</v>
      </c>
      <c r="M43" s="95" t="s">
        <v>1569</v>
      </c>
      <c r="N43" s="137"/>
      <c r="O43" s="137"/>
      <c r="P43" s="137"/>
      <c r="R43" s="15" t="s">
        <v>381</v>
      </c>
      <c r="S43" s="16">
        <v>11346.83</v>
      </c>
      <c r="U43" s="15" t="s">
        <v>381</v>
      </c>
      <c r="V43" s="16">
        <v>-47.149999999999636</v>
      </c>
    </row>
    <row r="44" spans="2:22">
      <c r="B44" s="15" t="s">
        <v>401</v>
      </c>
      <c r="C44" s="16">
        <v>182933.09</v>
      </c>
      <c r="D44" s="16">
        <v>182936.92</v>
      </c>
      <c r="E44" s="16">
        <v>-3.8300000000162981</v>
      </c>
      <c r="F44" s="17">
        <v>302</v>
      </c>
      <c r="G44" s="18">
        <v>-2.093661677073458E-5</v>
      </c>
      <c r="M44" s="96" t="s">
        <v>748</v>
      </c>
      <c r="N44" s="39">
        <v>83316.689999999959</v>
      </c>
      <c r="O44" s="39">
        <v>-4435.2000000000262</v>
      </c>
      <c r="P44" s="67">
        <v>346</v>
      </c>
      <c r="R44" s="15" t="s">
        <v>382</v>
      </c>
      <c r="S44" s="16">
        <v>9127.81</v>
      </c>
      <c r="U44" s="15" t="s">
        <v>382</v>
      </c>
      <c r="V44" s="16">
        <v>-32.050000000001091</v>
      </c>
    </row>
    <row r="45" spans="2:22">
      <c r="B45" s="15" t="s">
        <v>402</v>
      </c>
      <c r="C45" s="16">
        <v>4795.1900000000005</v>
      </c>
      <c r="D45" s="16">
        <v>3864.3999999999992</v>
      </c>
      <c r="E45" s="16">
        <v>930.79000000000133</v>
      </c>
      <c r="F45" s="17">
        <v>107</v>
      </c>
      <c r="G45" s="18">
        <v>0.19410909682410943</v>
      </c>
      <c r="M45" s="95" t="s">
        <v>1570</v>
      </c>
      <c r="N45" s="137"/>
      <c r="O45" s="137"/>
      <c r="P45" s="137"/>
      <c r="R45" s="15" t="s">
        <v>383</v>
      </c>
      <c r="S45" s="16">
        <v>203448.90999999997</v>
      </c>
      <c r="U45" s="15" t="s">
        <v>383</v>
      </c>
      <c r="V45" s="16">
        <v>-18920.990000000049</v>
      </c>
    </row>
    <row r="46" spans="2:22">
      <c r="B46" s="15" t="s">
        <v>403</v>
      </c>
      <c r="C46" s="16">
        <v>12262.039999999999</v>
      </c>
      <c r="D46" s="16">
        <v>13118.35</v>
      </c>
      <c r="E46" s="16">
        <v>-856.31000000000131</v>
      </c>
      <c r="F46" s="17">
        <v>18</v>
      </c>
      <c r="G46" s="18">
        <v>-6.9834220080834952E-2</v>
      </c>
      <c r="M46" s="96" t="s">
        <v>551</v>
      </c>
      <c r="N46" s="39">
        <v>31477.469999999998</v>
      </c>
      <c r="O46" s="39">
        <v>-2488.5500000000065</v>
      </c>
      <c r="P46" s="67">
        <v>73</v>
      </c>
      <c r="R46" s="15" t="s">
        <v>384</v>
      </c>
      <c r="S46" s="16">
        <v>167361.35000000003</v>
      </c>
      <c r="U46" s="15" t="s">
        <v>384</v>
      </c>
      <c r="V46" s="16">
        <v>-12735.079999999958</v>
      </c>
    </row>
    <row r="47" spans="2:22">
      <c r="B47" s="15" t="s">
        <v>404</v>
      </c>
      <c r="C47" s="16">
        <v>83292.080000000031</v>
      </c>
      <c r="D47" s="16">
        <v>83646.200000000012</v>
      </c>
      <c r="E47" s="16">
        <v>-354.11999999998079</v>
      </c>
      <c r="F47" s="17">
        <v>134</v>
      </c>
      <c r="G47" s="18">
        <v>-4.2515446846804724E-3</v>
      </c>
      <c r="M47" s="96" t="s">
        <v>701</v>
      </c>
      <c r="N47" s="39">
        <v>2207.15</v>
      </c>
      <c r="O47" s="39">
        <v>2.2199999999997999</v>
      </c>
      <c r="P47" s="67">
        <v>5</v>
      </c>
      <c r="R47" s="15" t="s">
        <v>385</v>
      </c>
      <c r="S47" s="16">
        <v>380589.50000000023</v>
      </c>
      <c r="U47" s="15" t="s">
        <v>385</v>
      </c>
      <c r="V47" s="16">
        <v>-13811.539999999979</v>
      </c>
    </row>
    <row r="48" spans="2:22">
      <c r="B48" s="15" t="s">
        <v>405</v>
      </c>
      <c r="C48" s="16">
        <v>284875.18000000011</v>
      </c>
      <c r="D48" s="16">
        <v>292213.06000000011</v>
      </c>
      <c r="E48" s="16">
        <v>-7337.8800000000047</v>
      </c>
      <c r="F48" s="17">
        <v>477</v>
      </c>
      <c r="G48" s="18">
        <v>-2.5758228568736673E-2</v>
      </c>
      <c r="M48" s="96" t="s">
        <v>944</v>
      </c>
      <c r="N48" s="39">
        <v>11676.320000000003</v>
      </c>
      <c r="O48" s="39">
        <v>-363.22999999999593</v>
      </c>
      <c r="P48" s="67">
        <v>14</v>
      </c>
      <c r="R48" s="15" t="s">
        <v>386</v>
      </c>
      <c r="S48" s="16">
        <v>2446.35</v>
      </c>
      <c r="U48" s="15" t="s">
        <v>386</v>
      </c>
      <c r="V48" s="16">
        <v>57.170000000000073</v>
      </c>
    </row>
    <row r="49" spans="2:22">
      <c r="B49" s="15" t="s">
        <v>406</v>
      </c>
      <c r="C49" s="16">
        <v>430609.0300000002</v>
      </c>
      <c r="D49" s="16">
        <v>435509.63999999996</v>
      </c>
      <c r="E49" s="16">
        <v>-4900.6099999997532</v>
      </c>
      <c r="F49" s="17">
        <v>1951</v>
      </c>
      <c r="G49" s="18">
        <v>-1.1380648473627575E-2</v>
      </c>
      <c r="M49" s="95" t="s">
        <v>1571</v>
      </c>
      <c r="N49" s="137"/>
      <c r="O49" s="137"/>
      <c r="P49" s="137"/>
      <c r="R49" s="15" t="s">
        <v>387</v>
      </c>
      <c r="S49" s="16">
        <v>7780.34</v>
      </c>
      <c r="U49" s="15" t="s">
        <v>387</v>
      </c>
      <c r="V49" s="16">
        <v>1084.8900000000003</v>
      </c>
    </row>
    <row r="50" spans="2:22">
      <c r="B50" s="15" t="s">
        <v>407</v>
      </c>
      <c r="C50" s="16">
        <v>147819.57</v>
      </c>
      <c r="D50" s="16">
        <v>130031.01999999992</v>
      </c>
      <c r="E50" s="16">
        <v>17788.55000000009</v>
      </c>
      <c r="F50" s="17">
        <v>667</v>
      </c>
      <c r="G50" s="18">
        <v>0.12033961403080858</v>
      </c>
      <c r="M50" s="96" t="s">
        <v>629</v>
      </c>
      <c r="N50" s="39">
        <v>8690.75</v>
      </c>
      <c r="O50" s="39">
        <v>1166.5</v>
      </c>
      <c r="P50" s="67">
        <v>110</v>
      </c>
      <c r="R50" s="15" t="s">
        <v>388</v>
      </c>
      <c r="S50" s="16">
        <v>381.19</v>
      </c>
      <c r="U50" s="15" t="s">
        <v>388</v>
      </c>
      <c r="V50" s="16">
        <v>2.2699999999999818</v>
      </c>
    </row>
    <row r="51" spans="2:22">
      <c r="B51" s="15" t="s">
        <v>408</v>
      </c>
      <c r="C51" s="16">
        <v>35847.339999999997</v>
      </c>
      <c r="D51" s="16">
        <v>35937.08</v>
      </c>
      <c r="E51" s="16">
        <v>-89.740000000005239</v>
      </c>
      <c r="F51" s="17">
        <v>72</v>
      </c>
      <c r="G51" s="18">
        <v>-2.5033935572347974E-3</v>
      </c>
      <c r="M51" s="96" t="s">
        <v>637</v>
      </c>
      <c r="N51" s="39">
        <v>2130.75</v>
      </c>
      <c r="O51" s="39">
        <v>190.82999999999993</v>
      </c>
      <c r="P51" s="67">
        <v>5</v>
      </c>
      <c r="R51" s="15" t="s">
        <v>389</v>
      </c>
      <c r="S51" s="16">
        <v>1618.2800000000002</v>
      </c>
      <c r="U51" s="15" t="s">
        <v>389</v>
      </c>
      <c r="V51" s="16">
        <v>460.13000000000011</v>
      </c>
    </row>
    <row r="52" spans="2:22">
      <c r="B52" s="15" t="s">
        <v>409</v>
      </c>
      <c r="C52" s="16">
        <v>76276.799999999974</v>
      </c>
      <c r="D52" s="16">
        <v>82162.569999999992</v>
      </c>
      <c r="E52" s="16">
        <v>-5885.7700000000186</v>
      </c>
      <c r="F52" s="17">
        <v>360</v>
      </c>
      <c r="G52" s="18">
        <v>-7.716330522518014E-2</v>
      </c>
      <c r="M52" s="96" t="s">
        <v>841</v>
      </c>
      <c r="N52" s="39">
        <v>3379.3700000000008</v>
      </c>
      <c r="O52" s="39">
        <v>64.150000000001</v>
      </c>
      <c r="P52" s="67">
        <v>16</v>
      </c>
      <c r="R52" s="15" t="s">
        <v>390</v>
      </c>
      <c r="S52" s="16">
        <v>150221.55000000005</v>
      </c>
      <c r="U52" s="15" t="s">
        <v>390</v>
      </c>
      <c r="V52" s="16">
        <v>-8027.0299999999697</v>
      </c>
    </row>
    <row r="53" spans="2:22">
      <c r="B53" s="15" t="s">
        <v>410</v>
      </c>
      <c r="C53" s="16">
        <v>4378.6500000000005</v>
      </c>
      <c r="D53" s="16">
        <v>3710.71</v>
      </c>
      <c r="E53" s="16">
        <v>667.94000000000051</v>
      </c>
      <c r="F53" s="17">
        <v>42</v>
      </c>
      <c r="G53" s="18">
        <v>0.15254473410754466</v>
      </c>
      <c r="M53" s="95" t="s">
        <v>1572</v>
      </c>
      <c r="N53" s="137"/>
      <c r="O53" s="137"/>
      <c r="P53" s="137"/>
      <c r="R53" s="15" t="s">
        <v>391</v>
      </c>
      <c r="S53" s="16">
        <v>13137.369999999997</v>
      </c>
      <c r="U53" s="15" t="s">
        <v>391</v>
      </c>
      <c r="V53" s="16">
        <v>159.80000000000109</v>
      </c>
    </row>
    <row r="54" spans="2:22">
      <c r="B54" s="15" t="s">
        <v>411</v>
      </c>
      <c r="C54" s="16">
        <v>76463.989999999991</v>
      </c>
      <c r="D54" s="16">
        <v>76380.400000000052</v>
      </c>
      <c r="E54" s="16">
        <v>83.5899999999383</v>
      </c>
      <c r="F54" s="17">
        <v>203</v>
      </c>
      <c r="G54" s="18">
        <v>1.0931943258511399E-3</v>
      </c>
      <c r="M54" s="96" t="s">
        <v>553</v>
      </c>
      <c r="N54" s="39">
        <v>1859.6200000000001</v>
      </c>
      <c r="O54" s="39">
        <v>-168.01</v>
      </c>
      <c r="P54" s="67">
        <v>5</v>
      </c>
      <c r="R54" s="15" t="s">
        <v>392</v>
      </c>
      <c r="S54" s="16">
        <v>58235.550000000025</v>
      </c>
      <c r="U54" s="15" t="s">
        <v>392</v>
      </c>
      <c r="V54" s="16">
        <v>4759.130000000041</v>
      </c>
    </row>
    <row r="55" spans="2:22">
      <c r="B55" s="15" t="s">
        <v>412</v>
      </c>
      <c r="C55" s="16">
        <v>87941.98</v>
      </c>
      <c r="D55" s="16">
        <v>77814.869999999952</v>
      </c>
      <c r="E55" s="16">
        <v>10127.110000000044</v>
      </c>
      <c r="F55" s="17">
        <v>333</v>
      </c>
      <c r="G55" s="18">
        <v>0.11515672037404713</v>
      </c>
      <c r="M55" s="96" t="s">
        <v>697</v>
      </c>
      <c r="N55" s="39">
        <v>166967.27000000014</v>
      </c>
      <c r="O55" s="39">
        <v>-10866.739999999903</v>
      </c>
      <c r="P55" s="67">
        <v>724</v>
      </c>
      <c r="R55" s="15" t="s">
        <v>393</v>
      </c>
      <c r="S55" s="16">
        <v>1714.68</v>
      </c>
      <c r="U55" s="15" t="s">
        <v>393</v>
      </c>
      <c r="V55" s="16">
        <v>13.669999999999845</v>
      </c>
    </row>
    <row r="56" spans="2:22">
      <c r="B56" s="15" t="s">
        <v>413</v>
      </c>
      <c r="C56" s="16">
        <v>253013.52999999985</v>
      </c>
      <c r="D56" s="16">
        <v>260393.27999999997</v>
      </c>
      <c r="E56" s="16">
        <v>-7379.7500000001164</v>
      </c>
      <c r="F56" s="17">
        <v>1578</v>
      </c>
      <c r="G56" s="18">
        <v>-2.9167412509521214E-2</v>
      </c>
      <c r="M56" s="96" t="s">
        <v>849</v>
      </c>
      <c r="N56" s="39">
        <v>27283.890000000007</v>
      </c>
      <c r="O56" s="39">
        <v>-2559.7200000000012</v>
      </c>
      <c r="P56" s="67">
        <v>28</v>
      </c>
      <c r="R56" s="15" t="s">
        <v>394</v>
      </c>
      <c r="S56" s="16">
        <v>278251.19999999984</v>
      </c>
      <c r="U56" s="15" t="s">
        <v>394</v>
      </c>
      <c r="V56" s="16">
        <v>-19145.760000000184</v>
      </c>
    </row>
    <row r="57" spans="2:22">
      <c r="B57" s="15" t="s">
        <v>414</v>
      </c>
      <c r="C57" s="16">
        <v>29688.319999999996</v>
      </c>
      <c r="D57" s="16">
        <v>26044.599999999977</v>
      </c>
      <c r="E57" s="16">
        <v>3643.7200000000194</v>
      </c>
      <c r="F57" s="17">
        <v>115</v>
      </c>
      <c r="G57" s="18">
        <v>0.12273244157971956</v>
      </c>
      <c r="M57" s="95" t="s">
        <v>1573</v>
      </c>
      <c r="N57" s="137"/>
      <c r="O57" s="137"/>
      <c r="P57" s="137"/>
      <c r="R57" s="15" t="s">
        <v>395</v>
      </c>
      <c r="S57" s="16">
        <v>18736.860000000004</v>
      </c>
      <c r="U57" s="15" t="s">
        <v>395</v>
      </c>
      <c r="V57" s="16">
        <v>-563.38999999999578</v>
      </c>
    </row>
    <row r="58" spans="2:22">
      <c r="B58" s="15" t="s">
        <v>415</v>
      </c>
      <c r="C58" s="16">
        <v>6241.5500000000011</v>
      </c>
      <c r="D58" s="16">
        <v>5500.12</v>
      </c>
      <c r="E58" s="16">
        <v>741.4300000000012</v>
      </c>
      <c r="F58" s="17">
        <v>50</v>
      </c>
      <c r="G58" s="18">
        <v>0.11878940327322557</v>
      </c>
      <c r="M58" s="96" t="s">
        <v>949</v>
      </c>
      <c r="N58" s="39">
        <v>8978.65</v>
      </c>
      <c r="O58" s="39">
        <v>-1768.0500000000011</v>
      </c>
      <c r="P58" s="67">
        <v>14</v>
      </c>
      <c r="R58" s="15" t="s">
        <v>396</v>
      </c>
      <c r="S58" s="16">
        <v>422901.0300000002</v>
      </c>
      <c r="U58" s="15" t="s">
        <v>396</v>
      </c>
      <c r="V58" s="16">
        <v>38639.760000000184</v>
      </c>
    </row>
    <row r="59" spans="2:22">
      <c r="B59" s="15" t="s">
        <v>416</v>
      </c>
      <c r="C59" s="16">
        <v>2472.31</v>
      </c>
      <c r="D59" s="16">
        <v>2223.67</v>
      </c>
      <c r="E59" s="16">
        <v>248.63999999999987</v>
      </c>
      <c r="F59" s="17">
        <v>2</v>
      </c>
      <c r="G59" s="18">
        <v>0.10056991234917946</v>
      </c>
      <c r="M59" s="95" t="s">
        <v>1574</v>
      </c>
      <c r="N59" s="137"/>
      <c r="O59" s="137"/>
      <c r="P59" s="137"/>
      <c r="R59" s="15" t="s">
        <v>397</v>
      </c>
      <c r="S59" s="16">
        <v>6587.38</v>
      </c>
      <c r="U59" s="15" t="s">
        <v>397</v>
      </c>
      <c r="V59" s="16">
        <v>819.60999999999967</v>
      </c>
    </row>
    <row r="60" spans="2:22">
      <c r="B60" s="15" t="s">
        <v>417</v>
      </c>
      <c r="C60" s="16">
        <v>3922.2799999999997</v>
      </c>
      <c r="D60" s="16">
        <v>3847.82</v>
      </c>
      <c r="E60" s="16">
        <v>74.459999999999582</v>
      </c>
      <c r="F60" s="17">
        <v>8</v>
      </c>
      <c r="G60" s="18">
        <v>1.8983856328461911E-2</v>
      </c>
      <c r="M60" s="96" t="s">
        <v>409</v>
      </c>
      <c r="N60" s="39">
        <v>76276.799999999974</v>
      </c>
      <c r="O60" s="39">
        <v>-5885.7700000000186</v>
      </c>
      <c r="P60" s="67">
        <v>360</v>
      </c>
      <c r="R60" s="15" t="s">
        <v>398</v>
      </c>
      <c r="S60" s="16">
        <v>31039.180000000004</v>
      </c>
      <c r="U60" s="15" t="s">
        <v>398</v>
      </c>
      <c r="V60" s="16">
        <v>-1684.8299999999981</v>
      </c>
    </row>
    <row r="61" spans="2:22">
      <c r="B61" s="15" t="s">
        <v>418</v>
      </c>
      <c r="C61" s="16">
        <v>82771.349999999977</v>
      </c>
      <c r="D61" s="16">
        <v>88329.709999999992</v>
      </c>
      <c r="E61" s="16">
        <v>-5558.3600000000151</v>
      </c>
      <c r="F61" s="17">
        <v>175</v>
      </c>
      <c r="G61" s="18">
        <v>-6.7153187666988842E-2</v>
      </c>
      <c r="M61" s="38" t="s">
        <v>1501</v>
      </c>
      <c r="N61" s="137"/>
      <c r="O61" s="137"/>
      <c r="P61" s="137"/>
      <c r="R61" s="15" t="s">
        <v>399</v>
      </c>
      <c r="S61" s="16">
        <v>274945.4499999999</v>
      </c>
      <c r="U61" s="15" t="s">
        <v>399</v>
      </c>
      <c r="V61" s="16">
        <v>26836.699999999983</v>
      </c>
    </row>
    <row r="62" spans="2:22">
      <c r="B62" s="15" t="s">
        <v>419</v>
      </c>
      <c r="C62" s="16">
        <v>144825.43</v>
      </c>
      <c r="D62" s="16">
        <v>134463.60000000003</v>
      </c>
      <c r="E62" s="16">
        <v>10361.829999999958</v>
      </c>
      <c r="F62" s="17">
        <v>172</v>
      </c>
      <c r="G62" s="18">
        <v>7.1547034246678631E-2</v>
      </c>
      <c r="M62" s="95" t="s">
        <v>1575</v>
      </c>
      <c r="N62" s="137"/>
      <c r="O62" s="137"/>
      <c r="P62" s="137"/>
      <c r="R62" s="15" t="s">
        <v>400</v>
      </c>
      <c r="S62" s="16">
        <v>356800.08000000031</v>
      </c>
      <c r="U62" s="15" t="s">
        <v>400</v>
      </c>
      <c r="V62" s="16">
        <v>-2632.1999999997206</v>
      </c>
    </row>
    <row r="63" spans="2:22">
      <c r="B63" s="15" t="s">
        <v>72</v>
      </c>
      <c r="C63" s="16">
        <v>882273.53000000049</v>
      </c>
      <c r="D63" s="16">
        <v>814369.73000000021</v>
      </c>
      <c r="E63" s="16">
        <v>67903.800000000279</v>
      </c>
      <c r="F63" s="17">
        <v>1558</v>
      </c>
      <c r="G63" s="18">
        <v>7.6964566759698941E-2</v>
      </c>
      <c r="M63" s="96" t="s">
        <v>747</v>
      </c>
      <c r="N63" s="39">
        <v>39462.61</v>
      </c>
      <c r="O63" s="39">
        <v>-1976.5800000000017</v>
      </c>
      <c r="P63" s="67">
        <v>61</v>
      </c>
      <c r="R63" s="15" t="s">
        <v>401</v>
      </c>
      <c r="S63" s="16">
        <v>182933.09</v>
      </c>
      <c r="U63" s="15" t="s">
        <v>401</v>
      </c>
      <c r="V63" s="16">
        <v>-3.8300000000162981</v>
      </c>
    </row>
    <row r="64" spans="2:22">
      <c r="B64" s="15" t="s">
        <v>420</v>
      </c>
      <c r="C64" s="16">
        <v>184845.41000000006</v>
      </c>
      <c r="D64" s="16">
        <v>170162.33999999997</v>
      </c>
      <c r="E64" s="16">
        <v>14683.070000000094</v>
      </c>
      <c r="F64" s="17">
        <v>388</v>
      </c>
      <c r="G64" s="18">
        <v>7.9434322983730515E-2</v>
      </c>
      <c r="M64" s="38" t="s">
        <v>1502</v>
      </c>
      <c r="N64" s="137"/>
      <c r="O64" s="137"/>
      <c r="P64" s="137"/>
      <c r="R64" s="15" t="s">
        <v>402</v>
      </c>
      <c r="S64" s="16">
        <v>4795.1900000000005</v>
      </c>
      <c r="U64" s="15" t="s">
        <v>402</v>
      </c>
      <c r="V64" s="16">
        <v>930.79000000000133</v>
      </c>
    </row>
    <row r="65" spans="2:22">
      <c r="B65" s="15" t="s">
        <v>421</v>
      </c>
      <c r="C65" s="16">
        <v>1066.44</v>
      </c>
      <c r="D65" s="16">
        <v>1101.5900000000001</v>
      </c>
      <c r="E65" s="16">
        <v>-35.150000000000091</v>
      </c>
      <c r="F65" s="17">
        <v>3</v>
      </c>
      <c r="G65" s="18">
        <v>-3.2960129027418412E-2</v>
      </c>
      <c r="M65" s="95" t="s">
        <v>1576</v>
      </c>
      <c r="N65" s="137"/>
      <c r="O65" s="137"/>
      <c r="P65" s="137"/>
      <c r="R65" s="15" t="s">
        <v>403</v>
      </c>
      <c r="S65" s="16">
        <v>12262.039999999999</v>
      </c>
      <c r="U65" s="15" t="s">
        <v>403</v>
      </c>
      <c r="V65" s="16">
        <v>-856.31000000000131</v>
      </c>
    </row>
    <row r="66" spans="2:22">
      <c r="B66" s="15" t="s">
        <v>422</v>
      </c>
      <c r="C66" s="16">
        <v>116805.62999999998</v>
      </c>
      <c r="D66" s="16">
        <v>104862.78999999996</v>
      </c>
      <c r="E66" s="16">
        <v>11942.840000000011</v>
      </c>
      <c r="F66" s="17">
        <v>289</v>
      </c>
      <c r="G66" s="18">
        <v>0.10224541402670413</v>
      </c>
      <c r="M66" s="96" t="s">
        <v>622</v>
      </c>
      <c r="N66" s="39">
        <v>2386.7800000000002</v>
      </c>
      <c r="O66" s="39">
        <v>-78.519999999999527</v>
      </c>
      <c r="P66" s="67">
        <v>4</v>
      </c>
      <c r="R66" s="15" t="s">
        <v>404</v>
      </c>
      <c r="S66" s="16">
        <v>83292.080000000031</v>
      </c>
      <c r="U66" s="15" t="s">
        <v>404</v>
      </c>
      <c r="V66" s="16">
        <v>-354.11999999998079</v>
      </c>
    </row>
    <row r="67" spans="2:22">
      <c r="B67" s="15" t="s">
        <v>423</v>
      </c>
      <c r="C67" s="16">
        <v>400253.07</v>
      </c>
      <c r="D67" s="16">
        <v>410797.6</v>
      </c>
      <c r="E67" s="16">
        <v>-10544.52999999997</v>
      </c>
      <c r="F67" s="17">
        <v>959</v>
      </c>
      <c r="G67" s="18">
        <v>-2.6344657393883249E-2</v>
      </c>
      <c r="M67" s="95" t="s">
        <v>1577</v>
      </c>
      <c r="N67" s="137"/>
      <c r="O67" s="137"/>
      <c r="P67" s="137"/>
      <c r="R67" s="15" t="s">
        <v>405</v>
      </c>
      <c r="S67" s="16">
        <v>284875.18000000011</v>
      </c>
      <c r="U67" s="15" t="s">
        <v>405</v>
      </c>
      <c r="V67" s="16">
        <v>-7337.8800000000047</v>
      </c>
    </row>
    <row r="68" spans="2:22">
      <c r="B68" s="15" t="s">
        <v>424</v>
      </c>
      <c r="C68" s="16">
        <v>263787.78999999992</v>
      </c>
      <c r="D68" s="16">
        <v>296613.30000000005</v>
      </c>
      <c r="E68" s="16">
        <v>-32825.510000000126</v>
      </c>
      <c r="F68" s="17">
        <v>412</v>
      </c>
      <c r="G68" s="18">
        <v>-0.12443908036835266</v>
      </c>
      <c r="M68" s="96" t="s">
        <v>766</v>
      </c>
      <c r="N68" s="39">
        <v>3404.13</v>
      </c>
      <c r="O68" s="39">
        <v>-278.98999999999978</v>
      </c>
      <c r="P68" s="67">
        <v>7</v>
      </c>
      <c r="R68" s="15" t="s">
        <v>406</v>
      </c>
      <c r="S68" s="16">
        <v>430609.0300000002</v>
      </c>
      <c r="U68" s="15" t="s">
        <v>406</v>
      </c>
      <c r="V68" s="16">
        <v>-4900.6099999997532</v>
      </c>
    </row>
    <row r="69" spans="2:22">
      <c r="B69" s="15" t="s">
        <v>425</v>
      </c>
      <c r="C69" s="16">
        <v>148840.03000000006</v>
      </c>
      <c r="D69" s="16">
        <v>138848.30000000002</v>
      </c>
      <c r="E69" s="16">
        <v>9991.7300000000396</v>
      </c>
      <c r="F69" s="17">
        <v>118</v>
      </c>
      <c r="G69" s="18">
        <v>6.7130663706531341E-2</v>
      </c>
      <c r="M69" s="95" t="s">
        <v>1578</v>
      </c>
      <c r="N69" s="137"/>
      <c r="O69" s="137"/>
      <c r="P69" s="137"/>
      <c r="R69" s="15" t="s">
        <v>407</v>
      </c>
      <c r="S69" s="16">
        <v>147819.57</v>
      </c>
      <c r="U69" s="15" t="s">
        <v>407</v>
      </c>
      <c r="V69" s="16">
        <v>17788.55000000009</v>
      </c>
    </row>
    <row r="70" spans="2:22">
      <c r="B70" s="15" t="s">
        <v>426</v>
      </c>
      <c r="C70" s="16">
        <v>5449.3499999999995</v>
      </c>
      <c r="D70" s="16">
        <v>5195.04</v>
      </c>
      <c r="E70" s="16">
        <v>254.30999999999949</v>
      </c>
      <c r="F70" s="17">
        <v>19</v>
      </c>
      <c r="G70" s="18">
        <v>4.6667951223540331E-2</v>
      </c>
      <c r="M70" s="96" t="s">
        <v>650</v>
      </c>
      <c r="N70" s="39">
        <v>52660.419999999991</v>
      </c>
      <c r="O70" s="39">
        <v>-2732.8800000000119</v>
      </c>
      <c r="P70" s="67">
        <v>148</v>
      </c>
      <c r="R70" s="15" t="s">
        <v>408</v>
      </c>
      <c r="S70" s="16">
        <v>35847.339999999997</v>
      </c>
      <c r="U70" s="15" t="s">
        <v>408</v>
      </c>
      <c r="V70" s="16">
        <v>-89.740000000005239</v>
      </c>
    </row>
    <row r="71" spans="2:22">
      <c r="B71" s="15" t="s">
        <v>427</v>
      </c>
      <c r="C71" s="16">
        <v>4008.83</v>
      </c>
      <c r="D71" s="16">
        <v>3585.34</v>
      </c>
      <c r="E71" s="16">
        <v>423.48999999999978</v>
      </c>
      <c r="F71" s="17">
        <v>10</v>
      </c>
      <c r="G71" s="18">
        <v>0.10563930124250712</v>
      </c>
      <c r="M71" s="38" t="s">
        <v>1503</v>
      </c>
      <c r="N71" s="137"/>
      <c r="O71" s="137"/>
      <c r="P71" s="137"/>
      <c r="R71" s="15" t="s">
        <v>409</v>
      </c>
      <c r="S71" s="16">
        <v>76276.799999999974</v>
      </c>
      <c r="U71" s="15" t="s">
        <v>409</v>
      </c>
      <c r="V71" s="16">
        <v>-5885.7700000000186</v>
      </c>
    </row>
    <row r="72" spans="2:22">
      <c r="B72" s="15" t="s">
        <v>428</v>
      </c>
      <c r="C72" s="16">
        <v>357950.79000000021</v>
      </c>
      <c r="D72" s="16">
        <v>320998.7799999998</v>
      </c>
      <c r="E72" s="16">
        <v>36952.010000000417</v>
      </c>
      <c r="F72" s="17">
        <v>1104</v>
      </c>
      <c r="G72" s="18">
        <v>0.10323209511564535</v>
      </c>
      <c r="M72" s="95" t="s">
        <v>1579</v>
      </c>
      <c r="N72" s="137"/>
      <c r="O72" s="137"/>
      <c r="P72" s="137"/>
      <c r="R72" s="15" t="s">
        <v>410</v>
      </c>
      <c r="S72" s="16">
        <v>4378.6500000000005</v>
      </c>
      <c r="U72" s="15" t="s">
        <v>410</v>
      </c>
      <c r="V72" s="16">
        <v>667.94000000000051</v>
      </c>
    </row>
    <row r="73" spans="2:22">
      <c r="B73" s="15" t="s">
        <v>429</v>
      </c>
      <c r="C73" s="16">
        <v>373702.39999999997</v>
      </c>
      <c r="D73" s="16">
        <v>338210.17999999982</v>
      </c>
      <c r="E73" s="16">
        <v>35492.220000000147</v>
      </c>
      <c r="F73" s="17">
        <v>681</v>
      </c>
      <c r="G73" s="18">
        <v>9.4974557294788986E-2</v>
      </c>
      <c r="M73" s="96" t="s">
        <v>464</v>
      </c>
      <c r="N73" s="39">
        <v>87616.069999999934</v>
      </c>
      <c r="O73" s="39">
        <v>-6977.5900000000547</v>
      </c>
      <c r="P73" s="67">
        <v>294</v>
      </c>
      <c r="R73" s="15" t="s">
        <v>411</v>
      </c>
      <c r="S73" s="16">
        <v>76463.989999999991</v>
      </c>
      <c r="U73" s="15" t="s">
        <v>411</v>
      </c>
      <c r="V73" s="16">
        <v>83.5899999999383</v>
      </c>
    </row>
    <row r="74" spans="2:22">
      <c r="B74" s="15" t="s">
        <v>430</v>
      </c>
      <c r="C74" s="16">
        <v>249.54</v>
      </c>
      <c r="D74" s="16">
        <v>218.69</v>
      </c>
      <c r="E74" s="16">
        <v>30.849999999999994</v>
      </c>
      <c r="F74" s="17">
        <v>2</v>
      </c>
      <c r="G74" s="18">
        <v>0.12362747455317782</v>
      </c>
      <c r="M74" s="96" t="s">
        <v>481</v>
      </c>
      <c r="N74" s="39">
        <v>2719.22</v>
      </c>
      <c r="O74" s="39">
        <v>-194.33000000000038</v>
      </c>
      <c r="P74" s="67">
        <v>5</v>
      </c>
      <c r="R74" s="15" t="s">
        <v>412</v>
      </c>
      <c r="S74" s="16">
        <v>87941.98</v>
      </c>
      <c r="U74" s="15" t="s">
        <v>412</v>
      </c>
      <c r="V74" s="16">
        <v>10127.110000000044</v>
      </c>
    </row>
    <row r="75" spans="2:22">
      <c r="B75" s="15" t="s">
        <v>431</v>
      </c>
      <c r="C75" s="16">
        <v>1583.63</v>
      </c>
      <c r="D75" s="16">
        <v>2104.1400000000003</v>
      </c>
      <c r="E75" s="16">
        <v>-520.51000000000022</v>
      </c>
      <c r="F75" s="17">
        <v>3</v>
      </c>
      <c r="G75" s="18">
        <v>-0.3286815733473098</v>
      </c>
      <c r="M75" s="96" t="s">
        <v>556</v>
      </c>
      <c r="N75" s="39">
        <v>3645.6799999999989</v>
      </c>
      <c r="O75" s="39">
        <v>-738.48000000000184</v>
      </c>
      <c r="P75" s="67">
        <v>73</v>
      </c>
      <c r="R75" s="15" t="s">
        <v>413</v>
      </c>
      <c r="S75" s="16">
        <v>253013.52999999985</v>
      </c>
      <c r="U75" s="15" t="s">
        <v>413</v>
      </c>
      <c r="V75" s="16">
        <v>-7379.7500000001164</v>
      </c>
    </row>
    <row r="76" spans="2:22">
      <c r="B76" s="15" t="s">
        <v>432</v>
      </c>
      <c r="C76" s="16">
        <v>110629.49000000005</v>
      </c>
      <c r="D76" s="16">
        <v>107552.54999999997</v>
      </c>
      <c r="E76" s="16">
        <v>3076.9400000000751</v>
      </c>
      <c r="F76" s="17">
        <v>229</v>
      </c>
      <c r="G76" s="18">
        <v>2.7813018029822553E-2</v>
      </c>
      <c r="M76" s="96" t="s">
        <v>651</v>
      </c>
      <c r="N76" s="39">
        <v>59933.389999999985</v>
      </c>
      <c r="O76" s="39">
        <v>-3148.9100000000108</v>
      </c>
      <c r="P76" s="67">
        <v>250</v>
      </c>
      <c r="R76" s="15" t="s">
        <v>414</v>
      </c>
      <c r="S76" s="16">
        <v>29688.319999999996</v>
      </c>
      <c r="U76" s="15" t="s">
        <v>414</v>
      </c>
      <c r="V76" s="16">
        <v>3643.7200000000194</v>
      </c>
    </row>
    <row r="77" spans="2:22">
      <c r="B77" s="15" t="s">
        <v>433</v>
      </c>
      <c r="C77" s="16">
        <v>36946.880000000005</v>
      </c>
      <c r="D77" s="16">
        <v>37205.109999999986</v>
      </c>
      <c r="E77" s="16">
        <v>-258.22999999998137</v>
      </c>
      <c r="F77" s="17">
        <v>220</v>
      </c>
      <c r="G77" s="18">
        <v>-6.9892234472838126E-3</v>
      </c>
      <c r="M77" s="95" t="s">
        <v>1580</v>
      </c>
      <c r="N77" s="137"/>
      <c r="O77" s="137"/>
      <c r="P77" s="137"/>
      <c r="R77" s="15" t="s">
        <v>415</v>
      </c>
      <c r="S77" s="16">
        <v>6241.5500000000011</v>
      </c>
      <c r="U77" s="15" t="s">
        <v>415</v>
      </c>
      <c r="V77" s="16">
        <v>741.4300000000012</v>
      </c>
    </row>
    <row r="78" spans="2:22">
      <c r="B78" s="15" t="s">
        <v>434</v>
      </c>
      <c r="C78" s="16">
        <v>13322.36</v>
      </c>
      <c r="D78" s="16">
        <v>12340.99</v>
      </c>
      <c r="E78" s="16">
        <v>981.3700000000008</v>
      </c>
      <c r="F78" s="17">
        <v>11</v>
      </c>
      <c r="G78" s="18">
        <v>7.366337495759015E-2</v>
      </c>
      <c r="M78" s="96" t="s">
        <v>615</v>
      </c>
      <c r="N78" s="39">
        <v>80621.85000000002</v>
      </c>
      <c r="O78" s="39">
        <v>-5050.5899999999529</v>
      </c>
      <c r="P78" s="67">
        <v>318</v>
      </c>
      <c r="R78" s="15" t="s">
        <v>416</v>
      </c>
      <c r="S78" s="16">
        <v>2472.31</v>
      </c>
      <c r="U78" s="15" t="s">
        <v>416</v>
      </c>
      <c r="V78" s="16">
        <v>248.63999999999987</v>
      </c>
    </row>
    <row r="79" spans="2:22">
      <c r="B79" s="15" t="s">
        <v>435</v>
      </c>
      <c r="C79" s="16">
        <v>165.23</v>
      </c>
      <c r="D79" s="16">
        <v>122.27</v>
      </c>
      <c r="E79" s="16">
        <v>42.959999999999994</v>
      </c>
      <c r="F79" s="17">
        <v>1</v>
      </c>
      <c r="G79" s="18">
        <v>0.26000121043394053</v>
      </c>
      <c r="M79" s="95" t="s">
        <v>1581</v>
      </c>
      <c r="N79" s="137"/>
      <c r="O79" s="137"/>
      <c r="P79" s="137"/>
      <c r="R79" s="15" t="s">
        <v>417</v>
      </c>
      <c r="S79" s="16">
        <v>3922.2799999999997</v>
      </c>
      <c r="U79" s="15" t="s">
        <v>417</v>
      </c>
      <c r="V79" s="16">
        <v>74.459999999999582</v>
      </c>
    </row>
    <row r="80" spans="2:22">
      <c r="B80" s="15" t="s">
        <v>436</v>
      </c>
      <c r="C80" s="16">
        <v>1633.0800000000002</v>
      </c>
      <c r="D80" s="16">
        <v>1286.07</v>
      </c>
      <c r="E80" s="16">
        <v>347.01000000000022</v>
      </c>
      <c r="F80" s="17">
        <v>56</v>
      </c>
      <c r="G80" s="18">
        <v>0.21248805937247423</v>
      </c>
      <c r="M80" s="96" t="s">
        <v>533</v>
      </c>
      <c r="N80" s="39">
        <v>68910.760000000009</v>
      </c>
      <c r="O80" s="39">
        <v>-6092.5999999999913</v>
      </c>
      <c r="P80" s="67">
        <v>106</v>
      </c>
      <c r="R80" s="15" t="s">
        <v>418</v>
      </c>
      <c r="S80" s="16">
        <v>82771.349999999977</v>
      </c>
      <c r="U80" s="15" t="s">
        <v>418</v>
      </c>
      <c r="V80" s="16">
        <v>-5558.3600000000151</v>
      </c>
    </row>
    <row r="81" spans="2:22">
      <c r="B81" s="15" t="s">
        <v>437</v>
      </c>
      <c r="C81" s="16">
        <v>257293.99000000005</v>
      </c>
      <c r="D81" s="16">
        <v>229927.01</v>
      </c>
      <c r="E81" s="16">
        <v>27366.98000000004</v>
      </c>
      <c r="F81" s="17">
        <v>596</v>
      </c>
      <c r="G81" s="18">
        <v>0.10636462981509998</v>
      </c>
      <c r="M81" s="37" t="s">
        <v>350</v>
      </c>
      <c r="N81" s="137"/>
      <c r="O81" s="137"/>
      <c r="P81" s="137"/>
      <c r="R81" s="15" t="s">
        <v>419</v>
      </c>
      <c r="S81" s="16">
        <v>144825.43</v>
      </c>
      <c r="U81" s="15" t="s">
        <v>419</v>
      </c>
      <c r="V81" s="16">
        <v>10361.829999999958</v>
      </c>
    </row>
    <row r="82" spans="2:22">
      <c r="B82" s="15" t="s">
        <v>438</v>
      </c>
      <c r="C82" s="16">
        <v>5575.2</v>
      </c>
      <c r="D82" s="16">
        <v>4985.829999999999</v>
      </c>
      <c r="E82" s="16">
        <v>589.3700000000008</v>
      </c>
      <c r="F82" s="17">
        <v>14</v>
      </c>
      <c r="G82" s="18">
        <v>0.1057127995408238</v>
      </c>
      <c r="M82" s="38" t="s">
        <v>1504</v>
      </c>
      <c r="N82" s="137"/>
      <c r="O82" s="137"/>
      <c r="P82" s="137"/>
      <c r="R82" s="15" t="s">
        <v>72</v>
      </c>
      <c r="S82" s="16">
        <v>882273.53000000049</v>
      </c>
      <c r="U82" s="15" t="s">
        <v>72</v>
      </c>
      <c r="V82" s="16">
        <v>67903.800000000279</v>
      </c>
    </row>
    <row r="83" spans="2:22">
      <c r="B83" s="15" t="s">
        <v>439</v>
      </c>
      <c r="C83" s="16">
        <v>325978.66000000056</v>
      </c>
      <c r="D83" s="16">
        <v>329158.24000000022</v>
      </c>
      <c r="E83" s="16">
        <v>-3179.5799999996671</v>
      </c>
      <c r="F83" s="17">
        <v>1605</v>
      </c>
      <c r="G83" s="18">
        <v>-9.7539513782885709E-3</v>
      </c>
      <c r="M83" s="95" t="s">
        <v>1582</v>
      </c>
      <c r="N83" s="137"/>
      <c r="O83" s="137"/>
      <c r="P83" s="137"/>
      <c r="R83" s="15" t="s">
        <v>420</v>
      </c>
      <c r="S83" s="16">
        <v>184845.41000000006</v>
      </c>
      <c r="U83" s="15" t="s">
        <v>420</v>
      </c>
      <c r="V83" s="16">
        <v>14683.070000000094</v>
      </c>
    </row>
    <row r="84" spans="2:22">
      <c r="B84" s="15" t="s">
        <v>440</v>
      </c>
      <c r="C84" s="16">
        <v>87271.19</v>
      </c>
      <c r="D84" s="16">
        <v>81466.5</v>
      </c>
      <c r="E84" s="16">
        <v>5804.6900000000023</v>
      </c>
      <c r="F84" s="17">
        <v>88</v>
      </c>
      <c r="G84" s="18">
        <v>6.6513244519755058E-2</v>
      </c>
      <c r="M84" s="96" t="s">
        <v>366</v>
      </c>
      <c r="N84" s="39">
        <v>1258.3799999999999</v>
      </c>
      <c r="O84" s="39">
        <v>18.930000000000064</v>
      </c>
      <c r="P84" s="67">
        <v>3</v>
      </c>
      <c r="R84" s="15" t="s">
        <v>421</v>
      </c>
      <c r="S84" s="16">
        <v>1066.44</v>
      </c>
      <c r="U84" s="15" t="s">
        <v>421</v>
      </c>
      <c r="V84" s="16">
        <v>-35.150000000000091</v>
      </c>
    </row>
    <row r="85" spans="2:22">
      <c r="B85" s="15" t="s">
        <v>441</v>
      </c>
      <c r="C85" s="16">
        <v>131729.31000000003</v>
      </c>
      <c r="D85" s="16">
        <v>117985.39999999997</v>
      </c>
      <c r="E85" s="16">
        <v>13743.910000000062</v>
      </c>
      <c r="F85" s="17">
        <v>249</v>
      </c>
      <c r="G85" s="18">
        <v>0.10433448713881564</v>
      </c>
      <c r="M85" s="96" t="s">
        <v>490</v>
      </c>
      <c r="N85" s="39">
        <v>12565.949999999999</v>
      </c>
      <c r="O85" s="39">
        <v>-1111.8799999999992</v>
      </c>
      <c r="P85" s="67">
        <v>23</v>
      </c>
      <c r="R85" s="15" t="s">
        <v>422</v>
      </c>
      <c r="S85" s="16">
        <v>116805.62999999998</v>
      </c>
      <c r="U85" s="15" t="s">
        <v>422</v>
      </c>
      <c r="V85" s="16">
        <v>11942.840000000011</v>
      </c>
    </row>
    <row r="86" spans="2:22">
      <c r="B86" s="15" t="s">
        <v>442</v>
      </c>
      <c r="C86" s="16">
        <v>22369.199999999997</v>
      </c>
      <c r="D86" s="16">
        <v>21740.090000000004</v>
      </c>
      <c r="E86" s="16">
        <v>629.10999999999331</v>
      </c>
      <c r="F86" s="17">
        <v>95</v>
      </c>
      <c r="G86" s="18">
        <v>2.8123938272266929E-2</v>
      </c>
      <c r="M86" s="96" t="s">
        <v>540</v>
      </c>
      <c r="N86" s="39">
        <v>59368.239999999983</v>
      </c>
      <c r="O86" s="39">
        <v>7255.5599999999977</v>
      </c>
      <c r="P86" s="67">
        <v>309</v>
      </c>
      <c r="R86" s="15" t="s">
        <v>423</v>
      </c>
      <c r="S86" s="16">
        <v>400253.07</v>
      </c>
      <c r="U86" s="15" t="s">
        <v>423</v>
      </c>
      <c r="V86" s="16">
        <v>-10544.52999999997</v>
      </c>
    </row>
    <row r="87" spans="2:22">
      <c r="B87" s="15" t="s">
        <v>443</v>
      </c>
      <c r="C87" s="16">
        <v>537525.52000000014</v>
      </c>
      <c r="D87" s="16">
        <v>480062.73000000016</v>
      </c>
      <c r="E87" s="16">
        <v>57462.789999999979</v>
      </c>
      <c r="F87" s="17">
        <v>1776</v>
      </c>
      <c r="G87" s="18">
        <v>0.10690244065063174</v>
      </c>
      <c r="M87" s="96" t="s">
        <v>574</v>
      </c>
      <c r="N87" s="39">
        <v>5173.9599999999991</v>
      </c>
      <c r="O87" s="39">
        <v>161.57999999999902</v>
      </c>
      <c r="P87" s="67">
        <v>16</v>
      </c>
      <c r="R87" s="15" t="s">
        <v>424</v>
      </c>
      <c r="S87" s="16">
        <v>263787.78999999992</v>
      </c>
      <c r="U87" s="15" t="s">
        <v>424</v>
      </c>
      <c r="V87" s="16">
        <v>-32825.510000000126</v>
      </c>
    </row>
    <row r="88" spans="2:22">
      <c r="B88" s="15" t="s">
        <v>444</v>
      </c>
      <c r="C88" s="16">
        <v>88667.279999999984</v>
      </c>
      <c r="D88" s="16">
        <v>79769.549999999974</v>
      </c>
      <c r="E88" s="16">
        <v>8897.7300000000105</v>
      </c>
      <c r="F88" s="17">
        <v>252</v>
      </c>
      <c r="G88" s="18">
        <v>0.10034964419795005</v>
      </c>
      <c r="M88" s="96" t="s">
        <v>580</v>
      </c>
      <c r="N88" s="39">
        <v>202.33</v>
      </c>
      <c r="O88" s="39">
        <v>15.170000000000016</v>
      </c>
      <c r="P88" s="67">
        <v>1</v>
      </c>
      <c r="R88" s="15" t="s">
        <v>425</v>
      </c>
      <c r="S88" s="16">
        <v>148840.03000000006</v>
      </c>
      <c r="U88" s="15" t="s">
        <v>425</v>
      </c>
      <c r="V88" s="16">
        <v>9991.7300000000396</v>
      </c>
    </row>
    <row r="89" spans="2:22">
      <c r="B89" s="15" t="s">
        <v>445</v>
      </c>
      <c r="C89" s="16">
        <v>12319.289999999995</v>
      </c>
      <c r="D89" s="16">
        <v>10705.129999999997</v>
      </c>
      <c r="E89" s="16">
        <v>1614.159999999998</v>
      </c>
      <c r="F89" s="17">
        <v>106</v>
      </c>
      <c r="G89" s="18">
        <v>0.13102703159029447</v>
      </c>
      <c r="M89" s="96" t="s">
        <v>584</v>
      </c>
      <c r="N89" s="39">
        <v>34338.260000000009</v>
      </c>
      <c r="O89" s="39">
        <v>2153.6199999999953</v>
      </c>
      <c r="P89" s="67">
        <v>111</v>
      </c>
      <c r="R89" s="15" t="s">
        <v>426</v>
      </c>
      <c r="S89" s="16">
        <v>5449.3499999999995</v>
      </c>
      <c r="U89" s="15" t="s">
        <v>426</v>
      </c>
      <c r="V89" s="16">
        <v>254.30999999999949</v>
      </c>
    </row>
    <row r="90" spans="2:22">
      <c r="B90" s="15" t="s">
        <v>446</v>
      </c>
      <c r="C90" s="16">
        <v>8522.77</v>
      </c>
      <c r="D90" s="16">
        <v>7825.2100000000009</v>
      </c>
      <c r="E90" s="16">
        <v>697.55999999999949</v>
      </c>
      <c r="F90" s="17">
        <v>21</v>
      </c>
      <c r="G90" s="18">
        <v>8.1846629675563165E-2</v>
      </c>
      <c r="M90" s="96" t="s">
        <v>585</v>
      </c>
      <c r="N90" s="39">
        <v>7856.5199999999977</v>
      </c>
      <c r="O90" s="39">
        <v>940.33999999999742</v>
      </c>
      <c r="P90" s="67">
        <v>195</v>
      </c>
      <c r="R90" s="15" t="s">
        <v>427</v>
      </c>
      <c r="S90" s="16">
        <v>4008.83</v>
      </c>
      <c r="U90" s="15" t="s">
        <v>427</v>
      </c>
      <c r="V90" s="16">
        <v>423.48999999999978</v>
      </c>
    </row>
    <row r="91" spans="2:22">
      <c r="B91" s="15" t="s">
        <v>447</v>
      </c>
      <c r="C91" s="16">
        <v>6962.3399999999992</v>
      </c>
      <c r="D91" s="16">
        <v>7111</v>
      </c>
      <c r="E91" s="16">
        <v>-148.66000000000076</v>
      </c>
      <c r="F91" s="17">
        <v>17</v>
      </c>
      <c r="G91" s="18">
        <v>-2.1352016707026772E-2</v>
      </c>
      <c r="M91" s="96" t="s">
        <v>773</v>
      </c>
      <c r="N91" s="39">
        <v>8641.6400000000012</v>
      </c>
      <c r="O91" s="39">
        <v>1021.3900000000021</v>
      </c>
      <c r="P91" s="67">
        <v>45</v>
      </c>
      <c r="R91" s="15" t="s">
        <v>428</v>
      </c>
      <c r="S91" s="16">
        <v>357950.79000000021</v>
      </c>
      <c r="U91" s="15" t="s">
        <v>428</v>
      </c>
      <c r="V91" s="16">
        <v>36952.010000000417</v>
      </c>
    </row>
    <row r="92" spans="2:22">
      <c r="B92" s="15" t="s">
        <v>448</v>
      </c>
      <c r="C92" s="16">
        <v>302590.08000000013</v>
      </c>
      <c r="D92" s="16">
        <v>272680.33000000019</v>
      </c>
      <c r="E92" s="16">
        <v>29909.749999999942</v>
      </c>
      <c r="F92" s="17">
        <v>1079</v>
      </c>
      <c r="G92" s="18">
        <v>9.8845771811157612E-2</v>
      </c>
      <c r="M92" s="96" t="s">
        <v>851</v>
      </c>
      <c r="N92" s="39">
        <v>289958.34000000014</v>
      </c>
      <c r="O92" s="39">
        <v>20069.160000000149</v>
      </c>
      <c r="P92" s="67">
        <v>195</v>
      </c>
      <c r="R92" s="15" t="s">
        <v>429</v>
      </c>
      <c r="S92" s="16">
        <v>373702.39999999997</v>
      </c>
      <c r="U92" s="15" t="s">
        <v>429</v>
      </c>
      <c r="V92" s="16">
        <v>35492.220000000147</v>
      </c>
    </row>
    <row r="93" spans="2:22">
      <c r="B93" s="15" t="s">
        <v>449</v>
      </c>
      <c r="C93" s="16">
        <v>268913.41000000015</v>
      </c>
      <c r="D93" s="16">
        <v>235921.43000000002</v>
      </c>
      <c r="E93" s="16">
        <v>32991.980000000127</v>
      </c>
      <c r="F93" s="17">
        <v>1322</v>
      </c>
      <c r="G93" s="18">
        <v>0.12268625800401739</v>
      </c>
      <c r="M93" s="96" t="s">
        <v>929</v>
      </c>
      <c r="N93" s="39">
        <v>3975.27</v>
      </c>
      <c r="O93" s="39">
        <v>364.32999999999993</v>
      </c>
      <c r="P93" s="67">
        <v>8</v>
      </c>
      <c r="R93" s="15" t="s">
        <v>430</v>
      </c>
      <c r="S93" s="16">
        <v>249.54</v>
      </c>
      <c r="U93" s="15" t="s">
        <v>430</v>
      </c>
      <c r="V93" s="16">
        <v>30.849999999999994</v>
      </c>
    </row>
    <row r="94" spans="2:22">
      <c r="B94" s="15" t="s">
        <v>450</v>
      </c>
      <c r="C94" s="16">
        <v>53550.509999999987</v>
      </c>
      <c r="D94" s="16">
        <v>47288.519999999982</v>
      </c>
      <c r="E94" s="16">
        <v>6261.9900000000052</v>
      </c>
      <c r="F94" s="17">
        <v>277</v>
      </c>
      <c r="G94" s="18">
        <v>0.11693614122442544</v>
      </c>
      <c r="M94" s="96" t="s">
        <v>980</v>
      </c>
      <c r="N94" s="39">
        <v>71252.789999999964</v>
      </c>
      <c r="O94" s="39">
        <v>1.4299999999493593</v>
      </c>
      <c r="P94" s="67">
        <v>124</v>
      </c>
      <c r="R94" s="15" t="s">
        <v>431</v>
      </c>
      <c r="S94" s="16">
        <v>1583.63</v>
      </c>
      <c r="U94" s="15" t="s">
        <v>431</v>
      </c>
      <c r="V94" s="16">
        <v>-520.51000000000022</v>
      </c>
    </row>
    <row r="95" spans="2:22">
      <c r="B95" s="15" t="s">
        <v>451</v>
      </c>
      <c r="C95" s="16">
        <v>2999.2999999999997</v>
      </c>
      <c r="D95" s="16">
        <v>3085.3400000000006</v>
      </c>
      <c r="E95" s="16">
        <v>-86.040000000000873</v>
      </c>
      <c r="F95" s="17">
        <v>51</v>
      </c>
      <c r="G95" s="18">
        <v>-2.8686693561831386E-2</v>
      </c>
      <c r="M95" s="95" t="s">
        <v>1583</v>
      </c>
      <c r="N95" s="137"/>
      <c r="O95" s="137"/>
      <c r="P95" s="137"/>
      <c r="R95" s="15" t="s">
        <v>432</v>
      </c>
      <c r="S95" s="16">
        <v>110629.49000000005</v>
      </c>
      <c r="U95" s="15" t="s">
        <v>432</v>
      </c>
      <c r="V95" s="16">
        <v>3076.9400000000751</v>
      </c>
    </row>
    <row r="96" spans="2:22">
      <c r="B96" s="15" t="s">
        <v>452</v>
      </c>
      <c r="C96" s="16">
        <v>128411.73999999996</v>
      </c>
      <c r="D96" s="16">
        <v>134284.70999999988</v>
      </c>
      <c r="E96" s="16">
        <v>-5872.9699999999139</v>
      </c>
      <c r="F96" s="17">
        <v>492</v>
      </c>
      <c r="G96" s="18">
        <v>-4.5735460013234891E-2</v>
      </c>
      <c r="M96" s="96" t="s">
        <v>921</v>
      </c>
      <c r="N96" s="39">
        <v>603312.16000000061</v>
      </c>
      <c r="O96" s="39">
        <v>65239.920000001322</v>
      </c>
      <c r="P96" s="67">
        <v>2350</v>
      </c>
      <c r="R96" s="15" t="s">
        <v>433</v>
      </c>
      <c r="S96" s="16">
        <v>36946.880000000005</v>
      </c>
      <c r="U96" s="15" t="s">
        <v>433</v>
      </c>
      <c r="V96" s="16">
        <v>-258.22999999998137</v>
      </c>
    </row>
    <row r="97" spans="2:22">
      <c r="B97" s="15" t="s">
        <v>453</v>
      </c>
      <c r="C97" s="16">
        <v>193782.95</v>
      </c>
      <c r="D97" s="16">
        <v>177151.46999999997</v>
      </c>
      <c r="E97" s="16">
        <v>16631.48000000004</v>
      </c>
      <c r="F97" s="17">
        <v>441</v>
      </c>
      <c r="G97" s="18">
        <v>8.5825300935918447E-2</v>
      </c>
      <c r="M97" s="96" t="s">
        <v>936</v>
      </c>
      <c r="N97" s="39">
        <v>292812.77000000019</v>
      </c>
      <c r="O97" s="39">
        <v>28944.140000000305</v>
      </c>
      <c r="P97" s="67">
        <v>981</v>
      </c>
      <c r="R97" s="15" t="s">
        <v>434</v>
      </c>
      <c r="S97" s="16">
        <v>13322.36</v>
      </c>
      <c r="U97" s="15" t="s">
        <v>434</v>
      </c>
      <c r="V97" s="16">
        <v>981.3700000000008</v>
      </c>
    </row>
    <row r="98" spans="2:22">
      <c r="B98" s="15" t="s">
        <v>454</v>
      </c>
      <c r="C98" s="16">
        <v>32646.350000000002</v>
      </c>
      <c r="D98" s="16">
        <v>32489.710000000003</v>
      </c>
      <c r="E98" s="16">
        <v>156.63999999999942</v>
      </c>
      <c r="F98" s="17">
        <v>80</v>
      </c>
      <c r="G98" s="18">
        <v>4.7980861566453651E-3</v>
      </c>
      <c r="M98" s="38" t="s">
        <v>1505</v>
      </c>
      <c r="N98" s="137"/>
      <c r="O98" s="137"/>
      <c r="P98" s="137"/>
      <c r="R98" s="15" t="s">
        <v>435</v>
      </c>
      <c r="S98" s="16">
        <v>165.23</v>
      </c>
      <c r="U98" s="15" t="s">
        <v>435</v>
      </c>
      <c r="V98" s="16">
        <v>42.959999999999994</v>
      </c>
    </row>
    <row r="99" spans="2:22">
      <c r="B99" s="15" t="s">
        <v>455</v>
      </c>
      <c r="C99" s="16">
        <v>153405.37000000002</v>
      </c>
      <c r="D99" s="16">
        <v>157190.31000000003</v>
      </c>
      <c r="E99" s="16">
        <v>-3784.9400000000023</v>
      </c>
      <c r="F99" s="17">
        <v>246</v>
      </c>
      <c r="G99" s="18">
        <v>-2.467279991567441E-2</v>
      </c>
      <c r="M99" s="95" t="s">
        <v>1584</v>
      </c>
      <c r="N99" s="137"/>
      <c r="O99" s="137"/>
      <c r="P99" s="137"/>
      <c r="R99" s="15" t="s">
        <v>436</v>
      </c>
      <c r="S99" s="16">
        <v>1633.0800000000002</v>
      </c>
      <c r="U99" s="15" t="s">
        <v>436</v>
      </c>
      <c r="V99" s="16">
        <v>347.01000000000022</v>
      </c>
    </row>
    <row r="100" spans="2:22">
      <c r="B100" s="15" t="s">
        <v>456</v>
      </c>
      <c r="C100" s="16">
        <v>736865.3</v>
      </c>
      <c r="D100" s="16">
        <v>747958.97000000032</v>
      </c>
      <c r="E100" s="16">
        <v>-11093.670000000275</v>
      </c>
      <c r="F100" s="17">
        <v>1603</v>
      </c>
      <c r="G100" s="18">
        <v>-1.5055221083148133E-2</v>
      </c>
      <c r="M100" s="96" t="s">
        <v>530</v>
      </c>
      <c r="N100" s="39">
        <v>199020.58999999994</v>
      </c>
      <c r="O100" s="39">
        <v>-9990.3300000000745</v>
      </c>
      <c r="P100" s="67">
        <v>794</v>
      </c>
      <c r="R100" s="15" t="s">
        <v>437</v>
      </c>
      <c r="S100" s="16">
        <v>257293.99000000005</v>
      </c>
      <c r="U100" s="15" t="s">
        <v>437</v>
      </c>
      <c r="V100" s="16">
        <v>27366.98000000004</v>
      </c>
    </row>
    <row r="101" spans="2:22">
      <c r="B101" s="15" t="s">
        <v>457</v>
      </c>
      <c r="C101" s="16">
        <v>6947.5199999999995</v>
      </c>
      <c r="D101" s="16">
        <v>6152.77</v>
      </c>
      <c r="E101" s="16">
        <v>794.74999999999909</v>
      </c>
      <c r="F101" s="17">
        <v>20</v>
      </c>
      <c r="G101" s="18">
        <v>0.11439333747869732</v>
      </c>
      <c r="M101" s="96" t="s">
        <v>543</v>
      </c>
      <c r="N101" s="39">
        <v>290158.19000000024</v>
      </c>
      <c r="O101" s="39">
        <v>-3938.4399999998859</v>
      </c>
      <c r="P101" s="67">
        <v>673</v>
      </c>
      <c r="R101" s="15" t="s">
        <v>438</v>
      </c>
      <c r="S101" s="16">
        <v>5575.2</v>
      </c>
      <c r="U101" s="15" t="s">
        <v>438</v>
      </c>
      <c r="V101" s="16">
        <v>589.3700000000008</v>
      </c>
    </row>
    <row r="102" spans="2:22">
      <c r="B102" s="15" t="s">
        <v>458</v>
      </c>
      <c r="C102" s="16">
        <v>2118.2400000000002</v>
      </c>
      <c r="D102" s="16">
        <v>2172.85</v>
      </c>
      <c r="E102" s="16">
        <v>-54.609999999999673</v>
      </c>
      <c r="F102" s="17">
        <v>5</v>
      </c>
      <c r="G102" s="18">
        <v>-2.5780836921217458E-2</v>
      </c>
      <c r="M102" s="96" t="s">
        <v>583</v>
      </c>
      <c r="N102" s="39">
        <v>264731.1500000002</v>
      </c>
      <c r="O102" s="39">
        <v>10732.910000000091</v>
      </c>
      <c r="P102" s="67">
        <v>503</v>
      </c>
      <c r="R102" s="15" t="s">
        <v>439</v>
      </c>
      <c r="S102" s="16">
        <v>325978.66000000056</v>
      </c>
      <c r="U102" s="15" t="s">
        <v>439</v>
      </c>
      <c r="V102" s="16">
        <v>-3179.5799999996671</v>
      </c>
    </row>
    <row r="103" spans="2:22">
      <c r="B103" s="15" t="s">
        <v>459</v>
      </c>
      <c r="C103" s="16">
        <v>69150.180000000008</v>
      </c>
      <c r="D103" s="16">
        <v>64805.709999999992</v>
      </c>
      <c r="E103" s="16">
        <v>4344.4700000000157</v>
      </c>
      <c r="F103" s="17">
        <v>46</v>
      </c>
      <c r="G103" s="18">
        <v>6.2826589894632454E-2</v>
      </c>
      <c r="M103" s="96" t="s">
        <v>703</v>
      </c>
      <c r="N103" s="39">
        <v>113206.16</v>
      </c>
      <c r="O103" s="39">
        <v>-853.38000000004831</v>
      </c>
      <c r="P103" s="67">
        <v>623</v>
      </c>
      <c r="R103" s="15" t="s">
        <v>440</v>
      </c>
      <c r="S103" s="16">
        <v>87271.19</v>
      </c>
      <c r="U103" s="15" t="s">
        <v>440</v>
      </c>
      <c r="V103" s="16">
        <v>5804.6900000000023</v>
      </c>
    </row>
    <row r="104" spans="2:22">
      <c r="B104" s="15" t="s">
        <v>460</v>
      </c>
      <c r="C104" s="16">
        <v>16320.449999999995</v>
      </c>
      <c r="D104" s="16">
        <v>16162.570000000003</v>
      </c>
      <c r="E104" s="16">
        <v>157.87999999999192</v>
      </c>
      <c r="F104" s="17">
        <v>38</v>
      </c>
      <c r="G104" s="18">
        <v>9.6737528683334077E-3</v>
      </c>
      <c r="M104" s="96" t="s">
        <v>829</v>
      </c>
      <c r="N104" s="39">
        <v>361514.4499999999</v>
      </c>
      <c r="O104" s="39">
        <v>35513.309999999823</v>
      </c>
      <c r="P104" s="67">
        <v>952</v>
      </c>
      <c r="R104" s="15" t="s">
        <v>441</v>
      </c>
      <c r="S104" s="16">
        <v>131729.31000000003</v>
      </c>
      <c r="U104" s="15" t="s">
        <v>441</v>
      </c>
      <c r="V104" s="16">
        <v>13743.910000000062</v>
      </c>
    </row>
    <row r="105" spans="2:22">
      <c r="B105" s="15" t="s">
        <v>461</v>
      </c>
      <c r="C105" s="16">
        <v>269547.0100000003</v>
      </c>
      <c r="D105" s="16">
        <v>273906.81000000017</v>
      </c>
      <c r="E105" s="16">
        <v>-4359.7999999998719</v>
      </c>
      <c r="F105" s="17">
        <v>897</v>
      </c>
      <c r="G105" s="18">
        <v>-1.6174544099004724E-2</v>
      </c>
      <c r="M105" s="95" t="s">
        <v>1585</v>
      </c>
      <c r="N105" s="137"/>
      <c r="O105" s="137"/>
      <c r="P105" s="137"/>
      <c r="R105" s="15" t="s">
        <v>442</v>
      </c>
      <c r="S105" s="16">
        <v>22369.199999999997</v>
      </c>
      <c r="U105" s="15" t="s">
        <v>442</v>
      </c>
      <c r="V105" s="16">
        <v>629.10999999999331</v>
      </c>
    </row>
    <row r="106" spans="2:22">
      <c r="B106" s="15" t="s">
        <v>462</v>
      </c>
      <c r="C106" s="16">
        <v>8653.52</v>
      </c>
      <c r="D106" s="16">
        <v>9088.41</v>
      </c>
      <c r="E106" s="16">
        <v>-434.88999999999942</v>
      </c>
      <c r="F106" s="17">
        <v>13</v>
      </c>
      <c r="G106" s="18">
        <v>-5.0255849642688685E-2</v>
      </c>
      <c r="M106" s="96" t="s">
        <v>434</v>
      </c>
      <c r="N106" s="39">
        <v>13322.36</v>
      </c>
      <c r="O106" s="39">
        <v>981.3700000000008</v>
      </c>
      <c r="P106" s="67">
        <v>11</v>
      </c>
      <c r="R106" s="15" t="s">
        <v>443</v>
      </c>
      <c r="S106" s="16">
        <v>537525.52000000014</v>
      </c>
      <c r="U106" s="15" t="s">
        <v>443</v>
      </c>
      <c r="V106" s="16">
        <v>57462.789999999979</v>
      </c>
    </row>
    <row r="107" spans="2:22">
      <c r="B107" s="15" t="s">
        <v>463</v>
      </c>
      <c r="C107" s="16">
        <v>4869.6400000000003</v>
      </c>
      <c r="D107" s="16">
        <v>4682.3600000000006</v>
      </c>
      <c r="E107" s="16">
        <v>187.27999999999975</v>
      </c>
      <c r="F107" s="17">
        <v>17</v>
      </c>
      <c r="G107" s="18">
        <v>3.8458695098610933E-2</v>
      </c>
      <c r="M107" s="96" t="s">
        <v>586</v>
      </c>
      <c r="N107" s="39">
        <v>1399.78</v>
      </c>
      <c r="O107" s="39">
        <v>132.12999999999988</v>
      </c>
      <c r="P107" s="67">
        <v>2</v>
      </c>
      <c r="R107" s="15" t="s">
        <v>444</v>
      </c>
      <c r="S107" s="16">
        <v>88667.279999999984</v>
      </c>
      <c r="U107" s="15" t="s">
        <v>444</v>
      </c>
      <c r="V107" s="16">
        <v>8897.7300000000105</v>
      </c>
    </row>
    <row r="108" spans="2:22">
      <c r="B108" s="15" t="s">
        <v>464</v>
      </c>
      <c r="C108" s="16">
        <v>87616.069999999934</v>
      </c>
      <c r="D108" s="16">
        <v>94593.659999999989</v>
      </c>
      <c r="E108" s="16">
        <v>-6977.5900000000547</v>
      </c>
      <c r="F108" s="17">
        <v>294</v>
      </c>
      <c r="G108" s="18">
        <v>-7.9638244445340456E-2</v>
      </c>
      <c r="M108" s="96" t="s">
        <v>666</v>
      </c>
      <c r="N108" s="39">
        <v>12056.239999999998</v>
      </c>
      <c r="O108" s="39">
        <v>34.439999999996871</v>
      </c>
      <c r="P108" s="67">
        <v>18</v>
      </c>
      <c r="R108" s="15" t="s">
        <v>445</v>
      </c>
      <c r="S108" s="16">
        <v>12319.289999999995</v>
      </c>
      <c r="U108" s="15" t="s">
        <v>445</v>
      </c>
      <c r="V108" s="16">
        <v>1614.159999999998</v>
      </c>
    </row>
    <row r="109" spans="2:22">
      <c r="B109" s="15" t="s">
        <v>465</v>
      </c>
      <c r="C109" s="16">
        <v>15007.280000000002</v>
      </c>
      <c r="D109" s="16">
        <v>14970.600000000002</v>
      </c>
      <c r="E109" s="16">
        <v>36.680000000000291</v>
      </c>
      <c r="F109" s="17">
        <v>30</v>
      </c>
      <c r="G109" s="18">
        <v>2.4441471072706236E-3</v>
      </c>
      <c r="M109" s="96" t="s">
        <v>716</v>
      </c>
      <c r="N109" s="39">
        <v>167506.36000000007</v>
      </c>
      <c r="O109" s="39">
        <v>-6711.2399999999616</v>
      </c>
      <c r="P109" s="67">
        <v>684</v>
      </c>
      <c r="R109" s="15" t="s">
        <v>446</v>
      </c>
      <c r="S109" s="16">
        <v>8522.77</v>
      </c>
      <c r="U109" s="15" t="s">
        <v>446</v>
      </c>
      <c r="V109" s="16">
        <v>697.55999999999949</v>
      </c>
    </row>
    <row r="110" spans="2:22">
      <c r="B110" s="15" t="s">
        <v>466</v>
      </c>
      <c r="C110" s="16">
        <v>56007.26999999999</v>
      </c>
      <c r="D110" s="16">
        <v>60826.939999999995</v>
      </c>
      <c r="E110" s="16">
        <v>-4819.6700000000055</v>
      </c>
      <c r="F110" s="17">
        <v>117</v>
      </c>
      <c r="G110" s="18">
        <v>-8.6054364013814749E-2</v>
      </c>
      <c r="M110" s="96" t="s">
        <v>805</v>
      </c>
      <c r="N110" s="39">
        <v>803767.27000000048</v>
      </c>
      <c r="O110" s="39">
        <v>-18504.169999999227</v>
      </c>
      <c r="P110" s="67">
        <v>1931</v>
      </c>
      <c r="R110" s="15" t="s">
        <v>447</v>
      </c>
      <c r="S110" s="16">
        <v>6962.3399999999992</v>
      </c>
      <c r="U110" s="15" t="s">
        <v>447</v>
      </c>
      <c r="V110" s="16">
        <v>-148.66000000000076</v>
      </c>
    </row>
    <row r="111" spans="2:22">
      <c r="B111" s="15" t="s">
        <v>467</v>
      </c>
      <c r="C111" s="16">
        <v>104596.54999999994</v>
      </c>
      <c r="D111" s="16">
        <v>110438.56999999999</v>
      </c>
      <c r="E111" s="16">
        <v>-5842.0200000000477</v>
      </c>
      <c r="F111" s="17">
        <v>231</v>
      </c>
      <c r="G111" s="18">
        <v>-5.5852893809595544E-2</v>
      </c>
      <c r="M111" s="96" t="s">
        <v>957</v>
      </c>
      <c r="N111" s="39">
        <v>220371.20000000019</v>
      </c>
      <c r="O111" s="39">
        <v>23345.050000000192</v>
      </c>
      <c r="P111" s="67">
        <v>658</v>
      </c>
      <c r="R111" s="15" t="s">
        <v>448</v>
      </c>
      <c r="S111" s="16">
        <v>302590.08000000013</v>
      </c>
      <c r="U111" s="15" t="s">
        <v>448</v>
      </c>
      <c r="V111" s="16">
        <v>29909.749999999942</v>
      </c>
    </row>
    <row r="112" spans="2:22">
      <c r="B112" s="15" t="s">
        <v>468</v>
      </c>
      <c r="C112" s="16">
        <v>60997.799999999981</v>
      </c>
      <c r="D112" s="16">
        <v>61944.32999999998</v>
      </c>
      <c r="E112" s="16">
        <v>-946.52999999999884</v>
      </c>
      <c r="F112" s="17">
        <v>222</v>
      </c>
      <c r="G112" s="18">
        <v>-1.5517444891455087E-2</v>
      </c>
      <c r="M112" s="95" t="s">
        <v>1586</v>
      </c>
      <c r="N112" s="137"/>
      <c r="O112" s="137"/>
      <c r="P112" s="137"/>
      <c r="R112" s="15" t="s">
        <v>449</v>
      </c>
      <c r="S112" s="16">
        <v>268913.41000000015</v>
      </c>
      <c r="U112" s="15" t="s">
        <v>449</v>
      </c>
      <c r="V112" s="16">
        <v>32991.980000000127</v>
      </c>
    </row>
    <row r="113" spans="2:22">
      <c r="B113" s="15" t="s">
        <v>469</v>
      </c>
      <c r="C113" s="16">
        <v>81838.549999999988</v>
      </c>
      <c r="D113" s="16">
        <v>82128.680000000022</v>
      </c>
      <c r="E113" s="16">
        <v>-290.13000000003376</v>
      </c>
      <c r="F113" s="17">
        <v>102</v>
      </c>
      <c r="G113" s="18">
        <v>-3.5451507877404206E-3</v>
      </c>
      <c r="M113" s="96" t="s">
        <v>858</v>
      </c>
      <c r="N113" s="39">
        <v>61808.910000000018</v>
      </c>
      <c r="O113" s="39">
        <v>4737.2700000000041</v>
      </c>
      <c r="P113" s="67">
        <v>86</v>
      </c>
      <c r="R113" s="15" t="s">
        <v>450</v>
      </c>
      <c r="S113" s="16">
        <v>53550.509999999987</v>
      </c>
      <c r="U113" s="15" t="s">
        <v>450</v>
      </c>
      <c r="V113" s="16">
        <v>6261.9900000000052</v>
      </c>
    </row>
    <row r="114" spans="2:22">
      <c r="B114" s="15" t="s">
        <v>470</v>
      </c>
      <c r="C114" s="16">
        <v>3273.74</v>
      </c>
      <c r="D114" s="16">
        <v>3054.71</v>
      </c>
      <c r="E114" s="16">
        <v>219.02999999999975</v>
      </c>
      <c r="F114" s="17">
        <v>13</v>
      </c>
      <c r="G114" s="18">
        <v>6.690512991257698E-2</v>
      </c>
      <c r="M114" s="95" t="s">
        <v>1587</v>
      </c>
      <c r="N114" s="137"/>
      <c r="O114" s="137"/>
      <c r="P114" s="137"/>
      <c r="R114" s="15" t="s">
        <v>451</v>
      </c>
      <c r="S114" s="16">
        <v>2999.2999999999997</v>
      </c>
      <c r="U114" s="15" t="s">
        <v>451</v>
      </c>
      <c r="V114" s="16">
        <v>-86.040000000000873</v>
      </c>
    </row>
    <row r="115" spans="2:22">
      <c r="B115" s="15" t="s">
        <v>471</v>
      </c>
      <c r="C115" s="16">
        <v>125381.06999999989</v>
      </c>
      <c r="D115" s="16">
        <v>125185.13999999997</v>
      </c>
      <c r="E115" s="16">
        <v>195.92999999992026</v>
      </c>
      <c r="F115" s="17">
        <v>371</v>
      </c>
      <c r="G115" s="18">
        <v>1.5626760881839693E-3</v>
      </c>
      <c r="M115" s="96" t="s">
        <v>424</v>
      </c>
      <c r="N115" s="39">
        <v>263787.78999999992</v>
      </c>
      <c r="O115" s="39">
        <v>-32825.510000000126</v>
      </c>
      <c r="P115" s="67">
        <v>412</v>
      </c>
      <c r="R115" s="15" t="s">
        <v>452</v>
      </c>
      <c r="S115" s="16">
        <v>128411.73999999996</v>
      </c>
      <c r="U115" s="15" t="s">
        <v>452</v>
      </c>
      <c r="V115" s="16">
        <v>-5872.9699999999139</v>
      </c>
    </row>
    <row r="116" spans="2:22">
      <c r="B116" s="15" t="s">
        <v>472</v>
      </c>
      <c r="C116" s="16">
        <v>419.46</v>
      </c>
      <c r="D116" s="16">
        <v>413.15</v>
      </c>
      <c r="E116" s="16">
        <v>6.3100000000000023</v>
      </c>
      <c r="F116" s="17">
        <v>1</v>
      </c>
      <c r="G116" s="18">
        <v>1.5043150717589288E-2</v>
      </c>
      <c r="M116" s="96" t="s">
        <v>820</v>
      </c>
      <c r="N116" s="39">
        <v>758.93999999999994</v>
      </c>
      <c r="O116" s="39">
        <v>89.569999999999936</v>
      </c>
      <c r="P116" s="67">
        <v>2</v>
      </c>
      <c r="R116" s="15" t="s">
        <v>453</v>
      </c>
      <c r="S116" s="16">
        <v>193782.95</v>
      </c>
      <c r="U116" s="15" t="s">
        <v>453</v>
      </c>
      <c r="V116" s="16">
        <v>16631.48000000004</v>
      </c>
    </row>
    <row r="117" spans="2:22">
      <c r="B117" s="15" t="s">
        <v>473</v>
      </c>
      <c r="C117" s="16">
        <v>29224.33</v>
      </c>
      <c r="D117" s="16">
        <v>29205.18</v>
      </c>
      <c r="E117" s="16">
        <v>19.150000000001455</v>
      </c>
      <c r="F117" s="17">
        <v>184</v>
      </c>
      <c r="G117" s="18">
        <v>6.5527592933700978E-4</v>
      </c>
      <c r="M117" s="96" t="s">
        <v>866</v>
      </c>
      <c r="N117" s="39">
        <v>62378.309999999976</v>
      </c>
      <c r="O117" s="39">
        <v>-3223.6800000000148</v>
      </c>
      <c r="P117" s="67">
        <v>162</v>
      </c>
      <c r="R117" s="15" t="s">
        <v>454</v>
      </c>
      <c r="S117" s="16">
        <v>32646.350000000002</v>
      </c>
      <c r="U117" s="15" t="s">
        <v>454</v>
      </c>
      <c r="V117" s="16">
        <v>156.63999999999942</v>
      </c>
    </row>
    <row r="118" spans="2:22">
      <c r="B118" s="15" t="s">
        <v>474</v>
      </c>
      <c r="C118" s="16">
        <v>3611.2199999999993</v>
      </c>
      <c r="D118" s="16">
        <v>3671.7400000000002</v>
      </c>
      <c r="E118" s="16">
        <v>-60.520000000000891</v>
      </c>
      <c r="F118" s="17">
        <v>8</v>
      </c>
      <c r="G118" s="18">
        <v>-1.6758879270717626E-2</v>
      </c>
      <c r="M118" s="96" t="s">
        <v>886</v>
      </c>
      <c r="N118" s="39">
        <v>362336.23999999987</v>
      </c>
      <c r="O118" s="39">
        <v>-6386.6399999997811</v>
      </c>
      <c r="P118" s="67">
        <v>726</v>
      </c>
      <c r="R118" s="15" t="s">
        <v>455</v>
      </c>
      <c r="S118" s="16">
        <v>153405.37000000002</v>
      </c>
      <c r="U118" s="15" t="s">
        <v>455</v>
      </c>
      <c r="V118" s="16">
        <v>-3784.9400000000023</v>
      </c>
    </row>
    <row r="119" spans="2:22">
      <c r="B119" s="15" t="s">
        <v>475</v>
      </c>
      <c r="C119" s="16">
        <v>60387.42</v>
      </c>
      <c r="D119" s="16">
        <v>62769.819999999978</v>
      </c>
      <c r="E119" s="16">
        <v>-2382.3999999999796</v>
      </c>
      <c r="F119" s="17">
        <v>359</v>
      </c>
      <c r="G119" s="18">
        <v>-3.9451925583175763E-2</v>
      </c>
      <c r="M119" s="95" t="s">
        <v>1503</v>
      </c>
      <c r="N119" s="137"/>
      <c r="O119" s="137"/>
      <c r="P119" s="137"/>
      <c r="R119" s="15" t="s">
        <v>456</v>
      </c>
      <c r="S119" s="16">
        <v>736865.3</v>
      </c>
      <c r="U119" s="15" t="s">
        <v>456</v>
      </c>
      <c r="V119" s="16">
        <v>-11093.670000000275</v>
      </c>
    </row>
    <row r="120" spans="2:22">
      <c r="B120" s="15" t="s">
        <v>476</v>
      </c>
      <c r="C120" s="16">
        <v>12306.54</v>
      </c>
      <c r="D120" s="16">
        <v>11075.320000000002</v>
      </c>
      <c r="E120" s="16">
        <v>1231.2199999999993</v>
      </c>
      <c r="F120" s="17">
        <v>11</v>
      </c>
      <c r="G120" s="18">
        <v>0.10004599180598278</v>
      </c>
      <c r="M120" s="96" t="s">
        <v>552</v>
      </c>
      <c r="N120" s="39">
        <v>4537.6500000000005</v>
      </c>
      <c r="O120" s="39">
        <v>5.840000000001055</v>
      </c>
      <c r="P120" s="67">
        <v>12</v>
      </c>
      <c r="R120" s="15" t="s">
        <v>457</v>
      </c>
      <c r="S120" s="16">
        <v>6947.5199999999995</v>
      </c>
      <c r="U120" s="15" t="s">
        <v>457</v>
      </c>
      <c r="V120" s="16">
        <v>794.74999999999909</v>
      </c>
    </row>
    <row r="121" spans="2:22">
      <c r="B121" s="15" t="s">
        <v>477</v>
      </c>
      <c r="C121" s="16">
        <v>28783.510000000002</v>
      </c>
      <c r="D121" s="16">
        <v>28769.73</v>
      </c>
      <c r="E121" s="16">
        <v>13.780000000002474</v>
      </c>
      <c r="F121" s="17">
        <v>51</v>
      </c>
      <c r="G121" s="18">
        <v>4.7874633774694169E-4</v>
      </c>
      <c r="M121" s="38" t="s">
        <v>1506</v>
      </c>
      <c r="N121" s="137"/>
      <c r="O121" s="137"/>
      <c r="P121" s="137"/>
      <c r="R121" s="15" t="s">
        <v>458</v>
      </c>
      <c r="S121" s="16">
        <v>2118.2400000000002</v>
      </c>
      <c r="U121" s="15" t="s">
        <v>458</v>
      </c>
      <c r="V121" s="16">
        <v>-54.609999999999673</v>
      </c>
    </row>
    <row r="122" spans="2:22">
      <c r="B122" s="15" t="s">
        <v>478</v>
      </c>
      <c r="C122" s="16">
        <v>87491.299999999988</v>
      </c>
      <c r="D122" s="16">
        <v>87752.400000000023</v>
      </c>
      <c r="E122" s="16">
        <v>-261.10000000003492</v>
      </c>
      <c r="F122" s="17">
        <v>123</v>
      </c>
      <c r="G122" s="18">
        <v>-2.9842967243604215E-3</v>
      </c>
      <c r="M122" s="95" t="s">
        <v>1588</v>
      </c>
      <c r="N122" s="137"/>
      <c r="O122" s="137"/>
      <c r="P122" s="137"/>
      <c r="R122" s="15" t="s">
        <v>459</v>
      </c>
      <c r="S122" s="16">
        <v>69150.180000000008</v>
      </c>
      <c r="U122" s="15" t="s">
        <v>459</v>
      </c>
      <c r="V122" s="16">
        <v>4344.4700000000157</v>
      </c>
    </row>
    <row r="123" spans="2:22">
      <c r="B123" s="15" t="s">
        <v>479</v>
      </c>
      <c r="C123" s="16">
        <v>141880.68999999997</v>
      </c>
      <c r="D123" s="16">
        <v>124568.83999999997</v>
      </c>
      <c r="E123" s="16">
        <v>17311.850000000006</v>
      </c>
      <c r="F123" s="17">
        <v>676</v>
      </c>
      <c r="G123" s="18">
        <v>0.12201695664152754</v>
      </c>
      <c r="M123" s="96" t="s">
        <v>439</v>
      </c>
      <c r="N123" s="39">
        <v>325978.66000000056</v>
      </c>
      <c r="O123" s="39">
        <v>-3179.5799999996671</v>
      </c>
      <c r="P123" s="67">
        <v>1605</v>
      </c>
      <c r="R123" s="15" t="s">
        <v>460</v>
      </c>
      <c r="S123" s="16">
        <v>16320.449999999995</v>
      </c>
      <c r="U123" s="15" t="s">
        <v>460</v>
      </c>
      <c r="V123" s="16">
        <v>157.87999999999192</v>
      </c>
    </row>
    <row r="124" spans="2:22">
      <c r="B124" s="15" t="s">
        <v>480</v>
      </c>
      <c r="C124" s="16">
        <v>254866.00000000006</v>
      </c>
      <c r="D124" s="16">
        <v>281229.12</v>
      </c>
      <c r="E124" s="16">
        <v>-26363.119999999937</v>
      </c>
      <c r="F124" s="17">
        <v>194</v>
      </c>
      <c r="G124" s="18">
        <v>-0.10343914056798448</v>
      </c>
      <c r="M124" s="38" t="s">
        <v>1507</v>
      </c>
      <c r="N124" s="137"/>
      <c r="O124" s="137"/>
      <c r="P124" s="137"/>
      <c r="R124" s="15" t="s">
        <v>461</v>
      </c>
      <c r="S124" s="16">
        <v>269547.0100000003</v>
      </c>
      <c r="U124" s="15" t="s">
        <v>461</v>
      </c>
      <c r="V124" s="16">
        <v>-4359.7999999998719</v>
      </c>
    </row>
    <row r="125" spans="2:22">
      <c r="B125" s="15" t="s">
        <v>481</v>
      </c>
      <c r="C125" s="16">
        <v>2719.22</v>
      </c>
      <c r="D125" s="16">
        <v>2913.55</v>
      </c>
      <c r="E125" s="16">
        <v>-194.33000000000038</v>
      </c>
      <c r="F125" s="17">
        <v>5</v>
      </c>
      <c r="G125" s="18">
        <v>-7.1465346680298178E-2</v>
      </c>
      <c r="M125" s="95" t="s">
        <v>1589</v>
      </c>
      <c r="N125" s="137"/>
      <c r="O125" s="137"/>
      <c r="P125" s="137"/>
      <c r="R125" s="15" t="s">
        <v>462</v>
      </c>
      <c r="S125" s="16">
        <v>8653.52</v>
      </c>
      <c r="U125" s="15" t="s">
        <v>462</v>
      </c>
      <c r="V125" s="16">
        <v>-434.88999999999942</v>
      </c>
    </row>
    <row r="126" spans="2:22">
      <c r="B126" s="15" t="s">
        <v>482</v>
      </c>
      <c r="C126" s="16">
        <v>577415.48000000045</v>
      </c>
      <c r="D126" s="16">
        <v>594794.28000000061</v>
      </c>
      <c r="E126" s="16">
        <v>-17378.800000000163</v>
      </c>
      <c r="F126" s="17">
        <v>2268</v>
      </c>
      <c r="G126" s="18">
        <v>-3.0097565101649421E-2</v>
      </c>
      <c r="M126" s="96" t="s">
        <v>941</v>
      </c>
      <c r="N126" s="39">
        <v>66192.900000000052</v>
      </c>
      <c r="O126" s="39">
        <v>5414.7700000000768</v>
      </c>
      <c r="P126" s="67">
        <v>114</v>
      </c>
      <c r="R126" s="15" t="s">
        <v>463</v>
      </c>
      <c r="S126" s="16">
        <v>4869.6400000000003</v>
      </c>
      <c r="U126" s="15" t="s">
        <v>463</v>
      </c>
      <c r="V126" s="16">
        <v>187.27999999999975</v>
      </c>
    </row>
    <row r="127" spans="2:22">
      <c r="B127" s="15" t="s">
        <v>483</v>
      </c>
      <c r="C127" s="16">
        <v>1586.5800000000002</v>
      </c>
      <c r="D127" s="16">
        <v>1580.69</v>
      </c>
      <c r="E127" s="16">
        <v>5.8900000000001</v>
      </c>
      <c r="F127" s="17">
        <v>4</v>
      </c>
      <c r="G127" s="18">
        <v>3.7123876514264013E-3</v>
      </c>
      <c r="M127" s="38" t="s">
        <v>1508</v>
      </c>
      <c r="N127" s="137"/>
      <c r="O127" s="137"/>
      <c r="P127" s="137"/>
      <c r="R127" s="15" t="s">
        <v>464</v>
      </c>
      <c r="S127" s="16">
        <v>87616.069999999934</v>
      </c>
      <c r="U127" s="15" t="s">
        <v>464</v>
      </c>
      <c r="V127" s="16">
        <v>-6977.5900000000547</v>
      </c>
    </row>
    <row r="128" spans="2:22">
      <c r="B128" s="15" t="s">
        <v>484</v>
      </c>
      <c r="C128" s="16">
        <v>357938.73000000051</v>
      </c>
      <c r="D128" s="16">
        <v>360706.88000000018</v>
      </c>
      <c r="E128" s="16">
        <v>-2768.149999999674</v>
      </c>
      <c r="F128" s="17">
        <v>772</v>
      </c>
      <c r="G128" s="18">
        <v>-7.7335861363749883E-3</v>
      </c>
      <c r="M128" s="95" t="s">
        <v>1590</v>
      </c>
      <c r="N128" s="137"/>
      <c r="O128" s="137"/>
      <c r="P128" s="137"/>
      <c r="R128" s="15" t="s">
        <v>465</v>
      </c>
      <c r="S128" s="16">
        <v>15007.280000000002</v>
      </c>
      <c r="U128" s="15" t="s">
        <v>465</v>
      </c>
      <c r="V128" s="16">
        <v>36.680000000000291</v>
      </c>
    </row>
    <row r="129" spans="2:22">
      <c r="B129" s="15" t="s">
        <v>485</v>
      </c>
      <c r="C129" s="16">
        <v>1858.8100000000002</v>
      </c>
      <c r="D129" s="16">
        <v>2009.43</v>
      </c>
      <c r="E129" s="16">
        <v>-150.61999999999989</v>
      </c>
      <c r="F129" s="17">
        <v>5</v>
      </c>
      <c r="G129" s="18">
        <v>-8.1030336613209464E-2</v>
      </c>
      <c r="M129" s="96" t="s">
        <v>724</v>
      </c>
      <c r="N129" s="39">
        <v>667.83</v>
      </c>
      <c r="O129" s="39">
        <v>34.57000000000005</v>
      </c>
      <c r="P129" s="67">
        <v>2</v>
      </c>
      <c r="R129" s="15" t="s">
        <v>466</v>
      </c>
      <c r="S129" s="16">
        <v>56007.26999999999</v>
      </c>
      <c r="U129" s="15" t="s">
        <v>466</v>
      </c>
      <c r="V129" s="16">
        <v>-4819.6700000000055</v>
      </c>
    </row>
    <row r="130" spans="2:22">
      <c r="B130" s="15" t="s">
        <v>486</v>
      </c>
      <c r="C130" s="16">
        <v>446507.57000000018</v>
      </c>
      <c r="D130" s="16">
        <v>408351.00000000023</v>
      </c>
      <c r="E130" s="16">
        <v>38156.569999999949</v>
      </c>
      <c r="F130" s="17">
        <v>942</v>
      </c>
      <c r="G130" s="18">
        <v>8.5455594851392855E-2</v>
      </c>
      <c r="M130" s="95" t="s">
        <v>1591</v>
      </c>
      <c r="N130" s="137"/>
      <c r="O130" s="137"/>
      <c r="P130" s="137"/>
      <c r="R130" s="15" t="s">
        <v>467</v>
      </c>
      <c r="S130" s="16">
        <v>104596.54999999994</v>
      </c>
      <c r="U130" s="15" t="s">
        <v>467</v>
      </c>
      <c r="V130" s="16">
        <v>-5842.0200000000477</v>
      </c>
    </row>
    <row r="131" spans="2:22">
      <c r="B131" s="15" t="s">
        <v>487</v>
      </c>
      <c r="C131" s="16">
        <v>6221.0499999999993</v>
      </c>
      <c r="D131" s="16">
        <v>5591.12</v>
      </c>
      <c r="E131" s="16">
        <v>629.92999999999938</v>
      </c>
      <c r="F131" s="17">
        <v>6</v>
      </c>
      <c r="G131" s="18">
        <v>0.10125782625119545</v>
      </c>
      <c r="M131" s="96" t="s">
        <v>877</v>
      </c>
      <c r="N131" s="39">
        <v>49438.429999999971</v>
      </c>
      <c r="O131" s="39">
        <v>5749.1199999999881</v>
      </c>
      <c r="P131" s="67">
        <v>199</v>
      </c>
      <c r="R131" s="15" t="s">
        <v>468</v>
      </c>
      <c r="S131" s="16">
        <v>60997.799999999981</v>
      </c>
      <c r="U131" s="15" t="s">
        <v>468</v>
      </c>
      <c r="V131" s="16">
        <v>-946.52999999999884</v>
      </c>
    </row>
    <row r="132" spans="2:22">
      <c r="B132" s="15" t="s">
        <v>488</v>
      </c>
      <c r="C132" s="16">
        <v>3464.17</v>
      </c>
      <c r="D132" s="16">
        <v>3161.2299999999996</v>
      </c>
      <c r="E132" s="16">
        <v>302.94000000000051</v>
      </c>
      <c r="F132" s="17">
        <v>3</v>
      </c>
      <c r="G132" s="18">
        <v>8.7449518932385104E-2</v>
      </c>
      <c r="M132" s="95" t="s">
        <v>1592</v>
      </c>
      <c r="N132" s="137"/>
      <c r="O132" s="137"/>
      <c r="P132" s="137"/>
      <c r="R132" s="15" t="s">
        <v>469</v>
      </c>
      <c r="S132" s="16">
        <v>81838.549999999988</v>
      </c>
      <c r="U132" s="15" t="s">
        <v>469</v>
      </c>
      <c r="V132" s="16">
        <v>-290.13000000003376</v>
      </c>
    </row>
    <row r="133" spans="2:22">
      <c r="B133" s="15" t="s">
        <v>489</v>
      </c>
      <c r="C133" s="16">
        <v>89435.169999999984</v>
      </c>
      <c r="D133" s="16">
        <v>94290.689999999973</v>
      </c>
      <c r="E133" s="16">
        <v>-4855.5199999999895</v>
      </c>
      <c r="F133" s="17">
        <v>386</v>
      </c>
      <c r="G133" s="18">
        <v>-5.4290946168045418E-2</v>
      </c>
      <c r="M133" s="96" t="s">
        <v>461</v>
      </c>
      <c r="N133" s="39">
        <v>269547.0100000003</v>
      </c>
      <c r="O133" s="39">
        <v>-4359.7999999998719</v>
      </c>
      <c r="P133" s="67">
        <v>897</v>
      </c>
      <c r="R133" s="15" t="s">
        <v>470</v>
      </c>
      <c r="S133" s="16">
        <v>3273.74</v>
      </c>
      <c r="U133" s="15" t="s">
        <v>470</v>
      </c>
      <c r="V133" s="16">
        <v>219.02999999999975</v>
      </c>
    </row>
    <row r="134" spans="2:22">
      <c r="B134" s="15" t="s">
        <v>490</v>
      </c>
      <c r="C134" s="16">
        <v>12565.949999999999</v>
      </c>
      <c r="D134" s="16">
        <v>13677.829999999998</v>
      </c>
      <c r="E134" s="16">
        <v>-1111.8799999999992</v>
      </c>
      <c r="F134" s="17">
        <v>23</v>
      </c>
      <c r="G134" s="18">
        <v>-8.8483560733569624E-2</v>
      </c>
      <c r="M134" s="95" t="s">
        <v>1593</v>
      </c>
      <c r="N134" s="137"/>
      <c r="O134" s="137"/>
      <c r="P134" s="137"/>
      <c r="R134" s="15" t="s">
        <v>471</v>
      </c>
      <c r="S134" s="16">
        <v>125381.06999999989</v>
      </c>
      <c r="U134" s="15" t="s">
        <v>471</v>
      </c>
      <c r="V134" s="16">
        <v>195.92999999992026</v>
      </c>
    </row>
    <row r="135" spans="2:22">
      <c r="B135" s="15" t="s">
        <v>491</v>
      </c>
      <c r="C135" s="16">
        <v>109111.40999999996</v>
      </c>
      <c r="D135" s="16">
        <v>116564.68</v>
      </c>
      <c r="E135" s="16">
        <v>-7453.2700000000332</v>
      </c>
      <c r="F135" s="17">
        <v>188</v>
      </c>
      <c r="G135" s="18">
        <v>-6.8308804734537251E-2</v>
      </c>
      <c r="M135" s="96" t="s">
        <v>459</v>
      </c>
      <c r="N135" s="39">
        <v>69150.180000000008</v>
      </c>
      <c r="O135" s="39">
        <v>4344.4700000000157</v>
      </c>
      <c r="P135" s="67">
        <v>46</v>
      </c>
      <c r="R135" s="15" t="s">
        <v>472</v>
      </c>
      <c r="S135" s="16">
        <v>419.46</v>
      </c>
      <c r="U135" s="15" t="s">
        <v>472</v>
      </c>
      <c r="V135" s="16">
        <v>6.3100000000000023</v>
      </c>
    </row>
    <row r="136" spans="2:22">
      <c r="B136" s="15" t="s">
        <v>492</v>
      </c>
      <c r="C136" s="16">
        <v>13974.71</v>
      </c>
      <c r="D136" s="16">
        <v>14647.720000000001</v>
      </c>
      <c r="E136" s="16">
        <v>-673.01000000000204</v>
      </c>
      <c r="F136" s="17">
        <v>70</v>
      </c>
      <c r="G136" s="18">
        <v>-4.8159138901630309E-2</v>
      </c>
      <c r="M136" s="95" t="s">
        <v>1594</v>
      </c>
      <c r="N136" s="137"/>
      <c r="O136" s="137"/>
      <c r="P136" s="137"/>
      <c r="R136" s="15" t="s">
        <v>473</v>
      </c>
      <c r="S136" s="16">
        <v>29224.33</v>
      </c>
      <c r="U136" s="15" t="s">
        <v>473</v>
      </c>
      <c r="V136" s="16">
        <v>19.150000000001455</v>
      </c>
    </row>
    <row r="137" spans="2:22">
      <c r="B137" s="15" t="s">
        <v>493</v>
      </c>
      <c r="C137" s="16">
        <v>115943.17000000003</v>
      </c>
      <c r="D137" s="16">
        <v>112511.88999999993</v>
      </c>
      <c r="E137" s="16">
        <v>3431.2800000001007</v>
      </c>
      <c r="F137" s="17">
        <v>194</v>
      </c>
      <c r="G137" s="18">
        <v>2.9594498753140006E-2</v>
      </c>
      <c r="M137" s="96" t="s">
        <v>414</v>
      </c>
      <c r="N137" s="39">
        <v>29688.319999999996</v>
      </c>
      <c r="O137" s="39">
        <v>3643.7200000000194</v>
      </c>
      <c r="P137" s="67">
        <v>115</v>
      </c>
      <c r="R137" s="15" t="s">
        <v>474</v>
      </c>
      <c r="S137" s="16">
        <v>3611.2199999999993</v>
      </c>
      <c r="U137" s="15" t="s">
        <v>474</v>
      </c>
      <c r="V137" s="16">
        <v>-60.520000000000891</v>
      </c>
    </row>
    <row r="138" spans="2:22">
      <c r="B138" s="15" t="s">
        <v>494</v>
      </c>
      <c r="C138" s="16">
        <v>57.68</v>
      </c>
      <c r="D138" s="16">
        <v>63.45</v>
      </c>
      <c r="E138" s="16">
        <v>-5.7700000000000031</v>
      </c>
      <c r="F138" s="17">
        <v>2</v>
      </c>
      <c r="G138" s="18">
        <v>-0.10003467406380033</v>
      </c>
      <c r="M138" s="96" t="s">
        <v>813</v>
      </c>
      <c r="N138" s="39">
        <v>483321.95000000019</v>
      </c>
      <c r="O138" s="39">
        <v>-2152.659999999858</v>
      </c>
      <c r="P138" s="67">
        <v>1963</v>
      </c>
      <c r="R138" s="15" t="s">
        <v>475</v>
      </c>
      <c r="S138" s="16">
        <v>60387.42</v>
      </c>
      <c r="U138" s="15" t="s">
        <v>475</v>
      </c>
      <c r="V138" s="16">
        <v>-2382.3999999999796</v>
      </c>
    </row>
    <row r="139" spans="2:22">
      <c r="B139" s="15" t="s">
        <v>495</v>
      </c>
      <c r="C139" s="16">
        <v>179994.3000000001</v>
      </c>
      <c r="D139" s="16">
        <v>177674.87000000002</v>
      </c>
      <c r="E139" s="16">
        <v>2319.4300000000803</v>
      </c>
      <c r="F139" s="17">
        <v>716</v>
      </c>
      <c r="G139" s="18">
        <v>1.2886130283014956E-2</v>
      </c>
      <c r="M139" s="95" t="s">
        <v>1595</v>
      </c>
      <c r="N139" s="137"/>
      <c r="O139" s="137"/>
      <c r="P139" s="137"/>
      <c r="R139" s="15" t="s">
        <v>476</v>
      </c>
      <c r="S139" s="16">
        <v>12306.54</v>
      </c>
      <c r="U139" s="15" t="s">
        <v>476</v>
      </c>
      <c r="V139" s="16">
        <v>1231.2199999999993</v>
      </c>
    </row>
    <row r="140" spans="2:22">
      <c r="B140" s="15" t="s">
        <v>496</v>
      </c>
      <c r="C140" s="16">
        <v>1893.49</v>
      </c>
      <c r="D140" s="16">
        <v>1960.8200000000002</v>
      </c>
      <c r="E140" s="16">
        <v>-67.330000000000155</v>
      </c>
      <c r="F140" s="17">
        <v>7</v>
      </c>
      <c r="G140" s="18">
        <v>-3.5558677362964766E-2</v>
      </c>
      <c r="M140" s="96" t="s">
        <v>910</v>
      </c>
      <c r="N140" s="39">
        <v>2041.07</v>
      </c>
      <c r="O140" s="39">
        <v>56.709999999999809</v>
      </c>
      <c r="P140" s="67">
        <v>7</v>
      </c>
      <c r="R140" s="15" t="s">
        <v>477</v>
      </c>
      <c r="S140" s="16">
        <v>28783.510000000002</v>
      </c>
      <c r="U140" s="15" t="s">
        <v>477</v>
      </c>
      <c r="V140" s="16">
        <v>13.780000000002474</v>
      </c>
    </row>
    <row r="141" spans="2:22">
      <c r="B141" s="15" t="s">
        <v>497</v>
      </c>
      <c r="C141" s="16">
        <v>20066.89</v>
      </c>
      <c r="D141" s="16">
        <v>21659.42</v>
      </c>
      <c r="E141" s="16">
        <v>-1592.5299999999988</v>
      </c>
      <c r="F141" s="17">
        <v>33</v>
      </c>
      <c r="G141" s="18">
        <v>-7.9361076878380205E-2</v>
      </c>
      <c r="M141" s="95" t="s">
        <v>1596</v>
      </c>
      <c r="N141" s="137"/>
      <c r="O141" s="137"/>
      <c r="P141" s="137"/>
      <c r="R141" s="15" t="s">
        <v>478</v>
      </c>
      <c r="S141" s="16">
        <v>87491.299999999988</v>
      </c>
      <c r="U141" s="15" t="s">
        <v>478</v>
      </c>
      <c r="V141" s="16">
        <v>-261.10000000003492</v>
      </c>
    </row>
    <row r="142" spans="2:22">
      <c r="B142" s="15" t="s">
        <v>498</v>
      </c>
      <c r="C142" s="16">
        <v>6511.02</v>
      </c>
      <c r="D142" s="16">
        <v>6472.14</v>
      </c>
      <c r="E142" s="16">
        <v>38.880000000000109</v>
      </c>
      <c r="F142" s="17">
        <v>20</v>
      </c>
      <c r="G142" s="18">
        <v>5.9714146170646238E-3</v>
      </c>
      <c r="M142" s="96" t="s">
        <v>842</v>
      </c>
      <c r="N142" s="39">
        <v>1229.46</v>
      </c>
      <c r="O142" s="39">
        <v>123.65000000000009</v>
      </c>
      <c r="P142" s="67">
        <v>1</v>
      </c>
      <c r="R142" s="15" t="s">
        <v>479</v>
      </c>
      <c r="S142" s="16">
        <v>141880.68999999997</v>
      </c>
      <c r="U142" s="15" t="s">
        <v>479</v>
      </c>
      <c r="V142" s="16">
        <v>17311.850000000006</v>
      </c>
    </row>
    <row r="143" spans="2:22">
      <c r="B143" s="15" t="s">
        <v>499</v>
      </c>
      <c r="C143" s="16">
        <v>21.56</v>
      </c>
      <c r="D143" s="16">
        <v>13.45</v>
      </c>
      <c r="E143" s="16">
        <v>8.11</v>
      </c>
      <c r="F143" s="17">
        <v>4</v>
      </c>
      <c r="G143" s="18">
        <v>0.37615955473098328</v>
      </c>
      <c r="M143" s="96" t="s">
        <v>919</v>
      </c>
      <c r="N143" s="39">
        <v>4090.2400000000002</v>
      </c>
      <c r="O143" s="39">
        <v>-991.09999999999991</v>
      </c>
      <c r="P143" s="67">
        <v>11</v>
      </c>
      <c r="R143" s="15" t="s">
        <v>480</v>
      </c>
      <c r="S143" s="16">
        <v>254866.00000000006</v>
      </c>
      <c r="U143" s="15" t="s">
        <v>480</v>
      </c>
      <c r="V143" s="16">
        <v>-26363.119999999937</v>
      </c>
    </row>
    <row r="144" spans="2:22">
      <c r="B144" s="15" t="s">
        <v>500</v>
      </c>
      <c r="C144" s="16">
        <v>223285.08000000002</v>
      </c>
      <c r="D144" s="16">
        <v>224471.41999999995</v>
      </c>
      <c r="E144" s="16">
        <v>-1186.3399999999383</v>
      </c>
      <c r="F144" s="17">
        <v>399</v>
      </c>
      <c r="G144" s="18">
        <v>-5.3131180999641276E-3</v>
      </c>
      <c r="M144" s="95" t="s">
        <v>1597</v>
      </c>
      <c r="N144" s="137"/>
      <c r="O144" s="137"/>
      <c r="P144" s="137"/>
      <c r="R144" s="15" t="s">
        <v>481</v>
      </c>
      <c r="S144" s="16">
        <v>2719.22</v>
      </c>
      <c r="U144" s="15" t="s">
        <v>481</v>
      </c>
      <c r="V144" s="16">
        <v>-194.33000000000038</v>
      </c>
    </row>
    <row r="145" spans="2:22">
      <c r="B145" s="15" t="s">
        <v>501</v>
      </c>
      <c r="C145" s="16">
        <v>189439.51999999996</v>
      </c>
      <c r="D145" s="16">
        <v>199919.39000000004</v>
      </c>
      <c r="E145" s="16">
        <v>-10479.870000000083</v>
      </c>
      <c r="F145" s="17">
        <v>846</v>
      </c>
      <c r="G145" s="18">
        <v>-5.5320399882770419E-2</v>
      </c>
      <c r="M145" s="96" t="s">
        <v>950</v>
      </c>
      <c r="N145" s="39">
        <v>125849.34000000003</v>
      </c>
      <c r="O145" s="39">
        <v>12102.910000000047</v>
      </c>
      <c r="P145" s="67">
        <v>296</v>
      </c>
      <c r="R145" s="15" t="s">
        <v>482</v>
      </c>
      <c r="S145" s="16">
        <v>577415.48000000045</v>
      </c>
      <c r="U145" s="15" t="s">
        <v>482</v>
      </c>
      <c r="V145" s="16">
        <v>-17378.800000000163</v>
      </c>
    </row>
    <row r="146" spans="2:22">
      <c r="B146" s="15" t="s">
        <v>502</v>
      </c>
      <c r="C146" s="16">
        <v>773398.21999999927</v>
      </c>
      <c r="D146" s="16">
        <v>788326.24999999988</v>
      </c>
      <c r="E146" s="16">
        <v>-14928.03000000061</v>
      </c>
      <c r="F146" s="17">
        <v>1203</v>
      </c>
      <c r="G146" s="18">
        <v>-1.9301867542442269E-2</v>
      </c>
      <c r="M146" s="95" t="s">
        <v>1598</v>
      </c>
      <c r="N146" s="137"/>
      <c r="O146" s="137"/>
      <c r="P146" s="137"/>
      <c r="R146" s="15" t="s">
        <v>483</v>
      </c>
      <c r="S146" s="16">
        <v>1586.5800000000002</v>
      </c>
      <c r="U146" s="15" t="s">
        <v>483</v>
      </c>
      <c r="V146" s="16">
        <v>5.8900000000001</v>
      </c>
    </row>
    <row r="147" spans="2:22">
      <c r="B147" s="15" t="s">
        <v>503</v>
      </c>
      <c r="C147" s="16">
        <v>23390</v>
      </c>
      <c r="D147" s="16">
        <v>25661.300000000003</v>
      </c>
      <c r="E147" s="16">
        <v>-2271.3000000000029</v>
      </c>
      <c r="F147" s="17">
        <v>137</v>
      </c>
      <c r="G147" s="18">
        <v>-9.7105600684053134E-2</v>
      </c>
      <c r="M147" s="96" t="s">
        <v>372</v>
      </c>
      <c r="N147" s="39">
        <v>200012.86000000019</v>
      </c>
      <c r="O147" s="39">
        <v>-948.16999999989639</v>
      </c>
      <c r="P147" s="67">
        <v>468</v>
      </c>
      <c r="R147" s="15" t="s">
        <v>484</v>
      </c>
      <c r="S147" s="16">
        <v>357938.73000000051</v>
      </c>
      <c r="U147" s="15" t="s">
        <v>484</v>
      </c>
      <c r="V147" s="16">
        <v>-2768.149999999674</v>
      </c>
    </row>
    <row r="148" spans="2:22">
      <c r="B148" s="15" t="s">
        <v>504</v>
      </c>
      <c r="C148" s="16">
        <v>82443.919999999984</v>
      </c>
      <c r="D148" s="16">
        <v>90139.389999999985</v>
      </c>
      <c r="E148" s="16">
        <v>-7695.4700000000012</v>
      </c>
      <c r="F148" s="17">
        <v>145</v>
      </c>
      <c r="G148" s="18">
        <v>-9.3341874088471319E-2</v>
      </c>
      <c r="M148" s="96" t="s">
        <v>582</v>
      </c>
      <c r="N148" s="39">
        <v>60710.249999999964</v>
      </c>
      <c r="O148" s="39">
        <v>-906.32000000001426</v>
      </c>
      <c r="P148" s="67">
        <v>340</v>
      </c>
      <c r="R148" s="15" t="s">
        <v>485</v>
      </c>
      <c r="S148" s="16">
        <v>1858.8100000000002</v>
      </c>
      <c r="U148" s="15" t="s">
        <v>485</v>
      </c>
      <c r="V148" s="16">
        <v>-150.61999999999989</v>
      </c>
    </row>
    <row r="149" spans="2:22">
      <c r="B149" s="15" t="s">
        <v>505</v>
      </c>
      <c r="C149" s="16">
        <v>4680.8999999999996</v>
      </c>
      <c r="D149" s="16">
        <v>4832.7699999999995</v>
      </c>
      <c r="E149" s="16">
        <v>-151.86999999999989</v>
      </c>
      <c r="F149" s="17">
        <v>9</v>
      </c>
      <c r="G149" s="18">
        <v>-3.2444615351748578E-2</v>
      </c>
      <c r="M149" s="96" t="s">
        <v>657</v>
      </c>
      <c r="N149" s="39">
        <v>11277.05</v>
      </c>
      <c r="O149" s="39">
        <v>1351.4199999999983</v>
      </c>
      <c r="P149" s="67">
        <v>38</v>
      </c>
      <c r="R149" s="15" t="s">
        <v>486</v>
      </c>
      <c r="S149" s="16">
        <v>446507.57000000018</v>
      </c>
      <c r="U149" s="15" t="s">
        <v>486</v>
      </c>
      <c r="V149" s="16">
        <v>38156.569999999949</v>
      </c>
    </row>
    <row r="150" spans="2:22">
      <c r="B150" s="15" t="s">
        <v>506</v>
      </c>
      <c r="C150" s="16">
        <v>2418.83</v>
      </c>
      <c r="D150" s="16">
        <v>2219.2800000000002</v>
      </c>
      <c r="E150" s="16">
        <v>199.54999999999973</v>
      </c>
      <c r="F150" s="17">
        <v>6</v>
      </c>
      <c r="G150" s="18">
        <v>8.2498563355010365E-2</v>
      </c>
      <c r="M150" s="96" t="s">
        <v>768</v>
      </c>
      <c r="N150" s="39">
        <v>26307.850000000002</v>
      </c>
      <c r="O150" s="39">
        <v>-6106.6399999999921</v>
      </c>
      <c r="P150" s="67">
        <v>23</v>
      </c>
      <c r="R150" s="15" t="s">
        <v>487</v>
      </c>
      <c r="S150" s="16">
        <v>6221.0499999999993</v>
      </c>
      <c r="U150" s="15" t="s">
        <v>487</v>
      </c>
      <c r="V150" s="16">
        <v>629.92999999999938</v>
      </c>
    </row>
    <row r="151" spans="2:22">
      <c r="B151" s="15" t="s">
        <v>507</v>
      </c>
      <c r="C151" s="16">
        <v>146261.20000000007</v>
      </c>
      <c r="D151" s="16">
        <v>129654.94999999998</v>
      </c>
      <c r="E151" s="16">
        <v>16606.250000000087</v>
      </c>
      <c r="F151" s="17">
        <v>332</v>
      </c>
      <c r="G151" s="18">
        <v>0.11353831364709219</v>
      </c>
      <c r="M151" s="96" t="s">
        <v>787</v>
      </c>
      <c r="N151" s="39">
        <v>1294.25</v>
      </c>
      <c r="O151" s="39">
        <v>-3.6100000000001273</v>
      </c>
      <c r="P151" s="67">
        <v>2</v>
      </c>
      <c r="R151" s="15" t="s">
        <v>488</v>
      </c>
      <c r="S151" s="16">
        <v>3464.17</v>
      </c>
      <c r="U151" s="15" t="s">
        <v>488</v>
      </c>
      <c r="V151" s="16">
        <v>302.94000000000051</v>
      </c>
    </row>
    <row r="152" spans="2:22">
      <c r="B152" s="15" t="s">
        <v>508</v>
      </c>
      <c r="C152" s="16">
        <v>22522.76</v>
      </c>
      <c r="D152" s="16">
        <v>24074.390000000007</v>
      </c>
      <c r="E152" s="16">
        <v>-1551.6300000000083</v>
      </c>
      <c r="F152" s="17">
        <v>36</v>
      </c>
      <c r="G152" s="18">
        <v>-6.8891645606489096E-2</v>
      </c>
      <c r="M152" s="96" t="s">
        <v>840</v>
      </c>
      <c r="N152" s="39">
        <v>45769.440000000017</v>
      </c>
      <c r="O152" s="39">
        <v>3519.6300000000192</v>
      </c>
      <c r="P152" s="67">
        <v>63</v>
      </c>
      <c r="R152" s="15" t="s">
        <v>489</v>
      </c>
      <c r="S152" s="16">
        <v>89435.169999999984</v>
      </c>
      <c r="U152" s="15" t="s">
        <v>489</v>
      </c>
      <c r="V152" s="16">
        <v>-4855.5199999999895</v>
      </c>
    </row>
    <row r="153" spans="2:22">
      <c r="B153" s="15" t="s">
        <v>509</v>
      </c>
      <c r="C153" s="16">
        <v>1625.25</v>
      </c>
      <c r="D153" s="16">
        <v>1305.6799999999998</v>
      </c>
      <c r="E153" s="16">
        <v>319.57000000000016</v>
      </c>
      <c r="F153" s="17">
        <v>14</v>
      </c>
      <c r="G153" s="18">
        <v>0.1966282110444548</v>
      </c>
      <c r="M153" s="95" t="s">
        <v>1599</v>
      </c>
      <c r="N153" s="137"/>
      <c r="O153" s="137"/>
      <c r="P153" s="137"/>
      <c r="R153" s="15" t="s">
        <v>490</v>
      </c>
      <c r="S153" s="16">
        <v>12565.949999999999</v>
      </c>
      <c r="U153" s="15" t="s">
        <v>490</v>
      </c>
      <c r="V153" s="16">
        <v>-1111.8799999999992</v>
      </c>
    </row>
    <row r="154" spans="2:22">
      <c r="B154" s="15" t="s">
        <v>510</v>
      </c>
      <c r="C154" s="16">
        <v>157298.4200000001</v>
      </c>
      <c r="D154" s="16">
        <v>140969.59999999998</v>
      </c>
      <c r="E154" s="16">
        <v>16328.820000000123</v>
      </c>
      <c r="F154" s="17">
        <v>1005</v>
      </c>
      <c r="G154" s="18">
        <v>0.10380790856004855</v>
      </c>
      <c r="M154" s="96" t="s">
        <v>471</v>
      </c>
      <c r="N154" s="39">
        <v>125381.06999999989</v>
      </c>
      <c r="O154" s="39">
        <v>195.92999999992026</v>
      </c>
      <c r="P154" s="67">
        <v>371</v>
      </c>
      <c r="R154" s="15" t="s">
        <v>491</v>
      </c>
      <c r="S154" s="16">
        <v>109111.40999999996</v>
      </c>
      <c r="U154" s="15" t="s">
        <v>491</v>
      </c>
      <c r="V154" s="16">
        <v>-7453.2700000000332</v>
      </c>
    </row>
    <row r="155" spans="2:22">
      <c r="B155" s="15" t="s">
        <v>511</v>
      </c>
      <c r="C155" s="16">
        <v>337856.6800000004</v>
      </c>
      <c r="D155" s="16">
        <v>342858.80000000028</v>
      </c>
      <c r="E155" s="16">
        <v>-5002.1199999998789</v>
      </c>
      <c r="F155" s="17">
        <v>1627</v>
      </c>
      <c r="G155" s="18">
        <v>-1.4805449458628057E-2</v>
      </c>
      <c r="M155" s="95" t="s">
        <v>1600</v>
      </c>
      <c r="N155" s="137"/>
      <c r="O155" s="137"/>
      <c r="P155" s="137"/>
      <c r="R155" s="15" t="s">
        <v>492</v>
      </c>
      <c r="S155" s="16">
        <v>13974.71</v>
      </c>
      <c r="U155" s="15" t="s">
        <v>492</v>
      </c>
      <c r="V155" s="16">
        <v>-673.01000000000204</v>
      </c>
    </row>
    <row r="156" spans="2:22">
      <c r="B156" s="15" t="s">
        <v>512</v>
      </c>
      <c r="C156" s="16">
        <v>70893.829999999987</v>
      </c>
      <c r="D156" s="16">
        <v>70778.760000000024</v>
      </c>
      <c r="E156" s="16">
        <v>115.06999999996333</v>
      </c>
      <c r="F156" s="17">
        <v>128</v>
      </c>
      <c r="G156" s="18">
        <v>1.6231313782872692E-3</v>
      </c>
      <c r="M156" s="96" t="s">
        <v>619</v>
      </c>
      <c r="N156" s="39">
        <v>1707.0200000000002</v>
      </c>
      <c r="O156" s="39">
        <v>48.310000000000173</v>
      </c>
      <c r="P156" s="67">
        <v>6</v>
      </c>
      <c r="R156" s="15" t="s">
        <v>493</v>
      </c>
      <c r="S156" s="16">
        <v>115943.17000000003</v>
      </c>
      <c r="U156" s="15" t="s">
        <v>493</v>
      </c>
      <c r="V156" s="16">
        <v>3431.2800000001007</v>
      </c>
    </row>
    <row r="157" spans="2:22">
      <c r="B157" s="15" t="s">
        <v>513</v>
      </c>
      <c r="C157" s="16">
        <v>3053.52</v>
      </c>
      <c r="D157" s="16">
        <v>3367.49</v>
      </c>
      <c r="E157" s="16">
        <v>-313.9699999999998</v>
      </c>
      <c r="F157" s="17">
        <v>11</v>
      </c>
      <c r="G157" s="18">
        <v>-0.10282231653960014</v>
      </c>
      <c r="M157" s="96" t="s">
        <v>708</v>
      </c>
      <c r="N157" s="39">
        <v>11035.809999999998</v>
      </c>
      <c r="O157" s="39">
        <v>704.08999999999833</v>
      </c>
      <c r="P157" s="67">
        <v>26</v>
      </c>
      <c r="R157" s="15" t="s">
        <v>494</v>
      </c>
      <c r="S157" s="16">
        <v>57.68</v>
      </c>
      <c r="U157" s="15" t="s">
        <v>494</v>
      </c>
      <c r="V157" s="16">
        <v>-5.7700000000000031</v>
      </c>
    </row>
    <row r="158" spans="2:22">
      <c r="B158" s="15" t="s">
        <v>514</v>
      </c>
      <c r="C158" s="16">
        <v>13219.529999999997</v>
      </c>
      <c r="D158" s="16">
        <v>11227.500000000002</v>
      </c>
      <c r="E158" s="16">
        <v>1992.0299999999952</v>
      </c>
      <c r="F158" s="17">
        <v>140</v>
      </c>
      <c r="G158" s="18">
        <v>0.15068841327944305</v>
      </c>
      <c r="M158" s="96" t="s">
        <v>729</v>
      </c>
      <c r="N158" s="39">
        <v>12456.779999999999</v>
      </c>
      <c r="O158" s="39">
        <v>-450.73999999999978</v>
      </c>
      <c r="P158" s="67">
        <v>20</v>
      </c>
      <c r="R158" s="15" t="s">
        <v>495</v>
      </c>
      <c r="S158" s="16">
        <v>179994.3000000001</v>
      </c>
      <c r="U158" s="15" t="s">
        <v>495</v>
      </c>
      <c r="V158" s="16">
        <v>2319.4300000000803</v>
      </c>
    </row>
    <row r="159" spans="2:22">
      <c r="B159" s="15" t="s">
        <v>515</v>
      </c>
      <c r="C159" s="16">
        <v>272181.68</v>
      </c>
      <c r="D159" s="16">
        <v>292672.36000000004</v>
      </c>
      <c r="E159" s="16">
        <v>-20490.680000000051</v>
      </c>
      <c r="F159" s="17">
        <v>263</v>
      </c>
      <c r="G159" s="18">
        <v>-7.5283097672113899E-2</v>
      </c>
      <c r="M159" s="96" t="s">
        <v>801</v>
      </c>
      <c r="N159" s="39">
        <v>36649.980000000003</v>
      </c>
      <c r="O159" s="39">
        <v>76.850000000005821</v>
      </c>
      <c r="P159" s="67">
        <v>81</v>
      </c>
      <c r="R159" s="15" t="s">
        <v>496</v>
      </c>
      <c r="S159" s="16">
        <v>1893.49</v>
      </c>
      <c r="U159" s="15" t="s">
        <v>496</v>
      </c>
      <c r="V159" s="16">
        <v>-67.330000000000155</v>
      </c>
    </row>
    <row r="160" spans="2:22">
      <c r="B160" s="15" t="s">
        <v>516</v>
      </c>
      <c r="C160" s="16">
        <v>5615.55</v>
      </c>
      <c r="D160" s="16">
        <v>5707.08</v>
      </c>
      <c r="E160" s="16">
        <v>-91.529999999999745</v>
      </c>
      <c r="F160" s="17">
        <v>13</v>
      </c>
      <c r="G160" s="18">
        <v>-1.629938296337843E-2</v>
      </c>
      <c r="M160" s="96" t="s">
        <v>918</v>
      </c>
      <c r="N160" s="39">
        <v>18808.149999999991</v>
      </c>
      <c r="O160" s="39">
        <v>2941.9599999999864</v>
      </c>
      <c r="P160" s="67">
        <v>224</v>
      </c>
      <c r="R160" s="15" t="s">
        <v>497</v>
      </c>
      <c r="S160" s="16">
        <v>20066.89</v>
      </c>
      <c r="U160" s="15" t="s">
        <v>497</v>
      </c>
      <c r="V160" s="16">
        <v>-1592.5299999999988</v>
      </c>
    </row>
    <row r="161" spans="2:22">
      <c r="B161" s="15" t="s">
        <v>517</v>
      </c>
      <c r="C161" s="16">
        <v>351590.54</v>
      </c>
      <c r="D161" s="16">
        <v>314057.37000000005</v>
      </c>
      <c r="E161" s="16">
        <v>37533.169999999925</v>
      </c>
      <c r="F161" s="17">
        <v>939</v>
      </c>
      <c r="G161" s="18">
        <v>0.10675250249907159</v>
      </c>
      <c r="M161" s="95" t="s">
        <v>1601</v>
      </c>
      <c r="N161" s="137"/>
      <c r="O161" s="137"/>
      <c r="P161" s="137"/>
      <c r="R161" s="15" t="s">
        <v>498</v>
      </c>
      <c r="S161" s="16">
        <v>6511.02</v>
      </c>
      <c r="U161" s="15" t="s">
        <v>498</v>
      </c>
      <c r="V161" s="16">
        <v>38.880000000000109</v>
      </c>
    </row>
    <row r="162" spans="2:22">
      <c r="B162" s="15" t="s">
        <v>518</v>
      </c>
      <c r="C162" s="16">
        <v>67.540000000000006</v>
      </c>
      <c r="D162" s="16">
        <v>49.98</v>
      </c>
      <c r="E162" s="16">
        <v>17.560000000000009</v>
      </c>
      <c r="F162" s="17">
        <v>1</v>
      </c>
      <c r="G162" s="18">
        <v>0.25999407758365423</v>
      </c>
      <c r="M162" s="96" t="s">
        <v>415</v>
      </c>
      <c r="N162" s="39">
        <v>6241.5500000000011</v>
      </c>
      <c r="O162" s="39">
        <v>741.4300000000012</v>
      </c>
      <c r="P162" s="67">
        <v>50</v>
      </c>
      <c r="R162" s="15" t="s">
        <v>499</v>
      </c>
      <c r="S162" s="16">
        <v>21.56</v>
      </c>
      <c r="U162" s="15" t="s">
        <v>499</v>
      </c>
      <c r="V162" s="16">
        <v>8.11</v>
      </c>
    </row>
    <row r="163" spans="2:22">
      <c r="B163" s="15" t="s">
        <v>519</v>
      </c>
      <c r="C163" s="16">
        <v>139014.01</v>
      </c>
      <c r="D163" s="16">
        <v>154503.46000000002</v>
      </c>
      <c r="E163" s="16">
        <v>-15489.450000000012</v>
      </c>
      <c r="F163" s="17">
        <v>198</v>
      </c>
      <c r="G163" s="18">
        <v>-0.11142366154317836</v>
      </c>
      <c r="M163" s="96" t="s">
        <v>458</v>
      </c>
      <c r="N163" s="39">
        <v>2118.2400000000002</v>
      </c>
      <c r="O163" s="39">
        <v>-54.609999999999673</v>
      </c>
      <c r="P163" s="67">
        <v>5</v>
      </c>
      <c r="R163" s="15" t="s">
        <v>500</v>
      </c>
      <c r="S163" s="16">
        <v>223285.08000000002</v>
      </c>
      <c r="U163" s="15" t="s">
        <v>500</v>
      </c>
      <c r="V163" s="16">
        <v>-1186.3399999999383</v>
      </c>
    </row>
    <row r="164" spans="2:22">
      <c r="B164" s="15" t="s">
        <v>520</v>
      </c>
      <c r="C164" s="16">
        <v>20510.550000000003</v>
      </c>
      <c r="D164" s="16">
        <v>18343.84</v>
      </c>
      <c r="E164" s="16">
        <v>2166.7100000000028</v>
      </c>
      <c r="F164" s="17">
        <v>53</v>
      </c>
      <c r="G164" s="18">
        <v>0.1056388053952723</v>
      </c>
      <c r="M164" s="95" t="s">
        <v>1602</v>
      </c>
      <c r="N164" s="137"/>
      <c r="O164" s="137"/>
      <c r="P164" s="137"/>
      <c r="R164" s="15" t="s">
        <v>501</v>
      </c>
      <c r="S164" s="16">
        <v>189439.51999999996</v>
      </c>
      <c r="U164" s="15" t="s">
        <v>501</v>
      </c>
      <c r="V164" s="16">
        <v>-10479.870000000083</v>
      </c>
    </row>
    <row r="165" spans="2:22">
      <c r="B165" s="15" t="s">
        <v>521</v>
      </c>
      <c r="C165" s="16">
        <v>116552.57000000002</v>
      </c>
      <c r="D165" s="16">
        <v>123239.08000000002</v>
      </c>
      <c r="E165" s="16">
        <v>-6686.5099999999948</v>
      </c>
      <c r="F165" s="17">
        <v>216</v>
      </c>
      <c r="G165" s="18">
        <v>-5.736904814711502E-2</v>
      </c>
      <c r="M165" s="96" t="s">
        <v>413</v>
      </c>
      <c r="N165" s="39">
        <v>253013.52999999985</v>
      </c>
      <c r="O165" s="39">
        <v>-7379.7500000001164</v>
      </c>
      <c r="P165" s="67">
        <v>1578</v>
      </c>
      <c r="R165" s="15" t="s">
        <v>502</v>
      </c>
      <c r="S165" s="16">
        <v>773398.21999999927</v>
      </c>
      <c r="U165" s="15" t="s">
        <v>502</v>
      </c>
      <c r="V165" s="16">
        <v>-14928.03000000061</v>
      </c>
    </row>
    <row r="166" spans="2:22">
      <c r="B166" s="15" t="s">
        <v>522</v>
      </c>
      <c r="C166" s="16">
        <v>218041.08000000028</v>
      </c>
      <c r="D166" s="16">
        <v>195316.59000000014</v>
      </c>
      <c r="E166" s="16">
        <v>22724.490000000136</v>
      </c>
      <c r="F166" s="17">
        <v>842</v>
      </c>
      <c r="G166" s="18">
        <v>0.10422114034658106</v>
      </c>
      <c r="M166" s="96" t="s">
        <v>451</v>
      </c>
      <c r="N166" s="39">
        <v>2999.2999999999997</v>
      </c>
      <c r="O166" s="39">
        <v>-86.040000000000873</v>
      </c>
      <c r="P166" s="67">
        <v>51</v>
      </c>
      <c r="R166" s="15" t="s">
        <v>503</v>
      </c>
      <c r="S166" s="16">
        <v>23390</v>
      </c>
      <c r="U166" s="15" t="s">
        <v>503</v>
      </c>
      <c r="V166" s="16">
        <v>-2271.3000000000029</v>
      </c>
    </row>
    <row r="167" spans="2:22">
      <c r="B167" s="15" t="s">
        <v>523</v>
      </c>
      <c r="C167" s="16">
        <v>13188.230000000001</v>
      </c>
      <c r="D167" s="16">
        <v>12613.669999999998</v>
      </c>
      <c r="E167" s="16">
        <v>574.56000000000313</v>
      </c>
      <c r="F167" s="17">
        <v>37</v>
      </c>
      <c r="G167" s="18">
        <v>4.3566119183544957E-2</v>
      </c>
      <c r="M167" s="96" t="s">
        <v>452</v>
      </c>
      <c r="N167" s="39">
        <v>128411.73999999996</v>
      </c>
      <c r="O167" s="39">
        <v>-5872.9699999999139</v>
      </c>
      <c r="P167" s="67">
        <v>492</v>
      </c>
      <c r="R167" s="15" t="s">
        <v>504</v>
      </c>
      <c r="S167" s="16">
        <v>82443.919999999984</v>
      </c>
      <c r="U167" s="15" t="s">
        <v>504</v>
      </c>
      <c r="V167" s="16">
        <v>-7695.4700000000012</v>
      </c>
    </row>
    <row r="168" spans="2:22">
      <c r="B168" s="15" t="s">
        <v>524</v>
      </c>
      <c r="C168" s="16">
        <v>220675.93000000014</v>
      </c>
      <c r="D168" s="16">
        <v>198295.99000000005</v>
      </c>
      <c r="E168" s="16">
        <v>22379.94000000009</v>
      </c>
      <c r="F168" s="17">
        <v>495</v>
      </c>
      <c r="G168" s="18">
        <v>0.10141541037121754</v>
      </c>
      <c r="M168" s="96" t="s">
        <v>456</v>
      </c>
      <c r="N168" s="39">
        <v>736865.3</v>
      </c>
      <c r="O168" s="39">
        <v>-11093.670000000275</v>
      </c>
      <c r="P168" s="67">
        <v>1603</v>
      </c>
      <c r="R168" s="15" t="s">
        <v>505</v>
      </c>
      <c r="S168" s="16">
        <v>4680.8999999999996</v>
      </c>
      <c r="U168" s="15" t="s">
        <v>505</v>
      </c>
      <c r="V168" s="16">
        <v>-151.86999999999989</v>
      </c>
    </row>
    <row r="169" spans="2:22">
      <c r="B169" s="15" t="s">
        <v>525</v>
      </c>
      <c r="C169" s="16">
        <v>4758.5999999999995</v>
      </c>
      <c r="D169" s="16">
        <v>5037.8600000000006</v>
      </c>
      <c r="E169" s="16">
        <v>-279.26000000000113</v>
      </c>
      <c r="F169" s="17">
        <v>8</v>
      </c>
      <c r="G169" s="18">
        <v>-5.8685327617366695E-2</v>
      </c>
      <c r="M169" s="96" t="s">
        <v>483</v>
      </c>
      <c r="N169" s="39">
        <v>1586.5800000000002</v>
      </c>
      <c r="O169" s="39">
        <v>5.8900000000001</v>
      </c>
      <c r="P169" s="67">
        <v>4</v>
      </c>
      <c r="R169" s="15" t="s">
        <v>506</v>
      </c>
      <c r="S169" s="16">
        <v>2418.83</v>
      </c>
      <c r="U169" s="15" t="s">
        <v>506</v>
      </c>
      <c r="V169" s="16">
        <v>199.54999999999973</v>
      </c>
    </row>
    <row r="170" spans="2:22">
      <c r="B170" s="15" t="s">
        <v>526</v>
      </c>
      <c r="C170" s="16">
        <v>10237.729999999998</v>
      </c>
      <c r="D170" s="16">
        <v>9067.1700000000019</v>
      </c>
      <c r="E170" s="16">
        <v>1170.5599999999959</v>
      </c>
      <c r="F170" s="17">
        <v>25</v>
      </c>
      <c r="G170" s="18">
        <v>0.11433784637805414</v>
      </c>
      <c r="M170" s="96" t="s">
        <v>488</v>
      </c>
      <c r="N170" s="39">
        <v>3464.17</v>
      </c>
      <c r="O170" s="39">
        <v>302.94000000000051</v>
      </c>
      <c r="P170" s="67">
        <v>3</v>
      </c>
      <c r="R170" s="15" t="s">
        <v>507</v>
      </c>
      <c r="S170" s="16">
        <v>146261.20000000007</v>
      </c>
      <c r="U170" s="15" t="s">
        <v>507</v>
      </c>
      <c r="V170" s="16">
        <v>16606.250000000087</v>
      </c>
    </row>
    <row r="171" spans="2:22">
      <c r="B171" s="15" t="s">
        <v>527</v>
      </c>
      <c r="C171" s="16">
        <v>35180.22</v>
      </c>
      <c r="D171" s="16">
        <v>35588.579999999987</v>
      </c>
      <c r="E171" s="16">
        <v>-408.35999999998603</v>
      </c>
      <c r="F171" s="17">
        <v>131</v>
      </c>
      <c r="G171" s="18">
        <v>-1.1607659076605718E-2</v>
      </c>
      <c r="M171" s="96" t="s">
        <v>535</v>
      </c>
      <c r="N171" s="39">
        <v>100403.74999999994</v>
      </c>
      <c r="O171" s="39">
        <v>-5824.7400000001217</v>
      </c>
      <c r="P171" s="67">
        <v>434</v>
      </c>
      <c r="R171" s="15" t="s">
        <v>508</v>
      </c>
      <c r="S171" s="16">
        <v>22522.76</v>
      </c>
      <c r="U171" s="15" t="s">
        <v>508</v>
      </c>
      <c r="V171" s="16">
        <v>-1551.6300000000083</v>
      </c>
    </row>
    <row r="172" spans="2:22">
      <c r="B172" s="15" t="s">
        <v>528</v>
      </c>
      <c r="C172" s="16">
        <v>41981.37999999999</v>
      </c>
      <c r="D172" s="16">
        <v>36891.51999999999</v>
      </c>
      <c r="E172" s="16">
        <v>5089.8600000000006</v>
      </c>
      <c r="F172" s="17">
        <v>171</v>
      </c>
      <c r="G172" s="18">
        <v>0.12124089298636685</v>
      </c>
      <c r="M172" s="96" t="s">
        <v>578</v>
      </c>
      <c r="N172" s="39">
        <v>60027.799999999996</v>
      </c>
      <c r="O172" s="39">
        <v>-859.46000000003551</v>
      </c>
      <c r="P172" s="67">
        <v>308</v>
      </c>
      <c r="R172" s="15" t="s">
        <v>509</v>
      </c>
      <c r="S172" s="16">
        <v>1625.25</v>
      </c>
      <c r="U172" s="15" t="s">
        <v>509</v>
      </c>
      <c r="V172" s="16">
        <v>319.57000000000016</v>
      </c>
    </row>
    <row r="173" spans="2:22">
      <c r="B173" s="15" t="s">
        <v>529</v>
      </c>
      <c r="C173" s="16">
        <v>694143.12000000011</v>
      </c>
      <c r="D173" s="16">
        <v>705160.17999999959</v>
      </c>
      <c r="E173" s="16">
        <v>-11017.059999999474</v>
      </c>
      <c r="F173" s="17">
        <v>1488</v>
      </c>
      <c r="G173" s="18">
        <v>-1.587145313779019E-2</v>
      </c>
      <c r="M173" s="96" t="s">
        <v>608</v>
      </c>
      <c r="N173" s="39">
        <v>93760.550000000047</v>
      </c>
      <c r="O173" s="39">
        <v>-2126.0399999999499</v>
      </c>
      <c r="P173" s="67">
        <v>192</v>
      </c>
      <c r="R173" s="15" t="s">
        <v>510</v>
      </c>
      <c r="S173" s="16">
        <v>157298.4200000001</v>
      </c>
      <c r="U173" s="15" t="s">
        <v>510</v>
      </c>
      <c r="V173" s="16">
        <v>16328.820000000123</v>
      </c>
    </row>
    <row r="174" spans="2:22">
      <c r="B174" s="15" t="s">
        <v>530</v>
      </c>
      <c r="C174" s="16">
        <v>199020.58999999994</v>
      </c>
      <c r="D174" s="16">
        <v>209010.92</v>
      </c>
      <c r="E174" s="16">
        <v>-9990.3300000000745</v>
      </c>
      <c r="F174" s="17">
        <v>794</v>
      </c>
      <c r="G174" s="18">
        <v>-5.019746951810402E-2</v>
      </c>
      <c r="M174" s="96" t="s">
        <v>613</v>
      </c>
      <c r="N174" s="39">
        <v>735233.10000000044</v>
      </c>
      <c r="O174" s="39">
        <v>-21898.759999999311</v>
      </c>
      <c r="P174" s="67">
        <v>1408</v>
      </c>
      <c r="R174" s="15" t="s">
        <v>511</v>
      </c>
      <c r="S174" s="16">
        <v>337856.6800000004</v>
      </c>
      <c r="U174" s="15" t="s">
        <v>511</v>
      </c>
      <c r="V174" s="16">
        <v>-5002.1199999998789</v>
      </c>
    </row>
    <row r="175" spans="2:22">
      <c r="B175" s="15" t="s">
        <v>531</v>
      </c>
      <c r="C175" s="16">
        <v>397472.02000000008</v>
      </c>
      <c r="D175" s="16">
        <v>393088.2799999998</v>
      </c>
      <c r="E175" s="16">
        <v>4383.7400000002817</v>
      </c>
      <c r="F175" s="17">
        <v>763</v>
      </c>
      <c r="G175" s="18">
        <v>1.1029053063911973E-2</v>
      </c>
      <c r="M175" s="96" t="s">
        <v>673</v>
      </c>
      <c r="N175" s="39">
        <v>144602.52000000002</v>
      </c>
      <c r="O175" s="39">
        <v>16089.87000000001</v>
      </c>
      <c r="P175" s="67">
        <v>293</v>
      </c>
      <c r="R175" s="15" t="s">
        <v>512</v>
      </c>
      <c r="S175" s="16">
        <v>70893.829999999987</v>
      </c>
      <c r="U175" s="15" t="s">
        <v>512</v>
      </c>
      <c r="V175" s="16">
        <v>115.06999999996333</v>
      </c>
    </row>
    <row r="176" spans="2:22">
      <c r="B176" s="15" t="s">
        <v>532</v>
      </c>
      <c r="C176" s="16">
        <v>287191.73000000021</v>
      </c>
      <c r="D176" s="16">
        <v>255580.18000000028</v>
      </c>
      <c r="E176" s="16">
        <v>31611.54999999993</v>
      </c>
      <c r="F176" s="17">
        <v>1648</v>
      </c>
      <c r="G176" s="18">
        <v>0.11007124056113979</v>
      </c>
      <c r="M176" s="96" t="s">
        <v>674</v>
      </c>
      <c r="N176" s="39">
        <v>93905.879999999961</v>
      </c>
      <c r="O176" s="39">
        <v>-7059.7200000000303</v>
      </c>
      <c r="P176" s="67">
        <v>169</v>
      </c>
      <c r="R176" s="15" t="s">
        <v>513</v>
      </c>
      <c r="S176" s="16">
        <v>3053.52</v>
      </c>
      <c r="U176" s="15" t="s">
        <v>513</v>
      </c>
      <c r="V176" s="16">
        <v>-313.9699999999998</v>
      </c>
    </row>
    <row r="177" spans="2:22">
      <c r="B177" s="15" t="s">
        <v>533</v>
      </c>
      <c r="C177" s="16">
        <v>68910.760000000009</v>
      </c>
      <c r="D177" s="16">
        <v>75003.360000000001</v>
      </c>
      <c r="E177" s="16">
        <v>-6092.5999999999913</v>
      </c>
      <c r="F177" s="17">
        <v>106</v>
      </c>
      <c r="G177" s="18">
        <v>-8.8412898072811719E-2</v>
      </c>
      <c r="M177" s="96" t="s">
        <v>696</v>
      </c>
      <c r="N177" s="39">
        <v>153402.15999999997</v>
      </c>
      <c r="O177" s="39">
        <v>-960.63000000000466</v>
      </c>
      <c r="P177" s="67">
        <v>251</v>
      </c>
      <c r="R177" s="15" t="s">
        <v>514</v>
      </c>
      <c r="S177" s="16">
        <v>13219.529999999997</v>
      </c>
      <c r="U177" s="15" t="s">
        <v>514</v>
      </c>
      <c r="V177" s="16">
        <v>1992.0299999999952</v>
      </c>
    </row>
    <row r="178" spans="2:22">
      <c r="B178" s="15" t="s">
        <v>534</v>
      </c>
      <c r="C178" s="16">
        <v>6368.96</v>
      </c>
      <c r="D178" s="16">
        <v>6543.2700000000013</v>
      </c>
      <c r="E178" s="16">
        <v>-174.31000000000131</v>
      </c>
      <c r="F178" s="17">
        <v>19</v>
      </c>
      <c r="G178" s="18">
        <v>-2.7368675576546455E-2</v>
      </c>
      <c r="M178" s="96" t="s">
        <v>711</v>
      </c>
      <c r="N178" s="39">
        <v>101871.14</v>
      </c>
      <c r="O178" s="39">
        <v>-419.95000000001164</v>
      </c>
      <c r="P178" s="67">
        <v>131</v>
      </c>
      <c r="R178" s="15" t="s">
        <v>515</v>
      </c>
      <c r="S178" s="16">
        <v>272181.68</v>
      </c>
      <c r="U178" s="15" t="s">
        <v>515</v>
      </c>
      <c r="V178" s="16">
        <v>-20490.680000000051</v>
      </c>
    </row>
    <row r="179" spans="2:22">
      <c r="B179" s="15" t="s">
        <v>535</v>
      </c>
      <c r="C179" s="16">
        <v>100403.74999999994</v>
      </c>
      <c r="D179" s="16">
        <v>106228.49000000006</v>
      </c>
      <c r="E179" s="16">
        <v>-5824.7400000001217</v>
      </c>
      <c r="F179" s="17">
        <v>434</v>
      </c>
      <c r="G179" s="18">
        <v>-5.8013171818782912E-2</v>
      </c>
      <c r="M179" s="96" t="s">
        <v>728</v>
      </c>
      <c r="N179" s="39">
        <v>416749.60000000015</v>
      </c>
      <c r="O179" s="39">
        <v>42147.050000000163</v>
      </c>
      <c r="P179" s="67">
        <v>1236</v>
      </c>
      <c r="R179" s="15" t="s">
        <v>516</v>
      </c>
      <c r="S179" s="16">
        <v>5615.55</v>
      </c>
      <c r="U179" s="15" t="s">
        <v>516</v>
      </c>
      <c r="V179" s="16">
        <v>-91.529999999999745</v>
      </c>
    </row>
    <row r="180" spans="2:22">
      <c r="B180" s="15" t="s">
        <v>536</v>
      </c>
      <c r="C180" s="16">
        <v>288775.96000000002</v>
      </c>
      <c r="D180" s="16">
        <v>307689.42</v>
      </c>
      <c r="E180" s="16">
        <v>-18913.459999999963</v>
      </c>
      <c r="F180" s="17">
        <v>478</v>
      </c>
      <c r="G180" s="18">
        <v>-6.54952718363397E-2</v>
      </c>
      <c r="M180" s="96" t="s">
        <v>759</v>
      </c>
      <c r="N180" s="39">
        <v>21827.41</v>
      </c>
      <c r="O180" s="39">
        <v>-14.229999999999563</v>
      </c>
      <c r="P180" s="67">
        <v>32</v>
      </c>
      <c r="R180" s="15" t="s">
        <v>517</v>
      </c>
      <c r="S180" s="16">
        <v>351590.54</v>
      </c>
      <c r="U180" s="15" t="s">
        <v>517</v>
      </c>
      <c r="V180" s="16">
        <v>37533.169999999925</v>
      </c>
    </row>
    <row r="181" spans="2:22">
      <c r="B181" s="15" t="s">
        <v>537</v>
      </c>
      <c r="C181" s="16">
        <v>15075.469999999998</v>
      </c>
      <c r="D181" s="16">
        <v>15140.789999999999</v>
      </c>
      <c r="E181" s="16">
        <v>-65.320000000001528</v>
      </c>
      <c r="F181" s="17">
        <v>72</v>
      </c>
      <c r="G181" s="18">
        <v>-4.3328665706609173E-3</v>
      </c>
      <c r="M181" s="96" t="s">
        <v>783</v>
      </c>
      <c r="N181" s="39">
        <v>363878.39000000042</v>
      </c>
      <c r="O181" s="39">
        <v>21749.970000000612</v>
      </c>
      <c r="P181" s="67">
        <v>1598</v>
      </c>
      <c r="R181" s="15" t="s">
        <v>518</v>
      </c>
      <c r="S181" s="16">
        <v>67.540000000000006</v>
      </c>
      <c r="U181" s="15" t="s">
        <v>518</v>
      </c>
      <c r="V181" s="16">
        <v>17.560000000000009</v>
      </c>
    </row>
    <row r="182" spans="2:22">
      <c r="B182" s="15" t="s">
        <v>538</v>
      </c>
      <c r="C182" s="16">
        <v>676732.67000000039</v>
      </c>
      <c r="D182" s="16">
        <v>617600.91000000015</v>
      </c>
      <c r="E182" s="16">
        <v>59131.760000000242</v>
      </c>
      <c r="F182" s="17">
        <v>1946</v>
      </c>
      <c r="G182" s="18">
        <v>8.7378314394072634E-2</v>
      </c>
      <c r="M182" s="96" t="s">
        <v>796</v>
      </c>
      <c r="N182" s="39">
        <v>7111.09</v>
      </c>
      <c r="O182" s="39">
        <v>-8.1899999999995998</v>
      </c>
      <c r="P182" s="67">
        <v>18</v>
      </c>
      <c r="R182" s="15" t="s">
        <v>519</v>
      </c>
      <c r="S182" s="16">
        <v>139014.01</v>
      </c>
      <c r="U182" s="15" t="s">
        <v>519</v>
      </c>
      <c r="V182" s="16">
        <v>-15489.450000000012</v>
      </c>
    </row>
    <row r="183" spans="2:22">
      <c r="B183" s="15" t="s">
        <v>539</v>
      </c>
      <c r="C183" s="16">
        <v>14237</v>
      </c>
      <c r="D183" s="16">
        <v>14257.359999999999</v>
      </c>
      <c r="E183" s="16">
        <v>-20.359999999998763</v>
      </c>
      <c r="F183" s="17">
        <v>32</v>
      </c>
      <c r="G183" s="18">
        <v>-1.4300765610731729E-3</v>
      </c>
      <c r="M183" s="96" t="s">
        <v>853</v>
      </c>
      <c r="N183" s="39">
        <v>48761.760000000002</v>
      </c>
      <c r="O183" s="39">
        <v>3075.1600000000035</v>
      </c>
      <c r="P183" s="67">
        <v>34</v>
      </c>
      <c r="R183" s="15" t="s">
        <v>520</v>
      </c>
      <c r="S183" s="16">
        <v>20510.550000000003</v>
      </c>
      <c r="U183" s="15" t="s">
        <v>520</v>
      </c>
      <c r="V183" s="16">
        <v>2166.7100000000028</v>
      </c>
    </row>
    <row r="184" spans="2:22">
      <c r="B184" s="15" t="s">
        <v>540</v>
      </c>
      <c r="C184" s="16">
        <v>59368.239999999983</v>
      </c>
      <c r="D184" s="16">
        <v>52112.679999999986</v>
      </c>
      <c r="E184" s="16">
        <v>7255.5599999999977</v>
      </c>
      <c r="F184" s="17">
        <v>309</v>
      </c>
      <c r="G184" s="18">
        <v>0.12221281951427228</v>
      </c>
      <c r="M184" s="96" t="s">
        <v>898</v>
      </c>
      <c r="N184" s="39">
        <v>24970.510000000002</v>
      </c>
      <c r="O184" s="39">
        <v>-11.930000000000291</v>
      </c>
      <c r="P184" s="67">
        <v>54</v>
      </c>
      <c r="R184" s="15" t="s">
        <v>521</v>
      </c>
      <c r="S184" s="16">
        <v>116552.57000000002</v>
      </c>
      <c r="U184" s="15" t="s">
        <v>521</v>
      </c>
      <c r="V184" s="16">
        <v>-6686.5099999999948</v>
      </c>
    </row>
    <row r="185" spans="2:22">
      <c r="B185" s="15" t="s">
        <v>541</v>
      </c>
      <c r="C185" s="16">
        <v>7409.2000000000007</v>
      </c>
      <c r="D185" s="16">
        <v>8137.35</v>
      </c>
      <c r="E185" s="16">
        <v>-728.14999999999964</v>
      </c>
      <c r="F185" s="17">
        <v>11</v>
      </c>
      <c r="G185" s="18">
        <v>-9.827646709496296E-2</v>
      </c>
      <c r="M185" s="96" t="s">
        <v>951</v>
      </c>
      <c r="N185" s="39">
        <v>35248.13999999997</v>
      </c>
      <c r="O185" s="39">
        <v>303.32999999998719</v>
      </c>
      <c r="P185" s="67">
        <v>257</v>
      </c>
      <c r="R185" s="15" t="s">
        <v>522</v>
      </c>
      <c r="S185" s="16">
        <v>218041.08000000028</v>
      </c>
      <c r="U185" s="15" t="s">
        <v>522</v>
      </c>
      <c r="V185" s="16">
        <v>22724.490000000136</v>
      </c>
    </row>
    <row r="186" spans="2:22">
      <c r="B186" s="15" t="s">
        <v>542</v>
      </c>
      <c r="C186" s="16">
        <v>140479.83000000005</v>
      </c>
      <c r="D186" s="16">
        <v>127038.62999999996</v>
      </c>
      <c r="E186" s="16">
        <v>13441.200000000084</v>
      </c>
      <c r="F186" s="17">
        <v>264</v>
      </c>
      <c r="G186" s="18">
        <v>9.5680639704647144E-2</v>
      </c>
      <c r="M186" s="96" t="s">
        <v>964</v>
      </c>
      <c r="N186" s="39">
        <v>794909.73000000173</v>
      </c>
      <c r="O186" s="39">
        <v>15523.890000001993</v>
      </c>
      <c r="P186" s="67">
        <v>2392</v>
      </c>
      <c r="R186" s="15" t="s">
        <v>523</v>
      </c>
      <c r="S186" s="16">
        <v>13188.230000000001</v>
      </c>
      <c r="U186" s="15" t="s">
        <v>523</v>
      </c>
      <c r="V186" s="16">
        <v>574.56000000000313</v>
      </c>
    </row>
    <row r="187" spans="2:22">
      <c r="B187" s="15" t="s">
        <v>543</v>
      </c>
      <c r="C187" s="16">
        <v>290158.19000000024</v>
      </c>
      <c r="D187" s="16">
        <v>294096.63000000012</v>
      </c>
      <c r="E187" s="16">
        <v>-3938.4399999998859</v>
      </c>
      <c r="F187" s="17">
        <v>673</v>
      </c>
      <c r="G187" s="18">
        <v>-1.3573423517702129E-2</v>
      </c>
      <c r="M187" s="96" t="s">
        <v>968</v>
      </c>
      <c r="N187" s="39">
        <v>13470.99</v>
      </c>
      <c r="O187" s="39">
        <v>1077.4500000000007</v>
      </c>
      <c r="P187" s="67">
        <v>13</v>
      </c>
      <c r="R187" s="15" t="s">
        <v>524</v>
      </c>
      <c r="S187" s="16">
        <v>220675.93000000014</v>
      </c>
      <c r="U187" s="15" t="s">
        <v>524</v>
      </c>
      <c r="V187" s="16">
        <v>22379.94000000009</v>
      </c>
    </row>
    <row r="188" spans="2:22">
      <c r="B188" s="15" t="s">
        <v>544</v>
      </c>
      <c r="C188" s="16">
        <v>34997.369999999981</v>
      </c>
      <c r="D188" s="16">
        <v>37552.93</v>
      </c>
      <c r="E188" s="16">
        <v>-2555.5600000000195</v>
      </c>
      <c r="F188" s="17">
        <v>147</v>
      </c>
      <c r="G188" s="18">
        <v>-7.3021487043169839E-2</v>
      </c>
      <c r="M188" s="95" t="s">
        <v>1587</v>
      </c>
      <c r="N188" s="137"/>
      <c r="O188" s="137"/>
      <c r="P188" s="137"/>
      <c r="R188" s="15" t="s">
        <v>525</v>
      </c>
      <c r="S188" s="16">
        <v>4758.5999999999995</v>
      </c>
      <c r="U188" s="15" t="s">
        <v>525</v>
      </c>
      <c r="V188" s="16">
        <v>-279.26000000000113</v>
      </c>
    </row>
    <row r="189" spans="2:22">
      <c r="B189" s="15" t="s">
        <v>545</v>
      </c>
      <c r="C189" s="16">
        <v>5925.8099999999986</v>
      </c>
      <c r="D189" s="16">
        <v>5865.2200000000012</v>
      </c>
      <c r="E189" s="16">
        <v>60.589999999997417</v>
      </c>
      <c r="F189" s="17">
        <v>29</v>
      </c>
      <c r="G189" s="18">
        <v>1.0224762521916401E-2</v>
      </c>
      <c r="M189" s="96" t="s">
        <v>528</v>
      </c>
      <c r="N189" s="39">
        <v>41981.37999999999</v>
      </c>
      <c r="O189" s="39">
        <v>5089.8600000000006</v>
      </c>
      <c r="P189" s="67">
        <v>171</v>
      </c>
      <c r="R189" s="15" t="s">
        <v>526</v>
      </c>
      <c r="S189" s="16">
        <v>10237.729999999998</v>
      </c>
      <c r="U189" s="15" t="s">
        <v>526</v>
      </c>
      <c r="V189" s="16">
        <v>1170.5599999999959</v>
      </c>
    </row>
    <row r="190" spans="2:22">
      <c r="B190" s="15" t="s">
        <v>546</v>
      </c>
      <c r="C190" s="16">
        <v>35704.55000000001</v>
      </c>
      <c r="D190" s="16">
        <v>31653.189999999995</v>
      </c>
      <c r="E190" s="16">
        <v>4051.3600000000151</v>
      </c>
      <c r="F190" s="17">
        <v>86</v>
      </c>
      <c r="G190" s="18">
        <v>0.11346901165257689</v>
      </c>
      <c r="M190" s="95" t="s">
        <v>1603</v>
      </c>
      <c r="N190" s="137"/>
      <c r="O190" s="137"/>
      <c r="P190" s="137"/>
      <c r="R190" s="15" t="s">
        <v>527</v>
      </c>
      <c r="S190" s="16">
        <v>35180.22</v>
      </c>
      <c r="U190" s="15" t="s">
        <v>527</v>
      </c>
      <c r="V190" s="16">
        <v>-408.35999999998603</v>
      </c>
    </row>
    <row r="191" spans="2:22">
      <c r="B191" s="15" t="s">
        <v>547</v>
      </c>
      <c r="C191" s="16">
        <v>712293.62999999977</v>
      </c>
      <c r="D191" s="16">
        <v>733920.43000000017</v>
      </c>
      <c r="E191" s="16">
        <v>-21626.800000000396</v>
      </c>
      <c r="F191" s="17">
        <v>1155</v>
      </c>
      <c r="G191" s="18">
        <v>-3.036219767962884E-2</v>
      </c>
      <c r="M191" s="96" t="s">
        <v>746</v>
      </c>
      <c r="N191" s="39">
        <v>11138.69</v>
      </c>
      <c r="O191" s="39">
        <v>741.38000000000102</v>
      </c>
      <c r="P191" s="67">
        <v>11</v>
      </c>
      <c r="R191" s="15" t="s">
        <v>528</v>
      </c>
      <c r="S191" s="16">
        <v>41981.37999999999</v>
      </c>
      <c r="U191" s="15" t="s">
        <v>528</v>
      </c>
      <c r="V191" s="16">
        <v>5089.8600000000006</v>
      </c>
    </row>
    <row r="192" spans="2:22">
      <c r="B192" s="15" t="s">
        <v>548</v>
      </c>
      <c r="C192" s="16">
        <v>1559.6499999999999</v>
      </c>
      <c r="D192" s="16">
        <v>1387.15</v>
      </c>
      <c r="E192" s="16">
        <v>172.49999999999977</v>
      </c>
      <c r="F192" s="17">
        <v>4</v>
      </c>
      <c r="G192" s="18">
        <v>0.11060173756932631</v>
      </c>
      <c r="M192" s="96" t="s">
        <v>812</v>
      </c>
      <c r="N192" s="39">
        <v>8917.4599999999991</v>
      </c>
      <c r="O192" s="39">
        <v>111.02000000000044</v>
      </c>
      <c r="P192" s="67">
        <v>45</v>
      </c>
      <c r="R192" s="15" t="s">
        <v>529</v>
      </c>
      <c r="S192" s="16">
        <v>694143.12000000011</v>
      </c>
      <c r="U192" s="15" t="s">
        <v>529</v>
      </c>
      <c r="V192" s="16">
        <v>-11017.059999999474</v>
      </c>
    </row>
    <row r="193" spans="2:22">
      <c r="B193" s="15" t="s">
        <v>549</v>
      </c>
      <c r="C193" s="16">
        <v>110728.59000000001</v>
      </c>
      <c r="D193" s="16">
        <v>115702.04999999999</v>
      </c>
      <c r="E193" s="16">
        <v>-4973.4599999999773</v>
      </c>
      <c r="F193" s="17">
        <v>206</v>
      </c>
      <c r="G193" s="18">
        <v>-4.4915771075925169E-2</v>
      </c>
      <c r="M193" s="95" t="s">
        <v>1604</v>
      </c>
      <c r="N193" s="137"/>
      <c r="O193" s="137"/>
      <c r="P193" s="137"/>
      <c r="R193" s="15" t="s">
        <v>530</v>
      </c>
      <c r="S193" s="16">
        <v>199020.58999999994</v>
      </c>
      <c r="U193" s="15" t="s">
        <v>530</v>
      </c>
      <c r="V193" s="16">
        <v>-9990.3300000000745</v>
      </c>
    </row>
    <row r="194" spans="2:22">
      <c r="B194" s="15" t="s">
        <v>550</v>
      </c>
      <c r="C194" s="16">
        <v>40287.050000000003</v>
      </c>
      <c r="D194" s="16">
        <v>35540.019999999975</v>
      </c>
      <c r="E194" s="16">
        <v>4747.0300000000279</v>
      </c>
      <c r="F194" s="17">
        <v>142</v>
      </c>
      <c r="G194" s="18">
        <v>0.11783017123368496</v>
      </c>
      <c r="M194" s="96" t="s">
        <v>679</v>
      </c>
      <c r="N194" s="39">
        <v>52306.070000000014</v>
      </c>
      <c r="O194" s="39">
        <v>6508.210000000021</v>
      </c>
      <c r="P194" s="67">
        <v>295</v>
      </c>
      <c r="R194" s="15" t="s">
        <v>531</v>
      </c>
      <c r="S194" s="16">
        <v>397472.02000000008</v>
      </c>
      <c r="U194" s="15" t="s">
        <v>531</v>
      </c>
      <c r="V194" s="16">
        <v>4383.7400000002817</v>
      </c>
    </row>
    <row r="195" spans="2:22">
      <c r="B195" s="15" t="s">
        <v>551</v>
      </c>
      <c r="C195" s="16">
        <v>31477.469999999998</v>
      </c>
      <c r="D195" s="16">
        <v>33966.020000000004</v>
      </c>
      <c r="E195" s="16">
        <v>-2488.5500000000065</v>
      </c>
      <c r="F195" s="17">
        <v>73</v>
      </c>
      <c r="G195" s="18">
        <v>-7.9058132689825672E-2</v>
      </c>
      <c r="M195" s="38" t="s">
        <v>1509</v>
      </c>
      <c r="N195" s="137"/>
      <c r="O195" s="137"/>
      <c r="P195" s="137"/>
      <c r="R195" s="15" t="s">
        <v>532</v>
      </c>
      <c r="S195" s="16">
        <v>287191.73000000021</v>
      </c>
      <c r="U195" s="15" t="s">
        <v>532</v>
      </c>
      <c r="V195" s="16">
        <v>31611.54999999993</v>
      </c>
    </row>
    <row r="196" spans="2:22">
      <c r="B196" s="15" t="s">
        <v>552</v>
      </c>
      <c r="C196" s="16">
        <v>4537.6500000000005</v>
      </c>
      <c r="D196" s="16">
        <v>4531.8099999999995</v>
      </c>
      <c r="E196" s="16">
        <v>5.840000000001055</v>
      </c>
      <c r="F196" s="17">
        <v>12</v>
      </c>
      <c r="G196" s="18">
        <v>1.2870097958196543E-3</v>
      </c>
      <c r="M196" s="95" t="s">
        <v>1605</v>
      </c>
      <c r="N196" s="137"/>
      <c r="O196" s="137"/>
      <c r="P196" s="137"/>
      <c r="R196" s="15" t="s">
        <v>533</v>
      </c>
      <c r="S196" s="16">
        <v>68910.760000000009</v>
      </c>
      <c r="U196" s="15" t="s">
        <v>533</v>
      </c>
      <c r="V196" s="16">
        <v>-6092.5999999999913</v>
      </c>
    </row>
    <row r="197" spans="2:22">
      <c r="B197" s="15" t="s">
        <v>553</v>
      </c>
      <c r="C197" s="16">
        <v>1859.6200000000001</v>
      </c>
      <c r="D197" s="16">
        <v>2027.63</v>
      </c>
      <c r="E197" s="16">
        <v>-168.01</v>
      </c>
      <c r="F197" s="17">
        <v>5</v>
      </c>
      <c r="G197" s="18">
        <v>-9.0346414858949661E-2</v>
      </c>
      <c r="M197" s="96" t="s">
        <v>647</v>
      </c>
      <c r="N197" s="39">
        <v>473675.68000000005</v>
      </c>
      <c r="O197" s="39">
        <v>49567.700000000244</v>
      </c>
      <c r="P197" s="67">
        <v>1192</v>
      </c>
      <c r="R197" s="15" t="s">
        <v>534</v>
      </c>
      <c r="S197" s="16">
        <v>6368.96</v>
      </c>
      <c r="U197" s="15" t="s">
        <v>534</v>
      </c>
      <c r="V197" s="16">
        <v>-174.31000000000131</v>
      </c>
    </row>
    <row r="198" spans="2:22">
      <c r="B198" s="15" t="s">
        <v>554</v>
      </c>
      <c r="C198" s="16">
        <v>1524.73</v>
      </c>
      <c r="D198" s="16">
        <v>1362.67</v>
      </c>
      <c r="E198" s="16">
        <v>162.05999999999995</v>
      </c>
      <c r="F198" s="17">
        <v>7</v>
      </c>
      <c r="G198" s="18">
        <v>0.10628767060397575</v>
      </c>
      <c r="M198" s="96" t="s">
        <v>752</v>
      </c>
      <c r="N198" s="39">
        <v>64689.779999999948</v>
      </c>
      <c r="O198" s="39">
        <v>113.85999999994237</v>
      </c>
      <c r="P198" s="67">
        <v>193</v>
      </c>
      <c r="R198" s="15" t="s">
        <v>535</v>
      </c>
      <c r="S198" s="16">
        <v>100403.74999999994</v>
      </c>
      <c r="U198" s="15" t="s">
        <v>535</v>
      </c>
      <c r="V198" s="16">
        <v>-5824.7400000001217</v>
      </c>
    </row>
    <row r="199" spans="2:22">
      <c r="B199" s="15" t="s">
        <v>555</v>
      </c>
      <c r="C199" s="16">
        <v>1411.18</v>
      </c>
      <c r="D199" s="16">
        <v>1952.3700000000001</v>
      </c>
      <c r="E199" s="16">
        <v>-541.19000000000005</v>
      </c>
      <c r="F199" s="17">
        <v>3</v>
      </c>
      <c r="G199" s="18">
        <v>-0.38350175030825268</v>
      </c>
      <c r="M199" s="95" t="s">
        <v>1606</v>
      </c>
      <c r="N199" s="137"/>
      <c r="O199" s="137"/>
      <c r="P199" s="137"/>
      <c r="R199" s="15" t="s">
        <v>536</v>
      </c>
      <c r="S199" s="16">
        <v>288775.96000000002</v>
      </c>
      <c r="U199" s="15" t="s">
        <v>536</v>
      </c>
      <c r="V199" s="16">
        <v>-18913.459999999963</v>
      </c>
    </row>
    <row r="200" spans="2:22">
      <c r="B200" s="15" t="s">
        <v>556</v>
      </c>
      <c r="C200" s="16">
        <v>3645.6799999999989</v>
      </c>
      <c r="D200" s="16">
        <v>4384.1600000000008</v>
      </c>
      <c r="E200" s="16">
        <v>-738.48000000000184</v>
      </c>
      <c r="F200" s="17">
        <v>73</v>
      </c>
      <c r="G200" s="18">
        <v>-0.20256303350815269</v>
      </c>
      <c r="M200" s="96" t="s">
        <v>648</v>
      </c>
      <c r="N200" s="39">
        <v>19151.47</v>
      </c>
      <c r="O200" s="39">
        <v>2134.3600000000079</v>
      </c>
      <c r="P200" s="67">
        <v>50</v>
      </c>
      <c r="R200" s="15" t="s">
        <v>537</v>
      </c>
      <c r="S200" s="16">
        <v>15075.469999999998</v>
      </c>
      <c r="U200" s="15" t="s">
        <v>537</v>
      </c>
      <c r="V200" s="16">
        <v>-65.320000000001528</v>
      </c>
    </row>
    <row r="201" spans="2:22">
      <c r="B201" s="15" t="s">
        <v>557</v>
      </c>
      <c r="C201" s="16">
        <v>7603.3199999999988</v>
      </c>
      <c r="D201" s="16">
        <v>7372.7300000000014</v>
      </c>
      <c r="E201" s="16">
        <v>230.58999999999742</v>
      </c>
      <c r="F201" s="17">
        <v>23</v>
      </c>
      <c r="G201" s="18">
        <v>3.03275411267706E-2</v>
      </c>
      <c r="M201" s="95" t="s">
        <v>1607</v>
      </c>
      <c r="N201" s="137"/>
      <c r="O201" s="137"/>
      <c r="P201" s="137"/>
      <c r="R201" s="15" t="s">
        <v>538</v>
      </c>
      <c r="S201" s="16">
        <v>676732.67000000039</v>
      </c>
      <c r="U201" s="15" t="s">
        <v>538</v>
      </c>
      <c r="V201" s="16">
        <v>59131.760000000242</v>
      </c>
    </row>
    <row r="202" spans="2:22">
      <c r="B202" s="15" t="s">
        <v>558</v>
      </c>
      <c r="C202" s="16">
        <v>259082.59999999992</v>
      </c>
      <c r="D202" s="16">
        <v>231469.72000000009</v>
      </c>
      <c r="E202" s="16">
        <v>27612.87999999983</v>
      </c>
      <c r="F202" s="17">
        <v>646</v>
      </c>
      <c r="G202" s="18">
        <v>0.10657944609170912</v>
      </c>
      <c r="M202" s="96" t="s">
        <v>524</v>
      </c>
      <c r="N202" s="39">
        <v>220675.93000000014</v>
      </c>
      <c r="O202" s="39">
        <v>22379.94000000009</v>
      </c>
      <c r="P202" s="67">
        <v>495</v>
      </c>
      <c r="R202" s="15" t="s">
        <v>539</v>
      </c>
      <c r="S202" s="16">
        <v>14237</v>
      </c>
      <c r="U202" s="15" t="s">
        <v>539</v>
      </c>
      <c r="V202" s="16">
        <v>-20.359999999998763</v>
      </c>
    </row>
    <row r="203" spans="2:22">
      <c r="B203" s="15" t="s">
        <v>559</v>
      </c>
      <c r="C203" s="16">
        <v>114536.65000000001</v>
      </c>
      <c r="D203" s="16">
        <v>119796.73999999998</v>
      </c>
      <c r="E203" s="16">
        <v>-5260.0899999999674</v>
      </c>
      <c r="F203" s="17">
        <v>470</v>
      </c>
      <c r="G203" s="18">
        <v>-4.5924950659897656E-2</v>
      </c>
      <c r="M203" s="96" t="s">
        <v>526</v>
      </c>
      <c r="N203" s="39">
        <v>10237.729999999998</v>
      </c>
      <c r="O203" s="39">
        <v>1170.5599999999959</v>
      </c>
      <c r="P203" s="67">
        <v>25</v>
      </c>
      <c r="R203" s="15" t="s">
        <v>540</v>
      </c>
      <c r="S203" s="16">
        <v>59368.239999999983</v>
      </c>
      <c r="U203" s="15" t="s">
        <v>540</v>
      </c>
      <c r="V203" s="16">
        <v>7255.5599999999977</v>
      </c>
    </row>
    <row r="204" spans="2:22">
      <c r="B204" s="15" t="s">
        <v>560</v>
      </c>
      <c r="C204" s="16">
        <v>731634.54000000015</v>
      </c>
      <c r="D204" s="16">
        <v>754259.2</v>
      </c>
      <c r="E204" s="16">
        <v>-22624.6599999998</v>
      </c>
      <c r="F204" s="17">
        <v>1344</v>
      </c>
      <c r="G204" s="18">
        <v>-3.0923444374290742E-2</v>
      </c>
      <c r="M204" s="96" t="s">
        <v>603</v>
      </c>
      <c r="N204" s="39">
        <v>104508.82000000002</v>
      </c>
      <c r="O204" s="39">
        <v>-7361.9499999999825</v>
      </c>
      <c r="P204" s="67">
        <v>181</v>
      </c>
      <c r="R204" s="15" t="s">
        <v>541</v>
      </c>
      <c r="S204" s="16">
        <v>7409.2000000000007</v>
      </c>
      <c r="U204" s="15" t="s">
        <v>541</v>
      </c>
      <c r="V204" s="16">
        <v>-728.14999999999964</v>
      </c>
    </row>
    <row r="205" spans="2:22">
      <c r="B205" s="15" t="s">
        <v>561</v>
      </c>
      <c r="C205" s="16">
        <v>4689.119999999999</v>
      </c>
      <c r="D205" s="16">
        <v>4792.47</v>
      </c>
      <c r="E205" s="16">
        <v>-103.35000000000127</v>
      </c>
      <c r="F205" s="17">
        <v>9</v>
      </c>
      <c r="G205" s="18">
        <v>-2.2040382843689497E-2</v>
      </c>
      <c r="M205" s="96" t="s">
        <v>638</v>
      </c>
      <c r="N205" s="39">
        <v>58.06</v>
      </c>
      <c r="O205" s="39">
        <v>15.090000000000003</v>
      </c>
      <c r="P205" s="67">
        <v>2</v>
      </c>
      <c r="R205" s="15" t="s">
        <v>542</v>
      </c>
      <c r="S205" s="16">
        <v>140479.83000000005</v>
      </c>
      <c r="U205" s="15" t="s">
        <v>542</v>
      </c>
      <c r="V205" s="16">
        <v>13441.200000000084</v>
      </c>
    </row>
    <row r="206" spans="2:22">
      <c r="B206" s="15" t="s">
        <v>562</v>
      </c>
      <c r="C206" s="16">
        <v>6417.1100000000006</v>
      </c>
      <c r="D206" s="16">
        <v>5763.9599999999991</v>
      </c>
      <c r="E206" s="16">
        <v>653.15000000000146</v>
      </c>
      <c r="F206" s="17">
        <v>7</v>
      </c>
      <c r="G206" s="18">
        <v>0.10178257813875738</v>
      </c>
      <c r="M206" s="96" t="s">
        <v>660</v>
      </c>
      <c r="N206" s="39">
        <v>47630.01999999999</v>
      </c>
      <c r="O206" s="39">
        <v>-3887.3800000000119</v>
      </c>
      <c r="P206" s="67">
        <v>100</v>
      </c>
      <c r="R206" s="15" t="s">
        <v>543</v>
      </c>
      <c r="S206" s="16">
        <v>290158.19000000024</v>
      </c>
      <c r="U206" s="15" t="s">
        <v>543</v>
      </c>
      <c r="V206" s="16">
        <v>-3938.4399999998859</v>
      </c>
    </row>
    <row r="207" spans="2:22">
      <c r="B207" s="15" t="s">
        <v>563</v>
      </c>
      <c r="C207" s="16">
        <v>94346.229999999967</v>
      </c>
      <c r="D207" s="16">
        <v>99982.629999999932</v>
      </c>
      <c r="E207" s="16">
        <v>-5636.3999999999651</v>
      </c>
      <c r="F207" s="17">
        <v>376</v>
      </c>
      <c r="G207" s="18">
        <v>-5.9741655813909757E-2</v>
      </c>
      <c r="M207" s="96" t="s">
        <v>675</v>
      </c>
      <c r="N207" s="39">
        <v>58079.629999999968</v>
      </c>
      <c r="O207" s="39">
        <v>106.33999999994558</v>
      </c>
      <c r="P207" s="67">
        <v>317</v>
      </c>
      <c r="R207" s="15" t="s">
        <v>544</v>
      </c>
      <c r="S207" s="16">
        <v>34997.369999999981</v>
      </c>
      <c r="U207" s="15" t="s">
        <v>544</v>
      </c>
      <c r="V207" s="16">
        <v>-2555.5600000000195</v>
      </c>
    </row>
    <row r="208" spans="2:22">
      <c r="B208" s="15" t="s">
        <v>564</v>
      </c>
      <c r="C208" s="16">
        <v>565938.1400000006</v>
      </c>
      <c r="D208" s="16">
        <v>586595.46999999986</v>
      </c>
      <c r="E208" s="16">
        <v>-20657.32999999926</v>
      </c>
      <c r="F208" s="17">
        <v>1602</v>
      </c>
      <c r="G208" s="18">
        <v>-3.6501038788442915E-2</v>
      </c>
      <c r="M208" s="96" t="s">
        <v>720</v>
      </c>
      <c r="N208" s="39">
        <v>57036.049999999988</v>
      </c>
      <c r="O208" s="39">
        <v>6575.3700000000026</v>
      </c>
      <c r="P208" s="67">
        <v>160</v>
      </c>
      <c r="R208" s="15" t="s">
        <v>545</v>
      </c>
      <c r="S208" s="16">
        <v>5925.8099999999986</v>
      </c>
      <c r="U208" s="15" t="s">
        <v>545</v>
      </c>
      <c r="V208" s="16">
        <v>60.589999999997417</v>
      </c>
    </row>
    <row r="209" spans="2:22">
      <c r="B209" s="15" t="s">
        <v>565</v>
      </c>
      <c r="C209" s="16">
        <v>8094.53</v>
      </c>
      <c r="D209" s="16">
        <v>7105.9</v>
      </c>
      <c r="E209" s="16">
        <v>988.63000000000011</v>
      </c>
      <c r="F209" s="17">
        <v>31</v>
      </c>
      <c r="G209" s="18">
        <v>0.12213556562271066</v>
      </c>
      <c r="M209" s="96" t="s">
        <v>745</v>
      </c>
      <c r="N209" s="39">
        <v>133081.69</v>
      </c>
      <c r="O209" s="39">
        <v>-15299.930000000022</v>
      </c>
      <c r="P209" s="67">
        <v>694</v>
      </c>
      <c r="R209" s="15" t="s">
        <v>546</v>
      </c>
      <c r="S209" s="16">
        <v>35704.55000000001</v>
      </c>
      <c r="U209" s="15" t="s">
        <v>546</v>
      </c>
      <c r="V209" s="16">
        <v>4051.3600000000151</v>
      </c>
    </row>
    <row r="210" spans="2:22">
      <c r="B210" s="15" t="s">
        <v>566</v>
      </c>
      <c r="C210" s="16">
        <v>131151.88999999996</v>
      </c>
      <c r="D210" s="16">
        <v>141009.56000000011</v>
      </c>
      <c r="E210" s="16">
        <v>-9857.6700000001583</v>
      </c>
      <c r="F210" s="17">
        <v>621</v>
      </c>
      <c r="G210" s="18">
        <v>-7.5162241276127709E-2</v>
      </c>
      <c r="M210" s="96" t="s">
        <v>753</v>
      </c>
      <c r="N210" s="39">
        <v>279023.81000000006</v>
      </c>
      <c r="O210" s="39">
        <v>-8008.0099999999511</v>
      </c>
      <c r="P210" s="67">
        <v>547</v>
      </c>
      <c r="R210" s="15" t="s">
        <v>547</v>
      </c>
      <c r="S210" s="16">
        <v>712293.62999999977</v>
      </c>
      <c r="U210" s="15" t="s">
        <v>547</v>
      </c>
      <c r="V210" s="16">
        <v>-21626.800000000396</v>
      </c>
    </row>
    <row r="211" spans="2:22">
      <c r="B211" s="15" t="s">
        <v>567</v>
      </c>
      <c r="C211" s="16">
        <v>130995.20000000001</v>
      </c>
      <c r="D211" s="16">
        <v>114737.06999999995</v>
      </c>
      <c r="E211" s="16">
        <v>16258.130000000063</v>
      </c>
      <c r="F211" s="17">
        <v>692</v>
      </c>
      <c r="G211" s="18">
        <v>0.12411241022571866</v>
      </c>
      <c r="M211" s="96" t="s">
        <v>889</v>
      </c>
      <c r="N211" s="39">
        <v>88724.659999999945</v>
      </c>
      <c r="O211" s="39">
        <v>-219.4500000000553</v>
      </c>
      <c r="P211" s="67">
        <v>160</v>
      </c>
      <c r="R211" s="15" t="s">
        <v>548</v>
      </c>
      <c r="S211" s="16">
        <v>1559.6499999999999</v>
      </c>
      <c r="U211" s="15" t="s">
        <v>548</v>
      </c>
      <c r="V211" s="16">
        <v>172.49999999999977</v>
      </c>
    </row>
    <row r="212" spans="2:22">
      <c r="B212" s="15" t="s">
        <v>568</v>
      </c>
      <c r="C212" s="16">
        <v>269108.15000000014</v>
      </c>
      <c r="D212" s="16">
        <v>243486.88</v>
      </c>
      <c r="E212" s="16">
        <v>25621.270000000135</v>
      </c>
      <c r="F212" s="17">
        <v>588</v>
      </c>
      <c r="G212" s="18">
        <v>9.5208078982372407E-2</v>
      </c>
      <c r="M212" s="96" t="s">
        <v>986</v>
      </c>
      <c r="N212" s="39">
        <v>11932.480000000001</v>
      </c>
      <c r="O212" s="39">
        <v>-1413.9600000000009</v>
      </c>
      <c r="P212" s="67">
        <v>10</v>
      </c>
      <c r="R212" s="15" t="s">
        <v>549</v>
      </c>
      <c r="S212" s="16">
        <v>110728.59000000001</v>
      </c>
      <c r="U212" s="15" t="s">
        <v>549</v>
      </c>
      <c r="V212" s="16">
        <v>-4973.4599999999773</v>
      </c>
    </row>
    <row r="213" spans="2:22">
      <c r="B213" s="15" t="s">
        <v>569</v>
      </c>
      <c r="C213" s="16">
        <v>28216.609999999993</v>
      </c>
      <c r="D213" s="16">
        <v>24651.059999999998</v>
      </c>
      <c r="E213" s="16">
        <v>3565.5499999999956</v>
      </c>
      <c r="F213" s="17">
        <v>136</v>
      </c>
      <c r="G213" s="18">
        <v>0.12636351425631911</v>
      </c>
      <c r="M213" s="95" t="s">
        <v>1608</v>
      </c>
      <c r="N213" s="137"/>
      <c r="O213" s="137"/>
      <c r="P213" s="137"/>
      <c r="R213" s="15" t="s">
        <v>550</v>
      </c>
      <c r="S213" s="16">
        <v>40287.050000000003</v>
      </c>
      <c r="U213" s="15" t="s">
        <v>550</v>
      </c>
      <c r="V213" s="16">
        <v>4747.0300000000279</v>
      </c>
    </row>
    <row r="214" spans="2:22">
      <c r="B214" s="15" t="s">
        <v>570</v>
      </c>
      <c r="C214" s="16">
        <v>56395.3</v>
      </c>
      <c r="D214" s="16">
        <v>70656.179999999993</v>
      </c>
      <c r="E214" s="16">
        <v>-14260.87999999999</v>
      </c>
      <c r="F214" s="17">
        <v>50</v>
      </c>
      <c r="G214" s="18">
        <v>-0.25287355506575881</v>
      </c>
      <c r="M214" s="96" t="s">
        <v>906</v>
      </c>
      <c r="N214" s="39">
        <v>714.5</v>
      </c>
      <c r="O214" s="39">
        <v>65.710000000000036</v>
      </c>
      <c r="P214" s="67">
        <v>3</v>
      </c>
      <c r="R214" s="15" t="s">
        <v>551</v>
      </c>
      <c r="S214" s="16">
        <v>31477.469999999998</v>
      </c>
      <c r="U214" s="15" t="s">
        <v>551</v>
      </c>
      <c r="V214" s="16">
        <v>-2488.5500000000065</v>
      </c>
    </row>
    <row r="215" spans="2:22">
      <c r="B215" s="15" t="s">
        <v>571</v>
      </c>
      <c r="C215" s="16">
        <v>268236.11000000022</v>
      </c>
      <c r="D215" s="16">
        <v>270013.55</v>
      </c>
      <c r="E215" s="16">
        <v>-1777.4399999997695</v>
      </c>
      <c r="F215" s="17">
        <v>475</v>
      </c>
      <c r="G215" s="18">
        <v>-6.6264008973279847E-3</v>
      </c>
      <c r="M215" s="95" t="s">
        <v>1609</v>
      </c>
      <c r="N215" s="137"/>
      <c r="O215" s="137"/>
      <c r="P215" s="137"/>
      <c r="R215" s="15" t="s">
        <v>552</v>
      </c>
      <c r="S215" s="16">
        <v>4537.6500000000005</v>
      </c>
      <c r="U215" s="15" t="s">
        <v>552</v>
      </c>
      <c r="V215" s="16">
        <v>5.840000000001055</v>
      </c>
    </row>
    <row r="216" spans="2:22">
      <c r="B216" s="15" t="s">
        <v>572</v>
      </c>
      <c r="C216" s="16">
        <v>68421.219999999987</v>
      </c>
      <c r="D216" s="16">
        <v>74479.360000000001</v>
      </c>
      <c r="E216" s="16">
        <v>-6058.140000000014</v>
      </c>
      <c r="F216" s="17">
        <v>136</v>
      </c>
      <c r="G216" s="18">
        <v>-8.8541829566909439E-2</v>
      </c>
      <c r="M216" s="96" t="s">
        <v>791</v>
      </c>
      <c r="N216" s="39">
        <v>392706.77999999991</v>
      </c>
      <c r="O216" s="39">
        <v>35128.769999999902</v>
      </c>
      <c r="P216" s="67">
        <v>709</v>
      </c>
      <c r="R216" s="15" t="s">
        <v>553</v>
      </c>
      <c r="S216" s="16">
        <v>1859.6200000000001</v>
      </c>
      <c r="U216" s="15" t="s">
        <v>553</v>
      </c>
      <c r="V216" s="16">
        <v>-168.01</v>
      </c>
    </row>
    <row r="217" spans="2:22">
      <c r="B217" s="15" t="s">
        <v>573</v>
      </c>
      <c r="C217" s="16">
        <v>154595.59000000008</v>
      </c>
      <c r="D217" s="16">
        <v>139718.24999999997</v>
      </c>
      <c r="E217" s="16">
        <v>14877.340000000113</v>
      </c>
      <c r="F217" s="17">
        <v>1055</v>
      </c>
      <c r="G217" s="18">
        <v>9.623392232598682E-2</v>
      </c>
      <c r="M217" s="95" t="s">
        <v>1509</v>
      </c>
      <c r="N217" s="137"/>
      <c r="O217" s="137"/>
      <c r="P217" s="137"/>
      <c r="R217" s="15" t="s">
        <v>554</v>
      </c>
      <c r="S217" s="16">
        <v>1524.73</v>
      </c>
      <c r="U217" s="15" t="s">
        <v>554</v>
      </c>
      <c r="V217" s="16">
        <v>162.05999999999995</v>
      </c>
    </row>
    <row r="218" spans="2:22">
      <c r="B218" s="15" t="s">
        <v>574</v>
      </c>
      <c r="C218" s="16">
        <v>5173.9599999999991</v>
      </c>
      <c r="D218" s="16">
        <v>5012.38</v>
      </c>
      <c r="E218" s="16">
        <v>161.57999999999902</v>
      </c>
      <c r="F218" s="17">
        <v>16</v>
      </c>
      <c r="G218" s="18">
        <v>3.1229464472086958E-2</v>
      </c>
      <c r="M218" s="96" t="s">
        <v>463</v>
      </c>
      <c r="N218" s="39">
        <v>4869.6400000000003</v>
      </c>
      <c r="O218" s="39">
        <v>187.27999999999975</v>
      </c>
      <c r="P218" s="67">
        <v>17</v>
      </c>
      <c r="R218" s="15" t="s">
        <v>555</v>
      </c>
      <c r="S218" s="16">
        <v>1411.18</v>
      </c>
      <c r="U218" s="15" t="s">
        <v>555</v>
      </c>
      <c r="V218" s="16">
        <v>-541.19000000000005</v>
      </c>
    </row>
    <row r="219" spans="2:22">
      <c r="B219" s="15" t="s">
        <v>575</v>
      </c>
      <c r="C219" s="16">
        <v>5555.67</v>
      </c>
      <c r="D219" s="16">
        <v>4846.0899999999992</v>
      </c>
      <c r="E219" s="16">
        <v>709.58000000000084</v>
      </c>
      <c r="F219" s="17">
        <v>34</v>
      </c>
      <c r="G219" s="18">
        <v>0.12772176893156015</v>
      </c>
      <c r="M219" s="96" t="s">
        <v>798</v>
      </c>
      <c r="N219" s="39">
        <v>25068.359999999997</v>
      </c>
      <c r="O219" s="39">
        <v>-241.05000000000291</v>
      </c>
      <c r="P219" s="67">
        <v>154</v>
      </c>
      <c r="R219" s="15" t="s">
        <v>556</v>
      </c>
      <c r="S219" s="16">
        <v>3645.6799999999989</v>
      </c>
      <c r="U219" s="15" t="s">
        <v>556</v>
      </c>
      <c r="V219" s="16">
        <v>-738.48000000000184</v>
      </c>
    </row>
    <row r="220" spans="2:22">
      <c r="B220" s="15" t="s">
        <v>576</v>
      </c>
      <c r="C220" s="16">
        <v>310485.08000000037</v>
      </c>
      <c r="D220" s="16">
        <v>316264.30000000022</v>
      </c>
      <c r="E220" s="16">
        <v>-5779.2199999998556</v>
      </c>
      <c r="F220" s="17">
        <v>1545</v>
      </c>
      <c r="G220" s="18">
        <v>-1.8613519206783943E-2</v>
      </c>
      <c r="M220" s="95" t="s">
        <v>1610</v>
      </c>
      <c r="N220" s="137"/>
      <c r="O220" s="137"/>
      <c r="P220" s="137"/>
      <c r="R220" s="15" t="s">
        <v>557</v>
      </c>
      <c r="S220" s="16">
        <v>7603.3199999999988</v>
      </c>
      <c r="U220" s="15" t="s">
        <v>557</v>
      </c>
      <c r="V220" s="16">
        <v>230.58999999999742</v>
      </c>
    </row>
    <row r="221" spans="2:22">
      <c r="B221" s="15" t="s">
        <v>577</v>
      </c>
      <c r="C221" s="16">
        <v>13709.289999999999</v>
      </c>
      <c r="D221" s="16">
        <v>14195.650000000001</v>
      </c>
      <c r="E221" s="16">
        <v>-486.3600000000024</v>
      </c>
      <c r="F221" s="17">
        <v>15</v>
      </c>
      <c r="G221" s="18">
        <v>-3.5476673117280505E-2</v>
      </c>
      <c r="M221" s="96" t="s">
        <v>769</v>
      </c>
      <c r="N221" s="39">
        <v>75698.840000000011</v>
      </c>
      <c r="O221" s="39">
        <v>-5130.1499999999651</v>
      </c>
      <c r="P221" s="67">
        <v>138</v>
      </c>
      <c r="R221" s="15" t="s">
        <v>558</v>
      </c>
      <c r="S221" s="16">
        <v>259082.59999999992</v>
      </c>
      <c r="U221" s="15" t="s">
        <v>558</v>
      </c>
      <c r="V221" s="16">
        <v>27612.87999999983</v>
      </c>
    </row>
    <row r="222" spans="2:22">
      <c r="B222" s="15" t="s">
        <v>578</v>
      </c>
      <c r="C222" s="16">
        <v>60027.799999999996</v>
      </c>
      <c r="D222" s="16">
        <v>60887.260000000031</v>
      </c>
      <c r="E222" s="16">
        <v>-859.46000000003551</v>
      </c>
      <c r="F222" s="17">
        <v>308</v>
      </c>
      <c r="G222" s="18">
        <v>-1.431769946591472E-2</v>
      </c>
      <c r="M222" s="95" t="s">
        <v>1611</v>
      </c>
      <c r="N222" s="137"/>
      <c r="O222" s="137"/>
      <c r="P222" s="137"/>
      <c r="R222" s="15" t="s">
        <v>559</v>
      </c>
      <c r="S222" s="16">
        <v>114536.65000000001</v>
      </c>
      <c r="U222" s="15" t="s">
        <v>559</v>
      </c>
      <c r="V222" s="16">
        <v>-5260.0899999999674</v>
      </c>
    </row>
    <row r="223" spans="2:22">
      <c r="B223" s="15" t="s">
        <v>579</v>
      </c>
      <c r="C223" s="16">
        <v>148979.84</v>
      </c>
      <c r="D223" s="16">
        <v>161864.44000000003</v>
      </c>
      <c r="E223" s="16">
        <v>-12884.600000000035</v>
      </c>
      <c r="F223" s="17">
        <v>238</v>
      </c>
      <c r="G223" s="18">
        <v>-8.6485527169313889E-2</v>
      </c>
      <c r="M223" s="96" t="s">
        <v>900</v>
      </c>
      <c r="N223" s="39">
        <v>458654.2100000006</v>
      </c>
      <c r="O223" s="39">
        <v>-3716.9599999992643</v>
      </c>
      <c r="P223" s="67">
        <v>928</v>
      </c>
      <c r="R223" s="15" t="s">
        <v>560</v>
      </c>
      <c r="S223" s="16">
        <v>731634.54000000015</v>
      </c>
      <c r="U223" s="15" t="s">
        <v>560</v>
      </c>
      <c r="V223" s="16">
        <v>-22624.6599999998</v>
      </c>
    </row>
    <row r="224" spans="2:22">
      <c r="B224" s="15" t="s">
        <v>580</v>
      </c>
      <c r="C224" s="16">
        <v>202.33</v>
      </c>
      <c r="D224" s="16">
        <v>187.16</v>
      </c>
      <c r="E224" s="16">
        <v>15.170000000000016</v>
      </c>
      <c r="F224" s="17">
        <v>1</v>
      </c>
      <c r="G224" s="18">
        <v>7.4976523501210965E-2</v>
      </c>
      <c r="M224" s="95" t="s">
        <v>1612</v>
      </c>
      <c r="N224" s="137"/>
      <c r="O224" s="137"/>
      <c r="P224" s="137"/>
      <c r="R224" s="15" t="s">
        <v>561</v>
      </c>
      <c r="S224" s="16">
        <v>4689.119999999999</v>
      </c>
      <c r="U224" s="15" t="s">
        <v>561</v>
      </c>
      <c r="V224" s="16">
        <v>-103.35000000000127</v>
      </c>
    </row>
    <row r="225" spans="2:22">
      <c r="B225" s="15" t="s">
        <v>581</v>
      </c>
      <c r="C225" s="16">
        <v>101000.32000000002</v>
      </c>
      <c r="D225" s="16">
        <v>100599.11000000002</v>
      </c>
      <c r="E225" s="16">
        <v>401.2100000000064</v>
      </c>
      <c r="F225" s="17">
        <v>181</v>
      </c>
      <c r="G225" s="18">
        <v>3.9723636519172047E-3</v>
      </c>
      <c r="M225" s="96" t="s">
        <v>587</v>
      </c>
      <c r="N225" s="39">
        <v>318252.19000000041</v>
      </c>
      <c r="O225" s="39">
        <v>-5808.1699999997509</v>
      </c>
      <c r="P225" s="67">
        <v>1012</v>
      </c>
      <c r="R225" s="15" t="s">
        <v>562</v>
      </c>
      <c r="S225" s="16">
        <v>6417.1100000000006</v>
      </c>
      <c r="U225" s="15" t="s">
        <v>562</v>
      </c>
      <c r="V225" s="16">
        <v>653.15000000000146</v>
      </c>
    </row>
    <row r="226" spans="2:22">
      <c r="B226" s="15" t="s">
        <v>582</v>
      </c>
      <c r="C226" s="16">
        <v>60710.249999999964</v>
      </c>
      <c r="D226" s="16">
        <v>61616.569999999978</v>
      </c>
      <c r="E226" s="16">
        <v>-906.32000000001426</v>
      </c>
      <c r="F226" s="17">
        <v>340</v>
      </c>
      <c r="G226" s="18">
        <v>-1.492861584328865E-2</v>
      </c>
      <c r="M226" s="37" t="s">
        <v>352</v>
      </c>
      <c r="N226" s="137"/>
      <c r="O226" s="137"/>
      <c r="P226" s="137"/>
      <c r="R226" s="15" t="s">
        <v>563</v>
      </c>
      <c r="S226" s="16">
        <v>94346.229999999967</v>
      </c>
      <c r="U226" s="15" t="s">
        <v>563</v>
      </c>
      <c r="V226" s="16">
        <v>-5636.3999999999651</v>
      </c>
    </row>
    <row r="227" spans="2:22">
      <c r="B227" s="15" t="s">
        <v>583</v>
      </c>
      <c r="C227" s="16">
        <v>264731.1500000002</v>
      </c>
      <c r="D227" s="16">
        <v>253998.24000000011</v>
      </c>
      <c r="E227" s="16">
        <v>10732.910000000091</v>
      </c>
      <c r="F227" s="17">
        <v>503</v>
      </c>
      <c r="G227" s="18">
        <v>4.054267886495444E-2</v>
      </c>
      <c r="M227" s="38" t="s">
        <v>1510</v>
      </c>
      <c r="N227" s="137"/>
      <c r="O227" s="137"/>
      <c r="P227" s="137"/>
      <c r="R227" s="15" t="s">
        <v>564</v>
      </c>
      <c r="S227" s="16">
        <v>565938.1400000006</v>
      </c>
      <c r="U227" s="15" t="s">
        <v>564</v>
      </c>
      <c r="V227" s="16">
        <v>-20657.32999999926</v>
      </c>
    </row>
    <row r="228" spans="2:22">
      <c r="B228" s="15" t="s">
        <v>584</v>
      </c>
      <c r="C228" s="16">
        <v>34338.260000000009</v>
      </c>
      <c r="D228" s="16">
        <v>32184.640000000014</v>
      </c>
      <c r="E228" s="16">
        <v>2153.6199999999953</v>
      </c>
      <c r="F228" s="17">
        <v>111</v>
      </c>
      <c r="G228" s="18">
        <v>6.2717796417174163E-2</v>
      </c>
      <c r="M228" s="95" t="s">
        <v>1613</v>
      </c>
      <c r="N228" s="137"/>
      <c r="O228" s="137"/>
      <c r="P228" s="137"/>
      <c r="R228" s="15" t="s">
        <v>565</v>
      </c>
      <c r="S228" s="16">
        <v>8094.53</v>
      </c>
      <c r="U228" s="15" t="s">
        <v>565</v>
      </c>
      <c r="V228" s="16">
        <v>988.63000000000011</v>
      </c>
    </row>
    <row r="229" spans="2:22">
      <c r="B229" s="15" t="s">
        <v>585</v>
      </c>
      <c r="C229" s="16">
        <v>7856.5199999999977</v>
      </c>
      <c r="D229" s="16">
        <v>6916.18</v>
      </c>
      <c r="E229" s="16">
        <v>940.33999999999742</v>
      </c>
      <c r="F229" s="17">
        <v>195</v>
      </c>
      <c r="G229" s="18">
        <v>0.11968912444695587</v>
      </c>
      <c r="M229" s="96" t="s">
        <v>942</v>
      </c>
      <c r="N229" s="39">
        <v>148262.77000000008</v>
      </c>
      <c r="O229" s="39">
        <v>13981.400000000052</v>
      </c>
      <c r="P229" s="67">
        <v>372</v>
      </c>
      <c r="R229" s="15" t="s">
        <v>566</v>
      </c>
      <c r="S229" s="16">
        <v>131151.88999999996</v>
      </c>
      <c r="U229" s="15" t="s">
        <v>566</v>
      </c>
      <c r="V229" s="16">
        <v>-9857.6700000001583</v>
      </c>
    </row>
    <row r="230" spans="2:22">
      <c r="B230" s="15" t="s">
        <v>586</v>
      </c>
      <c r="C230" s="16">
        <v>1399.78</v>
      </c>
      <c r="D230" s="16">
        <v>1267.6500000000001</v>
      </c>
      <c r="E230" s="16">
        <v>132.12999999999988</v>
      </c>
      <c r="F230" s="17">
        <v>2</v>
      </c>
      <c r="G230" s="18">
        <v>9.4393404677877865E-2</v>
      </c>
      <c r="M230" s="95" t="s">
        <v>1614</v>
      </c>
      <c r="N230" s="137"/>
      <c r="O230" s="137"/>
      <c r="P230" s="137"/>
      <c r="R230" s="15" t="s">
        <v>567</v>
      </c>
      <c r="S230" s="16">
        <v>130995.20000000001</v>
      </c>
      <c r="U230" s="15" t="s">
        <v>567</v>
      </c>
      <c r="V230" s="16">
        <v>16258.130000000063</v>
      </c>
    </row>
    <row r="231" spans="2:22">
      <c r="B231" s="15" t="s">
        <v>587</v>
      </c>
      <c r="C231" s="16">
        <v>318252.19000000041</v>
      </c>
      <c r="D231" s="16">
        <v>324060.36000000016</v>
      </c>
      <c r="E231" s="16">
        <v>-5808.1699999997509</v>
      </c>
      <c r="F231" s="17">
        <v>1012</v>
      </c>
      <c r="G231" s="18">
        <v>-1.8250212198067651E-2</v>
      </c>
      <c r="M231" s="96" t="s">
        <v>846</v>
      </c>
      <c r="N231" s="39">
        <v>4132.53</v>
      </c>
      <c r="O231" s="39">
        <v>-24.700000000000728</v>
      </c>
      <c r="P231" s="67">
        <v>8</v>
      </c>
      <c r="R231" s="15" t="s">
        <v>568</v>
      </c>
      <c r="S231" s="16">
        <v>269108.15000000014</v>
      </c>
      <c r="U231" s="15" t="s">
        <v>568</v>
      </c>
      <c r="V231" s="16">
        <v>25621.270000000135</v>
      </c>
    </row>
    <row r="232" spans="2:22">
      <c r="B232" s="15" t="s">
        <v>588</v>
      </c>
      <c r="C232" s="16">
        <v>294524.04000000004</v>
      </c>
      <c r="D232" s="16">
        <v>263907.83000000007</v>
      </c>
      <c r="E232" s="16">
        <v>30616.209999999963</v>
      </c>
      <c r="F232" s="17">
        <v>680</v>
      </c>
      <c r="G232" s="18">
        <v>0.10395148049714366</v>
      </c>
      <c r="M232" s="38" t="s">
        <v>1511</v>
      </c>
      <c r="N232" s="137"/>
      <c r="O232" s="137"/>
      <c r="P232" s="137"/>
      <c r="R232" s="15" t="s">
        <v>569</v>
      </c>
      <c r="S232" s="16">
        <v>28216.609999999993</v>
      </c>
      <c r="U232" s="15" t="s">
        <v>569</v>
      </c>
      <c r="V232" s="16">
        <v>3565.5499999999956</v>
      </c>
    </row>
    <row r="233" spans="2:22">
      <c r="B233" s="15" t="s">
        <v>589</v>
      </c>
      <c r="C233" s="16">
        <v>43911.229999999981</v>
      </c>
      <c r="D233" s="16">
        <v>43726.279999999992</v>
      </c>
      <c r="E233" s="16">
        <v>184.94999999998981</v>
      </c>
      <c r="F233" s="17">
        <v>149</v>
      </c>
      <c r="G233" s="18">
        <v>4.2119066124995793E-3</v>
      </c>
      <c r="M233" s="95" t="s">
        <v>1615</v>
      </c>
      <c r="N233" s="137"/>
      <c r="O233" s="137"/>
      <c r="P233" s="137"/>
      <c r="R233" s="15" t="s">
        <v>570</v>
      </c>
      <c r="S233" s="16">
        <v>56395.3</v>
      </c>
      <c r="U233" s="15" t="s">
        <v>570</v>
      </c>
      <c r="V233" s="16">
        <v>-14260.87999999999</v>
      </c>
    </row>
    <row r="234" spans="2:22">
      <c r="B234" s="15" t="s">
        <v>590</v>
      </c>
      <c r="C234" s="16">
        <v>285339.97000000015</v>
      </c>
      <c r="D234" s="16">
        <v>289387.3299999999</v>
      </c>
      <c r="E234" s="16">
        <v>-4047.3599999997532</v>
      </c>
      <c r="F234" s="17">
        <v>968</v>
      </c>
      <c r="G234" s="18">
        <v>-1.4184342978657182E-2</v>
      </c>
      <c r="M234" s="96" t="s">
        <v>743</v>
      </c>
      <c r="N234" s="39">
        <v>401722.30999999982</v>
      </c>
      <c r="O234" s="39">
        <v>-36732.620000000228</v>
      </c>
      <c r="P234" s="67">
        <v>578</v>
      </c>
      <c r="R234" s="15" t="s">
        <v>571</v>
      </c>
      <c r="S234" s="16">
        <v>268236.11000000022</v>
      </c>
      <c r="U234" s="15" t="s">
        <v>571</v>
      </c>
      <c r="V234" s="16">
        <v>-1777.4399999997695</v>
      </c>
    </row>
    <row r="235" spans="2:22">
      <c r="B235" s="15" t="s">
        <v>591</v>
      </c>
      <c r="C235" s="16">
        <v>49642.01999999999</v>
      </c>
      <c r="D235" s="16">
        <v>50468.899999999994</v>
      </c>
      <c r="E235" s="16">
        <v>-826.88000000000466</v>
      </c>
      <c r="F235" s="17">
        <v>282</v>
      </c>
      <c r="G235" s="18">
        <v>-1.665685642929125E-2</v>
      </c>
      <c r="M235" s="38" t="s">
        <v>1512</v>
      </c>
      <c r="N235" s="137"/>
      <c r="O235" s="137"/>
      <c r="P235" s="137"/>
      <c r="R235" s="15" t="s">
        <v>572</v>
      </c>
      <c r="S235" s="16">
        <v>68421.219999999987</v>
      </c>
      <c r="U235" s="15" t="s">
        <v>572</v>
      </c>
      <c r="V235" s="16">
        <v>-6058.140000000014</v>
      </c>
    </row>
    <row r="236" spans="2:22">
      <c r="B236" s="15" t="s">
        <v>592</v>
      </c>
      <c r="C236" s="16">
        <v>343435.41000000027</v>
      </c>
      <c r="D236" s="16">
        <v>364405.23999999982</v>
      </c>
      <c r="E236" s="16">
        <v>-20969.829999999551</v>
      </c>
      <c r="F236" s="17">
        <v>1052</v>
      </c>
      <c r="G236" s="18">
        <v>-6.1059021258173508E-2</v>
      </c>
      <c r="M236" s="95" t="s">
        <v>1616</v>
      </c>
      <c r="N236" s="137"/>
      <c r="O236" s="137"/>
      <c r="P236" s="137"/>
      <c r="R236" s="15" t="s">
        <v>573</v>
      </c>
      <c r="S236" s="16">
        <v>154595.59000000008</v>
      </c>
      <c r="U236" s="15" t="s">
        <v>573</v>
      </c>
      <c r="V236" s="16">
        <v>14877.340000000113</v>
      </c>
    </row>
    <row r="237" spans="2:22">
      <c r="B237" s="15" t="s">
        <v>593</v>
      </c>
      <c r="C237" s="16">
        <v>165149.92000000004</v>
      </c>
      <c r="D237" s="16">
        <v>177120.69999999998</v>
      </c>
      <c r="E237" s="16">
        <v>-11970.779999999941</v>
      </c>
      <c r="F237" s="17">
        <v>173</v>
      </c>
      <c r="G237" s="18">
        <v>-7.2484322123800835E-2</v>
      </c>
      <c r="M237" s="96" t="s">
        <v>631</v>
      </c>
      <c r="N237" s="39">
        <v>8075.3799999999992</v>
      </c>
      <c r="O237" s="39">
        <v>84.829999999999927</v>
      </c>
      <c r="P237" s="67">
        <v>25</v>
      </c>
      <c r="R237" s="15" t="s">
        <v>574</v>
      </c>
      <c r="S237" s="16">
        <v>5173.9599999999991</v>
      </c>
      <c r="U237" s="15" t="s">
        <v>574</v>
      </c>
      <c r="V237" s="16">
        <v>161.57999999999902</v>
      </c>
    </row>
    <row r="238" spans="2:22">
      <c r="B238" s="15" t="s">
        <v>594</v>
      </c>
      <c r="C238" s="16">
        <v>4038.0199999999995</v>
      </c>
      <c r="D238" s="16">
        <v>3656.42</v>
      </c>
      <c r="E238" s="16">
        <v>381.59999999999945</v>
      </c>
      <c r="F238" s="17">
        <v>5</v>
      </c>
      <c r="G238" s="18">
        <v>9.4501760763938639E-2</v>
      </c>
      <c r="M238" s="96" t="s">
        <v>879</v>
      </c>
      <c r="N238" s="39">
        <v>148709.24999999994</v>
      </c>
      <c r="O238" s="39">
        <v>-549.29000000003725</v>
      </c>
      <c r="P238" s="67">
        <v>1292</v>
      </c>
      <c r="R238" s="15" t="s">
        <v>575</v>
      </c>
      <c r="S238" s="16">
        <v>5555.67</v>
      </c>
      <c r="U238" s="15" t="s">
        <v>575</v>
      </c>
      <c r="V238" s="16">
        <v>709.58000000000084</v>
      </c>
    </row>
    <row r="239" spans="2:22">
      <c r="B239" s="15" t="s">
        <v>595</v>
      </c>
      <c r="C239" s="16">
        <v>172411.69999999998</v>
      </c>
      <c r="D239" s="16">
        <v>181486.93999999986</v>
      </c>
      <c r="E239" s="16">
        <v>-9075.2399999998743</v>
      </c>
      <c r="F239" s="17">
        <v>563</v>
      </c>
      <c r="G239" s="18">
        <v>-5.2637031013555782E-2</v>
      </c>
      <c r="M239" s="95" t="s">
        <v>1617</v>
      </c>
      <c r="N239" s="137"/>
      <c r="O239" s="137"/>
      <c r="P239" s="137"/>
      <c r="R239" s="15" t="s">
        <v>576</v>
      </c>
      <c r="S239" s="16">
        <v>310485.08000000037</v>
      </c>
      <c r="U239" s="15" t="s">
        <v>576</v>
      </c>
      <c r="V239" s="16">
        <v>-5779.2199999998556</v>
      </c>
    </row>
    <row r="240" spans="2:22">
      <c r="B240" s="15" t="s">
        <v>596</v>
      </c>
      <c r="C240" s="16">
        <v>138515.38999999996</v>
      </c>
      <c r="D240" s="16">
        <v>121906.49999999997</v>
      </c>
      <c r="E240" s="16">
        <v>16608.889999999985</v>
      </c>
      <c r="F240" s="17">
        <v>623</v>
      </c>
      <c r="G240" s="18">
        <v>0.1199064594916131</v>
      </c>
      <c r="M240" s="96" t="s">
        <v>821</v>
      </c>
      <c r="N240" s="39">
        <v>443704.07000000018</v>
      </c>
      <c r="O240" s="39">
        <v>-26942.209999999846</v>
      </c>
      <c r="P240" s="67">
        <v>766</v>
      </c>
      <c r="R240" s="15" t="s">
        <v>577</v>
      </c>
      <c r="S240" s="16">
        <v>13709.289999999999</v>
      </c>
      <c r="U240" s="15" t="s">
        <v>577</v>
      </c>
      <c r="V240" s="16">
        <v>-486.3600000000024</v>
      </c>
    </row>
    <row r="241" spans="2:22">
      <c r="B241" s="15" t="s">
        <v>597</v>
      </c>
      <c r="C241" s="16">
        <v>603125.5</v>
      </c>
      <c r="D241" s="16">
        <v>609776.49999999988</v>
      </c>
      <c r="E241" s="16">
        <v>-6650.9999999998836</v>
      </c>
      <c r="F241" s="17">
        <v>884</v>
      </c>
      <c r="G241" s="18">
        <v>-1.1027555624824159E-2</v>
      </c>
      <c r="M241" s="95" t="s">
        <v>1618</v>
      </c>
      <c r="N241" s="137"/>
      <c r="O241" s="137"/>
      <c r="P241" s="137"/>
      <c r="R241" s="15" t="s">
        <v>578</v>
      </c>
      <c r="S241" s="16">
        <v>60027.799999999996</v>
      </c>
      <c r="U241" s="15" t="s">
        <v>578</v>
      </c>
      <c r="V241" s="16">
        <v>-859.46000000003551</v>
      </c>
    </row>
    <row r="242" spans="2:22">
      <c r="B242" s="15" t="s">
        <v>598</v>
      </c>
      <c r="C242" s="16">
        <v>1538.17</v>
      </c>
      <c r="D242" s="16">
        <v>1608.3500000000001</v>
      </c>
      <c r="E242" s="16">
        <v>-70.180000000000064</v>
      </c>
      <c r="F242" s="17">
        <v>2</v>
      </c>
      <c r="G242" s="18">
        <v>-4.5625646059928394E-2</v>
      </c>
      <c r="M242" s="96" t="s">
        <v>790</v>
      </c>
      <c r="N242" s="39">
        <v>11652.869999999999</v>
      </c>
      <c r="O242" s="39">
        <v>1315.5599999999995</v>
      </c>
      <c r="P242" s="67">
        <v>53</v>
      </c>
      <c r="R242" s="15" t="s">
        <v>579</v>
      </c>
      <c r="S242" s="16">
        <v>148979.84</v>
      </c>
      <c r="U242" s="15" t="s">
        <v>579</v>
      </c>
      <c r="V242" s="16">
        <v>-12884.600000000035</v>
      </c>
    </row>
    <row r="243" spans="2:22">
      <c r="B243" s="15" t="s">
        <v>599</v>
      </c>
      <c r="C243" s="16">
        <v>364410.4699999998</v>
      </c>
      <c r="D243" s="16">
        <v>371676.46999999962</v>
      </c>
      <c r="E243" s="16">
        <v>-7265.9999999998254</v>
      </c>
      <c r="F243" s="17">
        <v>743</v>
      </c>
      <c r="G243" s="18">
        <v>-1.9939053891617958E-2</v>
      </c>
      <c r="M243" s="95" t="s">
        <v>1619</v>
      </c>
      <c r="N243" s="137"/>
      <c r="O243" s="137"/>
      <c r="P243" s="137"/>
      <c r="R243" s="15" t="s">
        <v>580</v>
      </c>
      <c r="S243" s="16">
        <v>202.33</v>
      </c>
      <c r="U243" s="15" t="s">
        <v>580</v>
      </c>
      <c r="V243" s="16">
        <v>15.170000000000016</v>
      </c>
    </row>
    <row r="244" spans="2:22">
      <c r="B244" s="15" t="s">
        <v>600</v>
      </c>
      <c r="C244" s="16">
        <v>2090.17</v>
      </c>
      <c r="D244" s="16">
        <v>1962.99</v>
      </c>
      <c r="E244" s="16">
        <v>127.18000000000006</v>
      </c>
      <c r="F244" s="17">
        <v>8</v>
      </c>
      <c r="G244" s="18">
        <v>6.0846725385973417E-2</v>
      </c>
      <c r="M244" s="96" t="s">
        <v>776</v>
      </c>
      <c r="N244" s="39">
        <v>20426.539999999997</v>
      </c>
      <c r="O244" s="39">
        <v>2830.1699999999946</v>
      </c>
      <c r="P244" s="67">
        <v>147</v>
      </c>
      <c r="R244" s="15" t="s">
        <v>581</v>
      </c>
      <c r="S244" s="16">
        <v>101000.32000000002</v>
      </c>
      <c r="U244" s="15" t="s">
        <v>581</v>
      </c>
      <c r="V244" s="16">
        <v>401.2100000000064</v>
      </c>
    </row>
    <row r="245" spans="2:22">
      <c r="B245" s="15" t="s">
        <v>601</v>
      </c>
      <c r="C245" s="16">
        <v>11099.67</v>
      </c>
      <c r="D245" s="16">
        <v>9986.06</v>
      </c>
      <c r="E245" s="16">
        <v>1113.6100000000006</v>
      </c>
      <c r="F245" s="17">
        <v>17</v>
      </c>
      <c r="G245" s="18">
        <v>0.10032820795573207</v>
      </c>
      <c r="M245" s="95" t="s">
        <v>1620</v>
      </c>
      <c r="N245" s="137"/>
      <c r="O245" s="137"/>
      <c r="P245" s="137"/>
      <c r="R245" s="15" t="s">
        <v>582</v>
      </c>
      <c r="S245" s="16">
        <v>60710.249999999964</v>
      </c>
      <c r="U245" s="15" t="s">
        <v>582</v>
      </c>
      <c r="V245" s="16">
        <v>-906.32000000001426</v>
      </c>
    </row>
    <row r="246" spans="2:22">
      <c r="B246" s="15" t="s">
        <v>602</v>
      </c>
      <c r="C246" s="16">
        <v>292575.48999999987</v>
      </c>
      <c r="D246" s="16">
        <v>261583.78999999992</v>
      </c>
      <c r="E246" s="16">
        <v>30991.699999999953</v>
      </c>
      <c r="F246" s="17">
        <v>1234</v>
      </c>
      <c r="G246" s="18">
        <v>0.10592719164547915</v>
      </c>
      <c r="M246" s="96" t="s">
        <v>546</v>
      </c>
      <c r="N246" s="39">
        <v>35704.55000000001</v>
      </c>
      <c r="O246" s="39">
        <v>4051.3600000000151</v>
      </c>
      <c r="P246" s="67">
        <v>86</v>
      </c>
      <c r="R246" s="15" t="s">
        <v>583</v>
      </c>
      <c r="S246" s="16">
        <v>264731.1500000002</v>
      </c>
      <c r="U246" s="15" t="s">
        <v>583</v>
      </c>
      <c r="V246" s="16">
        <v>10732.910000000091</v>
      </c>
    </row>
    <row r="247" spans="2:22">
      <c r="B247" s="15" t="s">
        <v>603</v>
      </c>
      <c r="C247" s="16">
        <v>104508.82000000002</v>
      </c>
      <c r="D247" s="16">
        <v>111870.77</v>
      </c>
      <c r="E247" s="16">
        <v>-7361.9499999999825</v>
      </c>
      <c r="F247" s="17">
        <v>181</v>
      </c>
      <c r="G247" s="18">
        <v>-7.0443336744209537E-2</v>
      </c>
      <c r="M247" s="38" t="s">
        <v>1513</v>
      </c>
      <c r="N247" s="137"/>
      <c r="O247" s="137"/>
      <c r="P247" s="137"/>
      <c r="R247" s="15" t="s">
        <v>584</v>
      </c>
      <c r="S247" s="16">
        <v>34338.260000000009</v>
      </c>
      <c r="U247" s="15" t="s">
        <v>584</v>
      </c>
      <c r="V247" s="16">
        <v>2153.6199999999953</v>
      </c>
    </row>
    <row r="248" spans="2:22">
      <c r="B248" s="15" t="s">
        <v>604</v>
      </c>
      <c r="C248" s="16">
        <v>82356.099999999991</v>
      </c>
      <c r="D248" s="16">
        <v>85032.330000000016</v>
      </c>
      <c r="E248" s="16">
        <v>-2676.230000000025</v>
      </c>
      <c r="F248" s="17">
        <v>323</v>
      </c>
      <c r="G248" s="18">
        <v>-3.2495832124153828E-2</v>
      </c>
      <c r="M248" s="95" t="s">
        <v>1621</v>
      </c>
      <c r="N248" s="137"/>
      <c r="O248" s="137"/>
      <c r="P248" s="137"/>
      <c r="R248" s="15" t="s">
        <v>585</v>
      </c>
      <c r="S248" s="16">
        <v>7856.5199999999977</v>
      </c>
      <c r="U248" s="15" t="s">
        <v>585</v>
      </c>
      <c r="V248" s="16">
        <v>940.33999999999742</v>
      </c>
    </row>
    <row r="249" spans="2:22">
      <c r="B249" s="15" t="s">
        <v>605</v>
      </c>
      <c r="C249" s="16">
        <v>55198.479999999945</v>
      </c>
      <c r="D249" s="16">
        <v>56985.699999999983</v>
      </c>
      <c r="E249" s="16">
        <v>-1787.2200000000375</v>
      </c>
      <c r="F249" s="17">
        <v>268</v>
      </c>
      <c r="G249" s="18">
        <v>-3.2378065482963285E-2</v>
      </c>
      <c r="M249" s="96" t="s">
        <v>590</v>
      </c>
      <c r="N249" s="39">
        <v>285339.97000000015</v>
      </c>
      <c r="O249" s="39">
        <v>-4047.3599999997532</v>
      </c>
      <c r="P249" s="67">
        <v>968</v>
      </c>
      <c r="R249" s="15" t="s">
        <v>586</v>
      </c>
      <c r="S249" s="16">
        <v>1399.78</v>
      </c>
      <c r="U249" s="15" t="s">
        <v>586</v>
      </c>
      <c r="V249" s="16">
        <v>132.12999999999988</v>
      </c>
    </row>
    <row r="250" spans="2:22">
      <c r="B250" s="15" t="s">
        <v>606</v>
      </c>
      <c r="C250" s="16">
        <v>276531.45000000007</v>
      </c>
      <c r="D250" s="16">
        <v>258553.89000000007</v>
      </c>
      <c r="E250" s="16">
        <v>17977.559999999998</v>
      </c>
      <c r="F250" s="17">
        <v>188</v>
      </c>
      <c r="G250" s="18">
        <v>6.5010905631167792E-2</v>
      </c>
      <c r="M250" s="96" t="s">
        <v>681</v>
      </c>
      <c r="N250" s="39">
        <v>82853.33</v>
      </c>
      <c r="O250" s="39">
        <v>8753.6100000000151</v>
      </c>
      <c r="P250" s="67">
        <v>247</v>
      </c>
      <c r="R250" s="15" t="s">
        <v>587</v>
      </c>
      <c r="S250" s="16">
        <v>318252.19000000041</v>
      </c>
      <c r="U250" s="15" t="s">
        <v>587</v>
      </c>
      <c r="V250" s="16">
        <v>-5808.1699999997509</v>
      </c>
    </row>
    <row r="251" spans="2:22">
      <c r="B251" s="15" t="s">
        <v>607</v>
      </c>
      <c r="C251" s="16">
        <v>704315.32</v>
      </c>
      <c r="D251" s="16">
        <v>643778.80000000051</v>
      </c>
      <c r="E251" s="16">
        <v>60536.519999999437</v>
      </c>
      <c r="F251" s="17">
        <v>1382</v>
      </c>
      <c r="G251" s="18">
        <v>8.595087779717675E-2</v>
      </c>
      <c r="M251" s="38" t="s">
        <v>1514</v>
      </c>
      <c r="N251" s="137"/>
      <c r="O251" s="137"/>
      <c r="P251" s="137"/>
      <c r="R251" s="15" t="s">
        <v>588</v>
      </c>
      <c r="S251" s="16">
        <v>294524.04000000004</v>
      </c>
      <c r="U251" s="15" t="s">
        <v>588</v>
      </c>
      <c r="V251" s="16">
        <v>30616.209999999963</v>
      </c>
    </row>
    <row r="252" spans="2:22">
      <c r="B252" s="15" t="s">
        <v>608</v>
      </c>
      <c r="C252" s="16">
        <v>93760.550000000047</v>
      </c>
      <c r="D252" s="16">
        <v>95886.59</v>
      </c>
      <c r="E252" s="16">
        <v>-2126.0399999999499</v>
      </c>
      <c r="F252" s="17">
        <v>192</v>
      </c>
      <c r="G252" s="18">
        <v>-2.2675208283227315E-2</v>
      </c>
      <c r="M252" s="95" t="s">
        <v>1622</v>
      </c>
      <c r="N252" s="137"/>
      <c r="O252" s="137"/>
      <c r="P252" s="137"/>
      <c r="R252" s="15" t="s">
        <v>589</v>
      </c>
      <c r="S252" s="16">
        <v>43911.229999999981</v>
      </c>
      <c r="U252" s="15" t="s">
        <v>589</v>
      </c>
      <c r="V252" s="16">
        <v>184.94999999998981</v>
      </c>
    </row>
    <row r="253" spans="2:22">
      <c r="B253" s="15" t="s">
        <v>609</v>
      </c>
      <c r="C253" s="16">
        <v>17803.97</v>
      </c>
      <c r="D253" s="16">
        <v>16919.64</v>
      </c>
      <c r="E253" s="16">
        <v>884.33000000000175</v>
      </c>
      <c r="F253" s="17">
        <v>56</v>
      </c>
      <c r="G253" s="18">
        <v>4.9670382504576324E-2</v>
      </c>
      <c r="M253" s="96" t="s">
        <v>774</v>
      </c>
      <c r="N253" s="39">
        <v>359530.1100000001</v>
      </c>
      <c r="O253" s="39">
        <v>-14378.670000000042</v>
      </c>
      <c r="P253" s="67">
        <v>621</v>
      </c>
      <c r="R253" s="15" t="s">
        <v>590</v>
      </c>
      <c r="S253" s="16">
        <v>285339.97000000015</v>
      </c>
      <c r="U253" s="15" t="s">
        <v>590</v>
      </c>
      <c r="V253" s="16">
        <v>-4047.3599999997532</v>
      </c>
    </row>
    <row r="254" spans="2:22">
      <c r="B254" s="15" t="s">
        <v>610</v>
      </c>
      <c r="C254" s="16">
        <v>125173.96000000002</v>
      </c>
      <c r="D254" s="16">
        <v>129977.18</v>
      </c>
      <c r="E254" s="16">
        <v>-4803.2199999999721</v>
      </c>
      <c r="F254" s="17">
        <v>377</v>
      </c>
      <c r="G254" s="18">
        <v>-3.8372357956878343E-2</v>
      </c>
      <c r="M254" s="96" t="s">
        <v>794</v>
      </c>
      <c r="N254" s="39">
        <v>582454.82000000065</v>
      </c>
      <c r="O254" s="39">
        <v>61575.960000000719</v>
      </c>
      <c r="P254" s="67">
        <v>2313</v>
      </c>
      <c r="R254" s="15" t="s">
        <v>591</v>
      </c>
      <c r="S254" s="16">
        <v>49642.01999999999</v>
      </c>
      <c r="U254" s="15" t="s">
        <v>591</v>
      </c>
      <c r="V254" s="16">
        <v>-826.88000000000466</v>
      </c>
    </row>
    <row r="255" spans="2:22">
      <c r="B255" s="15" t="s">
        <v>611</v>
      </c>
      <c r="C255" s="16">
        <v>9593.3700000000008</v>
      </c>
      <c r="D255" s="16">
        <v>9199.35</v>
      </c>
      <c r="E255" s="16">
        <v>394.02000000000044</v>
      </c>
      <c r="F255" s="17">
        <v>16</v>
      </c>
      <c r="G255" s="18">
        <v>4.1072115429718691E-2</v>
      </c>
      <c r="M255" s="38" t="s">
        <v>1515</v>
      </c>
      <c r="N255" s="137"/>
      <c r="O255" s="137"/>
      <c r="P255" s="137"/>
      <c r="R255" s="15" t="s">
        <v>592</v>
      </c>
      <c r="S255" s="16">
        <v>343435.41000000027</v>
      </c>
      <c r="U255" s="15" t="s">
        <v>592</v>
      </c>
      <c r="V255" s="16">
        <v>-20969.829999999551</v>
      </c>
    </row>
    <row r="256" spans="2:22">
      <c r="B256" s="15" t="s">
        <v>612</v>
      </c>
      <c r="C256" s="16">
        <v>409059.96000000008</v>
      </c>
      <c r="D256" s="16">
        <v>381079.2099999999</v>
      </c>
      <c r="E256" s="16">
        <v>27980.750000000175</v>
      </c>
      <c r="F256" s="17">
        <v>431</v>
      </c>
      <c r="G256" s="18">
        <v>6.8402563770847108E-2</v>
      </c>
      <c r="M256" s="95" t="s">
        <v>1623</v>
      </c>
      <c r="N256" s="137"/>
      <c r="O256" s="137"/>
      <c r="P256" s="137"/>
      <c r="R256" s="15" t="s">
        <v>593</v>
      </c>
      <c r="S256" s="16">
        <v>165149.92000000004</v>
      </c>
      <c r="U256" s="15" t="s">
        <v>593</v>
      </c>
      <c r="V256" s="16">
        <v>-11970.779999999941</v>
      </c>
    </row>
    <row r="257" spans="2:22">
      <c r="B257" s="15" t="s">
        <v>613</v>
      </c>
      <c r="C257" s="16">
        <v>735233.10000000044</v>
      </c>
      <c r="D257" s="16">
        <v>757131.85999999975</v>
      </c>
      <c r="E257" s="16">
        <v>-21898.759999999311</v>
      </c>
      <c r="F257" s="17">
        <v>1408</v>
      </c>
      <c r="G257" s="18">
        <v>-2.9784785260619111E-2</v>
      </c>
      <c r="M257" s="96" t="s">
        <v>544</v>
      </c>
      <c r="N257" s="39">
        <v>34997.369999999981</v>
      </c>
      <c r="O257" s="39">
        <v>-2555.5600000000195</v>
      </c>
      <c r="P257" s="67">
        <v>147</v>
      </c>
      <c r="R257" s="15" t="s">
        <v>594</v>
      </c>
      <c r="S257" s="16">
        <v>4038.0199999999995</v>
      </c>
      <c r="U257" s="15" t="s">
        <v>594</v>
      </c>
      <c r="V257" s="16">
        <v>381.59999999999945</v>
      </c>
    </row>
    <row r="258" spans="2:22">
      <c r="B258" s="15" t="s">
        <v>614</v>
      </c>
      <c r="C258" s="16">
        <v>118296.96999999993</v>
      </c>
      <c r="D258" s="16">
        <v>126026.08999999994</v>
      </c>
      <c r="E258" s="16">
        <v>-7729.1200000000099</v>
      </c>
      <c r="F258" s="17">
        <v>198</v>
      </c>
      <c r="G258" s="18">
        <v>-6.5336584698661465E-2</v>
      </c>
      <c r="M258" s="95" t="s">
        <v>1624</v>
      </c>
      <c r="N258" s="137"/>
      <c r="O258" s="137"/>
      <c r="P258" s="137"/>
      <c r="R258" s="15" t="s">
        <v>595</v>
      </c>
      <c r="S258" s="16">
        <v>172411.69999999998</v>
      </c>
      <c r="U258" s="15" t="s">
        <v>595</v>
      </c>
      <c r="V258" s="16">
        <v>-9075.2399999998743</v>
      </c>
    </row>
    <row r="259" spans="2:22">
      <c r="B259" s="15" t="s">
        <v>615</v>
      </c>
      <c r="C259" s="16">
        <v>80621.85000000002</v>
      </c>
      <c r="D259" s="16">
        <v>85672.439999999973</v>
      </c>
      <c r="E259" s="16">
        <v>-5050.5899999999529</v>
      </c>
      <c r="F259" s="17">
        <v>318</v>
      </c>
      <c r="G259" s="18">
        <v>-6.2645424286343607E-2</v>
      </c>
      <c r="M259" s="96" t="s">
        <v>702</v>
      </c>
      <c r="N259" s="39">
        <v>345.57</v>
      </c>
      <c r="O259" s="39">
        <v>108.95999999999998</v>
      </c>
      <c r="P259" s="67">
        <v>9</v>
      </c>
      <c r="R259" s="15" t="s">
        <v>596</v>
      </c>
      <c r="S259" s="16">
        <v>138515.38999999996</v>
      </c>
      <c r="U259" s="15" t="s">
        <v>596</v>
      </c>
      <c r="V259" s="16">
        <v>16608.889999999985</v>
      </c>
    </row>
    <row r="260" spans="2:22">
      <c r="B260" s="15" t="s">
        <v>616</v>
      </c>
      <c r="C260" s="16">
        <v>68636.84</v>
      </c>
      <c r="D260" s="16">
        <v>69851.81</v>
      </c>
      <c r="E260" s="16">
        <v>-1214.9700000000012</v>
      </c>
      <c r="F260" s="17">
        <v>293</v>
      </c>
      <c r="G260" s="18">
        <v>-1.7701426813938423E-2</v>
      </c>
      <c r="M260" s="38" t="s">
        <v>1516</v>
      </c>
      <c r="N260" s="137"/>
      <c r="O260" s="137"/>
      <c r="P260" s="137"/>
      <c r="R260" s="15" t="s">
        <v>597</v>
      </c>
      <c r="S260" s="16">
        <v>603125.5</v>
      </c>
      <c r="U260" s="15" t="s">
        <v>597</v>
      </c>
      <c r="V260" s="16">
        <v>-6650.9999999998836</v>
      </c>
    </row>
    <row r="261" spans="2:22">
      <c r="B261" s="15" t="s">
        <v>617</v>
      </c>
      <c r="C261" s="16">
        <v>26558.87</v>
      </c>
      <c r="D261" s="16">
        <v>24855.599999999999</v>
      </c>
      <c r="E261" s="16">
        <v>1703.2700000000004</v>
      </c>
      <c r="F261" s="17">
        <v>33</v>
      </c>
      <c r="G261" s="18">
        <v>6.4131870068267233E-2</v>
      </c>
      <c r="M261" s="95" t="s">
        <v>1625</v>
      </c>
      <c r="N261" s="137"/>
      <c r="O261" s="137"/>
      <c r="P261" s="137"/>
      <c r="R261" s="15" t="s">
        <v>598</v>
      </c>
      <c r="S261" s="16">
        <v>1538.17</v>
      </c>
      <c r="U261" s="15" t="s">
        <v>598</v>
      </c>
      <c r="V261" s="16">
        <v>-70.180000000000064</v>
      </c>
    </row>
    <row r="262" spans="2:22">
      <c r="B262" s="15" t="s">
        <v>618</v>
      </c>
      <c r="C262" s="16">
        <v>3048.48</v>
      </c>
      <c r="D262" s="16">
        <v>2571.27</v>
      </c>
      <c r="E262" s="16">
        <v>477.21000000000004</v>
      </c>
      <c r="F262" s="17">
        <v>29</v>
      </c>
      <c r="G262" s="18">
        <v>0.1565403086128169</v>
      </c>
      <c r="M262" s="96" t="s">
        <v>450</v>
      </c>
      <c r="N262" s="39">
        <v>53550.509999999987</v>
      </c>
      <c r="O262" s="39">
        <v>6261.9900000000052</v>
      </c>
      <c r="P262" s="67">
        <v>277</v>
      </c>
      <c r="R262" s="15" t="s">
        <v>599</v>
      </c>
      <c r="S262" s="16">
        <v>364410.4699999998</v>
      </c>
      <c r="U262" s="15" t="s">
        <v>599</v>
      </c>
      <c r="V262" s="16">
        <v>-7265.9999999998254</v>
      </c>
    </row>
    <row r="263" spans="2:22">
      <c r="B263" s="15" t="s">
        <v>619</v>
      </c>
      <c r="C263" s="16">
        <v>1707.0200000000002</v>
      </c>
      <c r="D263" s="16">
        <v>1658.71</v>
      </c>
      <c r="E263" s="16">
        <v>48.310000000000173</v>
      </c>
      <c r="F263" s="17">
        <v>6</v>
      </c>
      <c r="G263" s="18">
        <v>2.8300781478834559E-2</v>
      </c>
      <c r="M263" s="38" t="s">
        <v>1517</v>
      </c>
      <c r="N263" s="137"/>
      <c r="O263" s="137"/>
      <c r="P263" s="137"/>
      <c r="R263" s="15" t="s">
        <v>600</v>
      </c>
      <c r="S263" s="16">
        <v>2090.17</v>
      </c>
      <c r="U263" s="15" t="s">
        <v>600</v>
      </c>
      <c r="V263" s="16">
        <v>127.18000000000006</v>
      </c>
    </row>
    <row r="264" spans="2:22">
      <c r="B264" s="15" t="s">
        <v>620</v>
      </c>
      <c r="C264" s="16">
        <v>144</v>
      </c>
      <c r="D264" s="16">
        <v>89.76</v>
      </c>
      <c r="E264" s="16">
        <v>54.239999999999995</v>
      </c>
      <c r="F264" s="17">
        <v>2</v>
      </c>
      <c r="G264" s="18">
        <v>0.37666666666666665</v>
      </c>
      <c r="M264" s="95" t="s">
        <v>1626</v>
      </c>
      <c r="N264" s="137"/>
      <c r="O264" s="137"/>
      <c r="P264" s="137"/>
      <c r="R264" s="15" t="s">
        <v>601</v>
      </c>
      <c r="S264" s="16">
        <v>11099.67</v>
      </c>
      <c r="U264" s="15" t="s">
        <v>601</v>
      </c>
      <c r="V264" s="16">
        <v>1113.6100000000006</v>
      </c>
    </row>
    <row r="265" spans="2:22">
      <c r="B265" s="15" t="s">
        <v>621</v>
      </c>
      <c r="C265" s="16">
        <v>167613.82999999999</v>
      </c>
      <c r="D265" s="16">
        <v>181456.02000000002</v>
      </c>
      <c r="E265" s="16">
        <v>-13842.190000000031</v>
      </c>
      <c r="F265" s="17">
        <v>234</v>
      </c>
      <c r="G265" s="18">
        <v>-8.2583817815033711E-2</v>
      </c>
      <c r="M265" s="96" t="s">
        <v>367</v>
      </c>
      <c r="N265" s="39">
        <v>779.47</v>
      </c>
      <c r="O265" s="39">
        <v>-143.40999999999997</v>
      </c>
      <c r="P265" s="67">
        <v>2</v>
      </c>
      <c r="R265" s="15" t="s">
        <v>602</v>
      </c>
      <c r="S265" s="16">
        <v>292575.48999999987</v>
      </c>
      <c r="U265" s="15" t="s">
        <v>602</v>
      </c>
      <c r="V265" s="16">
        <v>30991.699999999953</v>
      </c>
    </row>
    <row r="266" spans="2:22">
      <c r="B266" s="15" t="s">
        <v>622</v>
      </c>
      <c r="C266" s="16">
        <v>2386.7800000000002</v>
      </c>
      <c r="D266" s="16">
        <v>2465.2999999999997</v>
      </c>
      <c r="E266" s="16">
        <v>-78.519999999999527</v>
      </c>
      <c r="F266" s="17">
        <v>4</v>
      </c>
      <c r="G266" s="18">
        <v>-3.2897879150989837E-2</v>
      </c>
      <c r="M266" s="96" t="s">
        <v>369</v>
      </c>
      <c r="N266" s="39">
        <v>3749.11</v>
      </c>
      <c r="O266" s="39">
        <v>345.10000000000036</v>
      </c>
      <c r="P266" s="67">
        <v>7</v>
      </c>
      <c r="R266" s="15" t="s">
        <v>603</v>
      </c>
      <c r="S266" s="16">
        <v>104508.82000000002</v>
      </c>
      <c r="U266" s="15" t="s">
        <v>603</v>
      </c>
      <c r="V266" s="16">
        <v>-7361.9499999999825</v>
      </c>
    </row>
    <row r="267" spans="2:22">
      <c r="B267" s="15" t="s">
        <v>623</v>
      </c>
      <c r="C267" s="16">
        <v>289036.55000000005</v>
      </c>
      <c r="D267" s="16">
        <v>259878.50000000003</v>
      </c>
      <c r="E267" s="16">
        <v>29158.050000000017</v>
      </c>
      <c r="F267" s="17">
        <v>641</v>
      </c>
      <c r="G267" s="18">
        <v>0.10088014820271005</v>
      </c>
      <c r="M267" s="96" t="s">
        <v>388</v>
      </c>
      <c r="N267" s="39">
        <v>381.19</v>
      </c>
      <c r="O267" s="39">
        <v>2.2699999999999818</v>
      </c>
      <c r="P267" s="67">
        <v>2</v>
      </c>
      <c r="R267" s="15" t="s">
        <v>604</v>
      </c>
      <c r="S267" s="16">
        <v>82356.099999999991</v>
      </c>
      <c r="U267" s="15" t="s">
        <v>604</v>
      </c>
      <c r="V267" s="16">
        <v>-2676.230000000025</v>
      </c>
    </row>
    <row r="268" spans="2:22">
      <c r="B268" s="15" t="s">
        <v>624</v>
      </c>
      <c r="C268" s="16">
        <v>184153.16</v>
      </c>
      <c r="D268" s="16">
        <v>197644.6</v>
      </c>
      <c r="E268" s="16">
        <v>-13491.440000000002</v>
      </c>
      <c r="F268" s="17">
        <v>226</v>
      </c>
      <c r="G268" s="18">
        <v>-7.3262060775932392E-2</v>
      </c>
      <c r="M268" s="96" t="s">
        <v>536</v>
      </c>
      <c r="N268" s="39">
        <v>288775.96000000002</v>
      </c>
      <c r="O268" s="39">
        <v>-18913.459999999963</v>
      </c>
      <c r="P268" s="67">
        <v>478</v>
      </c>
      <c r="R268" s="15" t="s">
        <v>605</v>
      </c>
      <c r="S268" s="16">
        <v>55198.479999999945</v>
      </c>
      <c r="U268" s="15" t="s">
        <v>605</v>
      </c>
      <c r="V268" s="16">
        <v>-1787.2200000000375</v>
      </c>
    </row>
    <row r="269" spans="2:22">
      <c r="B269" s="15" t="s">
        <v>625</v>
      </c>
      <c r="C269" s="16">
        <v>12728.159999999998</v>
      </c>
      <c r="D269" s="16">
        <v>11226.140000000001</v>
      </c>
      <c r="E269" s="16">
        <v>1502.0199999999968</v>
      </c>
      <c r="F269" s="17">
        <v>41</v>
      </c>
      <c r="G269" s="18">
        <v>0.11800763032519995</v>
      </c>
      <c r="M269" s="96" t="s">
        <v>569</v>
      </c>
      <c r="N269" s="39">
        <v>28216.609999999993</v>
      </c>
      <c r="O269" s="39">
        <v>3565.5499999999956</v>
      </c>
      <c r="P269" s="67">
        <v>136</v>
      </c>
      <c r="R269" s="15" t="s">
        <v>606</v>
      </c>
      <c r="S269" s="16">
        <v>276531.45000000007</v>
      </c>
      <c r="U269" s="15" t="s">
        <v>606</v>
      </c>
      <c r="V269" s="16">
        <v>17977.559999999998</v>
      </c>
    </row>
    <row r="270" spans="2:22">
      <c r="B270" s="15" t="s">
        <v>626</v>
      </c>
      <c r="C270" s="16">
        <v>149.03</v>
      </c>
      <c r="D270" s="16">
        <v>110.28</v>
      </c>
      <c r="E270" s="16">
        <v>38.75</v>
      </c>
      <c r="F270" s="17">
        <v>1</v>
      </c>
      <c r="G270" s="18">
        <v>0.2600147621284305</v>
      </c>
      <c r="M270" s="96" t="s">
        <v>625</v>
      </c>
      <c r="N270" s="39">
        <v>12728.159999999998</v>
      </c>
      <c r="O270" s="39">
        <v>1502.0199999999968</v>
      </c>
      <c r="P270" s="67">
        <v>41</v>
      </c>
      <c r="R270" s="15" t="s">
        <v>607</v>
      </c>
      <c r="S270" s="16">
        <v>704315.32</v>
      </c>
      <c r="U270" s="15" t="s">
        <v>607</v>
      </c>
      <c r="V270" s="16">
        <v>60536.519999999437</v>
      </c>
    </row>
    <row r="271" spans="2:22">
      <c r="B271" s="15" t="s">
        <v>627</v>
      </c>
      <c r="C271" s="16">
        <v>19911.949999999997</v>
      </c>
      <c r="D271" s="16">
        <v>20721.649999999998</v>
      </c>
      <c r="E271" s="16">
        <v>-809.70000000000073</v>
      </c>
      <c r="F271" s="17">
        <v>24</v>
      </c>
      <c r="G271" s="18">
        <v>-4.066402336285501E-2</v>
      </c>
      <c r="M271" s="96" t="s">
        <v>683</v>
      </c>
      <c r="N271" s="39">
        <v>648107.78000000119</v>
      </c>
      <c r="O271" s="39">
        <v>-17902.929999999236</v>
      </c>
      <c r="P271" s="67">
        <v>2129</v>
      </c>
      <c r="R271" s="15" t="s">
        <v>608</v>
      </c>
      <c r="S271" s="16">
        <v>93760.550000000047</v>
      </c>
      <c r="U271" s="15" t="s">
        <v>608</v>
      </c>
      <c r="V271" s="16">
        <v>-2126.0399999999499</v>
      </c>
    </row>
    <row r="272" spans="2:22">
      <c r="B272" s="15" t="s">
        <v>628</v>
      </c>
      <c r="C272" s="16">
        <v>158389.09999999995</v>
      </c>
      <c r="D272" s="16">
        <v>171782.53</v>
      </c>
      <c r="E272" s="16">
        <v>-13393.430000000051</v>
      </c>
      <c r="F272" s="17">
        <v>228</v>
      </c>
      <c r="G272" s="18">
        <v>-8.4560301182341813E-2</v>
      </c>
      <c r="M272" s="96" t="s">
        <v>751</v>
      </c>
      <c r="N272" s="39">
        <v>132837.68000000005</v>
      </c>
      <c r="O272" s="39">
        <v>-7475.399999999936</v>
      </c>
      <c r="P272" s="67">
        <v>228</v>
      </c>
      <c r="R272" s="15" t="s">
        <v>609</v>
      </c>
      <c r="S272" s="16">
        <v>17803.97</v>
      </c>
      <c r="U272" s="15" t="s">
        <v>609</v>
      </c>
      <c r="V272" s="16">
        <v>884.33000000000175</v>
      </c>
    </row>
    <row r="273" spans="2:22">
      <c r="B273" s="15" t="s">
        <v>629</v>
      </c>
      <c r="C273" s="16">
        <v>8690.75</v>
      </c>
      <c r="D273" s="16">
        <v>7524.25</v>
      </c>
      <c r="E273" s="16">
        <v>1166.5</v>
      </c>
      <c r="F273" s="17">
        <v>110</v>
      </c>
      <c r="G273" s="18">
        <v>0.1342231683111354</v>
      </c>
      <c r="M273" s="96" t="s">
        <v>831</v>
      </c>
      <c r="N273" s="39">
        <v>88730.119999999981</v>
      </c>
      <c r="O273" s="39">
        <v>-4111.2500000000146</v>
      </c>
      <c r="P273" s="67">
        <v>207</v>
      </c>
      <c r="R273" s="15" t="s">
        <v>610</v>
      </c>
      <c r="S273" s="16">
        <v>125173.96000000002</v>
      </c>
      <c r="U273" s="15" t="s">
        <v>610</v>
      </c>
      <c r="V273" s="16">
        <v>-4803.2199999999721</v>
      </c>
    </row>
    <row r="274" spans="2:22">
      <c r="B274" s="15" t="s">
        <v>630</v>
      </c>
      <c r="C274" s="16">
        <v>249107.53000000014</v>
      </c>
      <c r="D274" s="16">
        <v>223796.50999999986</v>
      </c>
      <c r="E274" s="16">
        <v>25311.020000000281</v>
      </c>
      <c r="F274" s="17">
        <v>779</v>
      </c>
      <c r="G274" s="18">
        <v>0.10160680409781377</v>
      </c>
      <c r="M274" s="96" t="s">
        <v>868</v>
      </c>
      <c r="N274" s="39">
        <v>254180.49000000017</v>
      </c>
      <c r="O274" s="39">
        <v>26961.830000000162</v>
      </c>
      <c r="P274" s="67">
        <v>1042</v>
      </c>
      <c r="R274" s="15" t="s">
        <v>611</v>
      </c>
      <c r="S274" s="16">
        <v>9593.3700000000008</v>
      </c>
      <c r="U274" s="15" t="s">
        <v>611</v>
      </c>
      <c r="V274" s="16">
        <v>394.02000000000044</v>
      </c>
    </row>
    <row r="275" spans="2:22">
      <c r="B275" s="15" t="s">
        <v>631</v>
      </c>
      <c r="C275" s="16">
        <v>8075.3799999999992</v>
      </c>
      <c r="D275" s="16">
        <v>7990.5499999999993</v>
      </c>
      <c r="E275" s="16">
        <v>84.829999999999927</v>
      </c>
      <c r="F275" s="17">
        <v>25</v>
      </c>
      <c r="G275" s="18">
        <v>1.0504768815832807E-2</v>
      </c>
      <c r="M275" s="96" t="s">
        <v>977</v>
      </c>
      <c r="N275" s="39">
        <v>2074.6999999999998</v>
      </c>
      <c r="O275" s="39">
        <v>-23.5</v>
      </c>
      <c r="P275" s="67">
        <v>3</v>
      </c>
      <c r="R275" s="15" t="s">
        <v>612</v>
      </c>
      <c r="S275" s="16">
        <v>409059.96000000008</v>
      </c>
      <c r="U275" s="15" t="s">
        <v>612</v>
      </c>
      <c r="V275" s="16">
        <v>27980.750000000175</v>
      </c>
    </row>
    <row r="276" spans="2:22">
      <c r="B276" s="15" t="s">
        <v>632</v>
      </c>
      <c r="C276" s="16">
        <v>151377.85</v>
      </c>
      <c r="D276" s="16">
        <v>161377.74000000002</v>
      </c>
      <c r="E276" s="16">
        <v>-9999.890000000014</v>
      </c>
      <c r="F276" s="17">
        <v>282</v>
      </c>
      <c r="G276" s="18">
        <v>-6.6059136128568438E-2</v>
      </c>
      <c r="M276" s="38" t="s">
        <v>1518</v>
      </c>
      <c r="N276" s="137"/>
      <c r="O276" s="137"/>
      <c r="P276" s="137"/>
      <c r="R276" s="15" t="s">
        <v>613</v>
      </c>
      <c r="S276" s="16">
        <v>735233.10000000044</v>
      </c>
      <c r="U276" s="15" t="s">
        <v>613</v>
      </c>
      <c r="V276" s="16">
        <v>-21898.759999999311</v>
      </c>
    </row>
    <row r="277" spans="2:22">
      <c r="B277" s="15" t="s">
        <v>633</v>
      </c>
      <c r="C277" s="16">
        <v>175503.44000000009</v>
      </c>
      <c r="D277" s="16">
        <v>164123.42999999996</v>
      </c>
      <c r="E277" s="16">
        <v>11380.010000000126</v>
      </c>
      <c r="F277" s="17">
        <v>154</v>
      </c>
      <c r="G277" s="18">
        <v>6.4842090844487832E-2</v>
      </c>
      <c r="M277" s="95" t="s">
        <v>1627</v>
      </c>
      <c r="N277" s="137"/>
      <c r="O277" s="137"/>
      <c r="P277" s="137"/>
      <c r="R277" s="15" t="s">
        <v>614</v>
      </c>
      <c r="S277" s="16">
        <v>118296.96999999993</v>
      </c>
      <c r="U277" s="15" t="s">
        <v>614</v>
      </c>
      <c r="V277" s="16">
        <v>-7729.1200000000099</v>
      </c>
    </row>
    <row r="278" spans="2:22">
      <c r="B278" s="15" t="s">
        <v>634</v>
      </c>
      <c r="C278" s="16">
        <v>212369.0900000002</v>
      </c>
      <c r="D278" s="16">
        <v>192906.5500000001</v>
      </c>
      <c r="E278" s="16">
        <v>19462.540000000095</v>
      </c>
      <c r="F278" s="17">
        <v>566</v>
      </c>
      <c r="G278" s="18">
        <v>9.164488108886315E-2</v>
      </c>
      <c r="M278" s="96" t="s">
        <v>874</v>
      </c>
      <c r="N278" s="39">
        <v>1732.72</v>
      </c>
      <c r="O278" s="39">
        <v>0.68000000000006366</v>
      </c>
      <c r="P278" s="67">
        <v>6</v>
      </c>
      <c r="R278" s="15" t="s">
        <v>615</v>
      </c>
      <c r="S278" s="16">
        <v>80621.85000000002</v>
      </c>
      <c r="U278" s="15" t="s">
        <v>615</v>
      </c>
      <c r="V278" s="16">
        <v>-5050.5899999999529</v>
      </c>
    </row>
    <row r="279" spans="2:22">
      <c r="B279" s="15" t="s">
        <v>635</v>
      </c>
      <c r="C279" s="16">
        <v>973.64</v>
      </c>
      <c r="D279" s="16">
        <v>725.52</v>
      </c>
      <c r="E279" s="16">
        <v>248.12</v>
      </c>
      <c r="F279" s="17">
        <v>13</v>
      </c>
      <c r="G279" s="18">
        <v>0.25483751694671541</v>
      </c>
      <c r="M279" s="95" t="s">
        <v>1628</v>
      </c>
      <c r="N279" s="137"/>
      <c r="O279" s="137"/>
      <c r="P279" s="137"/>
      <c r="R279" s="15" t="s">
        <v>616</v>
      </c>
      <c r="S279" s="16">
        <v>68636.84</v>
      </c>
      <c r="U279" s="15" t="s">
        <v>616</v>
      </c>
      <c r="V279" s="16">
        <v>-1214.9700000000012</v>
      </c>
    </row>
    <row r="280" spans="2:22">
      <c r="B280" s="15" t="s">
        <v>636</v>
      </c>
      <c r="C280" s="16">
        <v>81033.25999999998</v>
      </c>
      <c r="D280" s="16">
        <v>85688.150000000009</v>
      </c>
      <c r="E280" s="16">
        <v>-4654.8900000000285</v>
      </c>
      <c r="F280" s="17">
        <v>144</v>
      </c>
      <c r="G280" s="18">
        <v>-5.7444190200419305E-2</v>
      </c>
      <c r="M280" s="96" t="s">
        <v>775</v>
      </c>
      <c r="N280" s="39">
        <v>39975.609999999993</v>
      </c>
      <c r="O280" s="39">
        <v>-2372.0200000000114</v>
      </c>
      <c r="P280" s="67">
        <v>73</v>
      </c>
      <c r="R280" s="15" t="s">
        <v>617</v>
      </c>
      <c r="S280" s="16">
        <v>26558.87</v>
      </c>
      <c r="U280" s="15" t="s">
        <v>617</v>
      </c>
      <c r="V280" s="16">
        <v>1703.2700000000004</v>
      </c>
    </row>
    <row r="281" spans="2:22">
      <c r="B281" s="15" t="s">
        <v>637</v>
      </c>
      <c r="C281" s="16">
        <v>2130.75</v>
      </c>
      <c r="D281" s="16">
        <v>1939.92</v>
      </c>
      <c r="E281" s="16">
        <v>190.82999999999993</v>
      </c>
      <c r="F281" s="17">
        <v>5</v>
      </c>
      <c r="G281" s="18">
        <v>8.9560014079549416E-2</v>
      </c>
      <c r="M281" s="38" t="s">
        <v>1519</v>
      </c>
      <c r="N281" s="137"/>
      <c r="O281" s="137"/>
      <c r="P281" s="137"/>
      <c r="R281" s="15" t="s">
        <v>618</v>
      </c>
      <c r="S281" s="16">
        <v>3048.48</v>
      </c>
      <c r="U281" s="15" t="s">
        <v>618</v>
      </c>
      <c r="V281" s="16">
        <v>477.21000000000004</v>
      </c>
    </row>
    <row r="282" spans="2:22">
      <c r="B282" s="15" t="s">
        <v>638</v>
      </c>
      <c r="C282" s="16">
        <v>58.06</v>
      </c>
      <c r="D282" s="16">
        <v>42.97</v>
      </c>
      <c r="E282" s="16">
        <v>15.090000000000003</v>
      </c>
      <c r="F282" s="17">
        <v>2</v>
      </c>
      <c r="G282" s="18">
        <v>0.25990354805373755</v>
      </c>
      <c r="M282" s="95" t="s">
        <v>1629</v>
      </c>
      <c r="N282" s="137"/>
      <c r="O282" s="137"/>
      <c r="P282" s="137"/>
      <c r="R282" s="15" t="s">
        <v>619</v>
      </c>
      <c r="S282" s="16">
        <v>1707.0200000000002</v>
      </c>
      <c r="U282" s="15" t="s">
        <v>619</v>
      </c>
      <c r="V282" s="16">
        <v>48.310000000000173</v>
      </c>
    </row>
    <row r="283" spans="2:22">
      <c r="B283" s="15" t="s">
        <v>639</v>
      </c>
      <c r="C283" s="16">
        <v>504532.3300000006</v>
      </c>
      <c r="D283" s="16">
        <v>507475.59999999986</v>
      </c>
      <c r="E283" s="16">
        <v>-2943.2699999992619</v>
      </c>
      <c r="F283" s="17">
        <v>1871</v>
      </c>
      <c r="G283" s="18">
        <v>-5.8336598568406077E-3</v>
      </c>
      <c r="M283" s="96" t="s">
        <v>466</v>
      </c>
      <c r="N283" s="39">
        <v>56007.26999999999</v>
      </c>
      <c r="O283" s="39">
        <v>-4819.6700000000055</v>
      </c>
      <c r="P283" s="67">
        <v>117</v>
      </c>
      <c r="R283" s="15" t="s">
        <v>620</v>
      </c>
      <c r="S283" s="16">
        <v>144</v>
      </c>
      <c r="U283" s="15" t="s">
        <v>620</v>
      </c>
      <c r="V283" s="16">
        <v>54.239999999999995</v>
      </c>
    </row>
    <row r="284" spans="2:22">
      <c r="B284" s="15" t="s">
        <v>640</v>
      </c>
      <c r="C284" s="16">
        <v>1938.9199999999998</v>
      </c>
      <c r="D284" s="16">
        <v>1904.4</v>
      </c>
      <c r="E284" s="16">
        <v>34.519999999999754</v>
      </c>
      <c r="F284" s="17">
        <v>10</v>
      </c>
      <c r="G284" s="18">
        <v>1.7803725785488705E-2</v>
      </c>
      <c r="M284" s="95" t="s">
        <v>1630</v>
      </c>
      <c r="N284" s="137"/>
      <c r="O284" s="137"/>
      <c r="P284" s="137"/>
      <c r="R284" s="15" t="s">
        <v>621</v>
      </c>
      <c r="S284" s="16">
        <v>167613.82999999999</v>
      </c>
      <c r="U284" s="15" t="s">
        <v>621</v>
      </c>
      <c r="V284" s="16">
        <v>-13842.190000000031</v>
      </c>
    </row>
    <row r="285" spans="2:22">
      <c r="B285" s="15" t="s">
        <v>641</v>
      </c>
      <c r="C285" s="16">
        <v>16240.270000000002</v>
      </c>
      <c r="D285" s="16">
        <v>17432.009999999998</v>
      </c>
      <c r="E285" s="16">
        <v>-1191.7399999999961</v>
      </c>
      <c r="F285" s="17">
        <v>24</v>
      </c>
      <c r="G285" s="18">
        <v>-7.3381784908748193E-2</v>
      </c>
      <c r="M285" s="96" t="s">
        <v>548</v>
      </c>
      <c r="N285" s="39">
        <v>1559.6499999999999</v>
      </c>
      <c r="O285" s="39">
        <v>172.49999999999977</v>
      </c>
      <c r="P285" s="67">
        <v>4</v>
      </c>
      <c r="R285" s="15" t="s">
        <v>622</v>
      </c>
      <c r="S285" s="16">
        <v>2386.7800000000002</v>
      </c>
      <c r="U285" s="15" t="s">
        <v>622</v>
      </c>
      <c r="V285" s="16">
        <v>-78.519999999999527</v>
      </c>
    </row>
    <row r="286" spans="2:22">
      <c r="B286" s="15" t="s">
        <v>642</v>
      </c>
      <c r="C286" s="16">
        <v>725937.34000000032</v>
      </c>
      <c r="D286" s="16">
        <v>660608.28999999992</v>
      </c>
      <c r="E286" s="16">
        <v>65329.050000000396</v>
      </c>
      <c r="F286" s="17">
        <v>1578</v>
      </c>
      <c r="G286" s="18">
        <v>8.9992684492576677E-2</v>
      </c>
      <c r="M286" s="96" t="s">
        <v>904</v>
      </c>
      <c r="N286" s="39">
        <v>107807.04999999999</v>
      </c>
      <c r="O286" s="39">
        <v>-8979.8699999999953</v>
      </c>
      <c r="P286" s="67">
        <v>176</v>
      </c>
      <c r="R286" s="15" t="s">
        <v>623</v>
      </c>
      <c r="S286" s="16">
        <v>289036.55000000005</v>
      </c>
      <c r="U286" s="15" t="s">
        <v>623</v>
      </c>
      <c r="V286" s="16">
        <v>29158.050000000017</v>
      </c>
    </row>
    <row r="287" spans="2:22">
      <c r="B287" s="15" t="s">
        <v>643</v>
      </c>
      <c r="C287" s="16">
        <v>21859.810000000005</v>
      </c>
      <c r="D287" s="16">
        <v>22507.289999999997</v>
      </c>
      <c r="E287" s="16">
        <v>-647.47999999999229</v>
      </c>
      <c r="F287" s="17">
        <v>108</v>
      </c>
      <c r="G287" s="18">
        <v>-2.9619653601746409E-2</v>
      </c>
      <c r="M287" s="38" t="s">
        <v>1520</v>
      </c>
      <c r="N287" s="137"/>
      <c r="O287" s="137"/>
      <c r="P287" s="137"/>
      <c r="R287" s="15" t="s">
        <v>624</v>
      </c>
      <c r="S287" s="16">
        <v>184153.16</v>
      </c>
      <c r="U287" s="15" t="s">
        <v>624</v>
      </c>
      <c r="V287" s="16">
        <v>-13491.440000000002</v>
      </c>
    </row>
    <row r="288" spans="2:22">
      <c r="B288" s="15" t="s">
        <v>644</v>
      </c>
      <c r="C288" s="16">
        <v>146234.85999999993</v>
      </c>
      <c r="D288" s="16">
        <v>146028.32999999999</v>
      </c>
      <c r="E288" s="16">
        <v>206.52999999994063</v>
      </c>
      <c r="F288" s="17">
        <v>366</v>
      </c>
      <c r="G288" s="18">
        <v>1.412317145172777E-3</v>
      </c>
      <c r="M288" s="95" t="s">
        <v>1631</v>
      </c>
      <c r="N288" s="137"/>
      <c r="O288" s="137"/>
      <c r="P288" s="137"/>
      <c r="R288" s="15" t="s">
        <v>625</v>
      </c>
      <c r="S288" s="16">
        <v>12728.159999999998</v>
      </c>
      <c r="U288" s="15" t="s">
        <v>625</v>
      </c>
      <c r="V288" s="16">
        <v>1502.0199999999968</v>
      </c>
    </row>
    <row r="289" spans="2:22">
      <c r="B289" s="15" t="s">
        <v>645</v>
      </c>
      <c r="C289" s="16">
        <v>394899.3000000004</v>
      </c>
      <c r="D289" s="16">
        <v>403850.75000000029</v>
      </c>
      <c r="E289" s="16">
        <v>-8951.4499999998952</v>
      </c>
      <c r="F289" s="17">
        <v>701</v>
      </c>
      <c r="G289" s="18">
        <v>-2.2667677557290902E-2</v>
      </c>
      <c r="M289" s="96" t="s">
        <v>664</v>
      </c>
      <c r="N289" s="39">
        <v>28485.239999999991</v>
      </c>
      <c r="O289" s="39">
        <v>3835.3599999999933</v>
      </c>
      <c r="P289" s="67">
        <v>219</v>
      </c>
      <c r="R289" s="15" t="s">
        <v>626</v>
      </c>
      <c r="S289" s="16">
        <v>149.03</v>
      </c>
      <c r="U289" s="15" t="s">
        <v>626</v>
      </c>
      <c r="V289" s="16">
        <v>38.75</v>
      </c>
    </row>
    <row r="290" spans="2:22">
      <c r="B290" s="15" t="s">
        <v>646</v>
      </c>
      <c r="C290" s="16">
        <v>55710.819999999956</v>
      </c>
      <c r="D290" s="16">
        <v>55476.229999999989</v>
      </c>
      <c r="E290" s="16">
        <v>234.5899999999674</v>
      </c>
      <c r="F290" s="17">
        <v>173</v>
      </c>
      <c r="G290" s="18">
        <v>4.2108516801577789E-3</v>
      </c>
      <c r="M290" s="38" t="s">
        <v>1521</v>
      </c>
      <c r="N290" s="137"/>
      <c r="O290" s="137"/>
      <c r="P290" s="137"/>
      <c r="R290" s="15" t="s">
        <v>627</v>
      </c>
      <c r="S290" s="16">
        <v>19911.949999999997</v>
      </c>
      <c r="U290" s="15" t="s">
        <v>627</v>
      </c>
      <c r="V290" s="16">
        <v>-809.70000000000073</v>
      </c>
    </row>
    <row r="291" spans="2:22">
      <c r="B291" s="15" t="s">
        <v>647</v>
      </c>
      <c r="C291" s="16">
        <v>473675.68000000005</v>
      </c>
      <c r="D291" s="16">
        <v>424107.97999999981</v>
      </c>
      <c r="E291" s="16">
        <v>49567.700000000244</v>
      </c>
      <c r="F291" s="17">
        <v>1192</v>
      </c>
      <c r="G291" s="18">
        <v>0.10464480675892045</v>
      </c>
      <c r="M291" s="95" t="s">
        <v>1632</v>
      </c>
      <c r="N291" s="137"/>
      <c r="O291" s="137"/>
      <c r="P291" s="137"/>
      <c r="R291" s="15" t="s">
        <v>628</v>
      </c>
      <c r="S291" s="16">
        <v>158389.09999999995</v>
      </c>
      <c r="U291" s="15" t="s">
        <v>628</v>
      </c>
      <c r="V291" s="16">
        <v>-13393.430000000051</v>
      </c>
    </row>
    <row r="292" spans="2:22">
      <c r="B292" s="15" t="s">
        <v>648</v>
      </c>
      <c r="C292" s="16">
        <v>19151.47</v>
      </c>
      <c r="D292" s="16">
        <v>17017.109999999993</v>
      </c>
      <c r="E292" s="16">
        <v>2134.3600000000079</v>
      </c>
      <c r="F292" s="17">
        <v>50</v>
      </c>
      <c r="G292" s="18">
        <v>0.11144627540340286</v>
      </c>
      <c r="M292" s="96" t="s">
        <v>867</v>
      </c>
      <c r="N292" s="39">
        <v>210248.93000000031</v>
      </c>
      <c r="O292" s="39">
        <v>19954.9300000004</v>
      </c>
      <c r="P292" s="67">
        <v>1124</v>
      </c>
      <c r="R292" s="15" t="s">
        <v>629</v>
      </c>
      <c r="S292" s="16">
        <v>8690.75</v>
      </c>
      <c r="U292" s="15" t="s">
        <v>629</v>
      </c>
      <c r="V292" s="16">
        <v>1166.5</v>
      </c>
    </row>
    <row r="293" spans="2:22">
      <c r="B293" s="15" t="s">
        <v>649</v>
      </c>
      <c r="C293" s="16">
        <v>7047.58</v>
      </c>
      <c r="D293" s="16">
        <v>6435.5700000000006</v>
      </c>
      <c r="E293" s="16">
        <v>612.00999999999931</v>
      </c>
      <c r="F293" s="17">
        <v>22</v>
      </c>
      <c r="G293" s="18">
        <v>8.6839737895844996E-2</v>
      </c>
      <c r="M293" s="37" t="s">
        <v>353</v>
      </c>
      <c r="N293" s="137"/>
      <c r="O293" s="137"/>
      <c r="P293" s="137"/>
      <c r="R293" s="15" t="s">
        <v>630</v>
      </c>
      <c r="S293" s="16">
        <v>249107.53000000014</v>
      </c>
      <c r="U293" s="15" t="s">
        <v>630</v>
      </c>
      <c r="V293" s="16">
        <v>25311.020000000281</v>
      </c>
    </row>
    <row r="294" spans="2:22">
      <c r="B294" s="15" t="s">
        <v>650</v>
      </c>
      <c r="C294" s="16">
        <v>52660.419999999991</v>
      </c>
      <c r="D294" s="16">
        <v>55393.3</v>
      </c>
      <c r="E294" s="16">
        <v>-2732.8800000000119</v>
      </c>
      <c r="F294" s="17">
        <v>148</v>
      </c>
      <c r="G294" s="18">
        <v>-5.1896281875458125E-2</v>
      </c>
      <c r="M294" s="38" t="s">
        <v>1522</v>
      </c>
      <c r="N294" s="137"/>
      <c r="O294" s="137"/>
      <c r="P294" s="137"/>
      <c r="R294" s="15" t="s">
        <v>631</v>
      </c>
      <c r="S294" s="16">
        <v>8075.3799999999992</v>
      </c>
      <c r="U294" s="15" t="s">
        <v>631</v>
      </c>
      <c r="V294" s="16">
        <v>84.829999999999927</v>
      </c>
    </row>
    <row r="295" spans="2:22">
      <c r="B295" s="15" t="s">
        <v>651</v>
      </c>
      <c r="C295" s="16">
        <v>59933.389999999985</v>
      </c>
      <c r="D295" s="16">
        <v>63082.299999999996</v>
      </c>
      <c r="E295" s="16">
        <v>-3148.9100000000108</v>
      </c>
      <c r="F295" s="17">
        <v>250</v>
      </c>
      <c r="G295" s="18">
        <v>-5.2540161669480258E-2</v>
      </c>
      <c r="M295" s="95" t="s">
        <v>1633</v>
      </c>
      <c r="N295" s="137"/>
      <c r="O295" s="137"/>
      <c r="P295" s="137"/>
      <c r="R295" s="15" t="s">
        <v>632</v>
      </c>
      <c r="S295" s="16">
        <v>151377.85</v>
      </c>
      <c r="U295" s="15" t="s">
        <v>632</v>
      </c>
      <c r="V295" s="16">
        <v>-9999.890000000014</v>
      </c>
    </row>
    <row r="296" spans="2:22">
      <c r="B296" s="15" t="s">
        <v>652</v>
      </c>
      <c r="C296" s="16">
        <v>3560.9199999999992</v>
      </c>
      <c r="D296" s="16">
        <v>3553.8599999999997</v>
      </c>
      <c r="E296" s="16">
        <v>7.0599999999994907</v>
      </c>
      <c r="F296" s="17">
        <v>13</v>
      </c>
      <c r="G296" s="18">
        <v>1.9826337014028656E-3</v>
      </c>
      <c r="M296" s="96" t="s">
        <v>833</v>
      </c>
      <c r="N296" s="39">
        <v>1508.44</v>
      </c>
      <c r="O296" s="39">
        <v>-37.809999999999945</v>
      </c>
      <c r="P296" s="67">
        <v>5</v>
      </c>
      <c r="R296" s="15" t="s">
        <v>633</v>
      </c>
      <c r="S296" s="16">
        <v>175503.44000000009</v>
      </c>
      <c r="U296" s="15" t="s">
        <v>633</v>
      </c>
      <c r="V296" s="16">
        <v>11380.010000000126</v>
      </c>
    </row>
    <row r="297" spans="2:22">
      <c r="B297" s="15" t="s">
        <v>653</v>
      </c>
      <c r="C297" s="16">
        <v>41816.379999999997</v>
      </c>
      <c r="D297" s="16">
        <v>42691.299999999996</v>
      </c>
      <c r="E297" s="16">
        <v>-874.91999999999825</v>
      </c>
      <c r="F297" s="17">
        <v>105</v>
      </c>
      <c r="G297" s="18">
        <v>-2.0922901504147377E-2</v>
      </c>
      <c r="M297" s="95" t="s">
        <v>1634</v>
      </c>
      <c r="N297" s="137"/>
      <c r="O297" s="137"/>
      <c r="P297" s="137"/>
      <c r="R297" s="15" t="s">
        <v>634</v>
      </c>
      <c r="S297" s="16">
        <v>212369.0900000002</v>
      </c>
      <c r="U297" s="15" t="s">
        <v>634</v>
      </c>
      <c r="V297" s="16">
        <v>19462.540000000095</v>
      </c>
    </row>
    <row r="298" spans="2:22">
      <c r="B298" s="15" t="s">
        <v>654</v>
      </c>
      <c r="C298" s="16">
        <v>4182.8900000000003</v>
      </c>
      <c r="D298" s="16">
        <v>4222.4400000000005</v>
      </c>
      <c r="E298" s="16">
        <v>-39.550000000000182</v>
      </c>
      <c r="F298" s="17">
        <v>11</v>
      </c>
      <c r="G298" s="18">
        <v>-9.4551852905527464E-3</v>
      </c>
      <c r="M298" s="96" t="s">
        <v>756</v>
      </c>
      <c r="N298" s="39">
        <v>12795.379999999996</v>
      </c>
      <c r="O298" s="39">
        <v>-151.10000000000582</v>
      </c>
      <c r="P298" s="67">
        <v>38</v>
      </c>
      <c r="R298" s="15" t="s">
        <v>635</v>
      </c>
      <c r="S298" s="16">
        <v>973.64</v>
      </c>
      <c r="U298" s="15" t="s">
        <v>635</v>
      </c>
      <c r="V298" s="16">
        <v>248.12</v>
      </c>
    </row>
    <row r="299" spans="2:22">
      <c r="B299" s="15" t="s">
        <v>655</v>
      </c>
      <c r="C299" s="16">
        <v>32780.829999999994</v>
      </c>
      <c r="D299" s="16">
        <v>37897.670000000006</v>
      </c>
      <c r="E299" s="16">
        <v>-5116.8400000000111</v>
      </c>
      <c r="F299" s="17">
        <v>56</v>
      </c>
      <c r="G299" s="18">
        <v>-0.15609244793374702</v>
      </c>
      <c r="M299" s="95" t="s">
        <v>1635</v>
      </c>
      <c r="N299" s="137"/>
      <c r="O299" s="137"/>
      <c r="P299" s="137"/>
      <c r="R299" s="15" t="s">
        <v>636</v>
      </c>
      <c r="S299" s="16">
        <v>81033.25999999998</v>
      </c>
      <c r="U299" s="15" t="s">
        <v>636</v>
      </c>
      <c r="V299" s="16">
        <v>-4654.8900000000285</v>
      </c>
    </row>
    <row r="300" spans="2:22">
      <c r="B300" s="15" t="s">
        <v>656</v>
      </c>
      <c r="C300" s="16">
        <v>3385.3500000000004</v>
      </c>
      <c r="D300" s="16">
        <v>2984.3800000000006</v>
      </c>
      <c r="E300" s="16">
        <v>400.9699999999998</v>
      </c>
      <c r="F300" s="17">
        <v>6</v>
      </c>
      <c r="G300" s="18">
        <v>0.11844270164089378</v>
      </c>
      <c r="M300" s="96" t="s">
        <v>501</v>
      </c>
      <c r="N300" s="39">
        <v>189439.51999999996</v>
      </c>
      <c r="O300" s="39">
        <v>-10479.870000000083</v>
      </c>
      <c r="P300" s="67">
        <v>846</v>
      </c>
      <c r="R300" s="15" t="s">
        <v>637</v>
      </c>
      <c r="S300" s="16">
        <v>2130.75</v>
      </c>
      <c r="U300" s="15" t="s">
        <v>637</v>
      </c>
      <c r="V300" s="16">
        <v>190.82999999999993</v>
      </c>
    </row>
    <row r="301" spans="2:22">
      <c r="B301" s="15" t="s">
        <v>657</v>
      </c>
      <c r="C301" s="16">
        <v>11277.05</v>
      </c>
      <c r="D301" s="16">
        <v>9925.630000000001</v>
      </c>
      <c r="E301" s="16">
        <v>1351.4199999999983</v>
      </c>
      <c r="F301" s="17">
        <v>38</v>
      </c>
      <c r="G301" s="18">
        <v>0.11983807822081115</v>
      </c>
      <c r="M301" s="38" t="s">
        <v>1523</v>
      </c>
      <c r="N301" s="137"/>
      <c r="O301" s="137"/>
      <c r="P301" s="137"/>
      <c r="R301" s="15" t="s">
        <v>638</v>
      </c>
      <c r="S301" s="16">
        <v>58.06</v>
      </c>
      <c r="U301" s="15" t="s">
        <v>638</v>
      </c>
      <c r="V301" s="16">
        <v>15.090000000000003</v>
      </c>
    </row>
    <row r="302" spans="2:22">
      <c r="B302" s="15" t="s">
        <v>658</v>
      </c>
      <c r="C302" s="16">
        <v>53440.260000000017</v>
      </c>
      <c r="D302" s="16">
        <v>46703.329999999965</v>
      </c>
      <c r="E302" s="16">
        <v>6736.9300000000512</v>
      </c>
      <c r="F302" s="17">
        <v>309</v>
      </c>
      <c r="G302" s="18">
        <v>0.12606469354752484</v>
      </c>
      <c r="M302" s="95" t="s">
        <v>1636</v>
      </c>
      <c r="N302" s="137"/>
      <c r="O302" s="137"/>
      <c r="P302" s="137"/>
      <c r="R302" s="15" t="s">
        <v>639</v>
      </c>
      <c r="S302" s="16">
        <v>504532.3300000006</v>
      </c>
      <c r="U302" s="15" t="s">
        <v>639</v>
      </c>
      <c r="V302" s="16">
        <v>-2943.2699999992619</v>
      </c>
    </row>
    <row r="303" spans="2:22">
      <c r="B303" s="15" t="s">
        <v>659</v>
      </c>
      <c r="C303" s="16">
        <v>1344.58</v>
      </c>
      <c r="D303" s="16">
        <v>1426.16</v>
      </c>
      <c r="E303" s="16">
        <v>-81.580000000000155</v>
      </c>
      <c r="F303" s="17">
        <v>2</v>
      </c>
      <c r="G303" s="18">
        <v>-6.0673221377679394E-2</v>
      </c>
      <c r="M303" s="96" t="s">
        <v>620</v>
      </c>
      <c r="N303" s="39">
        <v>144</v>
      </c>
      <c r="O303" s="39">
        <v>54.239999999999995</v>
      </c>
      <c r="P303" s="67">
        <v>2</v>
      </c>
      <c r="R303" s="15" t="s">
        <v>640</v>
      </c>
      <c r="S303" s="16">
        <v>1938.9199999999998</v>
      </c>
      <c r="U303" s="15" t="s">
        <v>640</v>
      </c>
      <c r="V303" s="16">
        <v>34.519999999999754</v>
      </c>
    </row>
    <row r="304" spans="2:22">
      <c r="B304" s="15" t="s">
        <v>660</v>
      </c>
      <c r="C304" s="16">
        <v>47630.01999999999</v>
      </c>
      <c r="D304" s="16">
        <v>51517.4</v>
      </c>
      <c r="E304" s="16">
        <v>-3887.3800000000119</v>
      </c>
      <c r="F304" s="17">
        <v>100</v>
      </c>
      <c r="G304" s="18">
        <v>-8.1616174001186911E-2</v>
      </c>
      <c r="M304" s="95" t="s">
        <v>1637</v>
      </c>
      <c r="N304" s="137"/>
      <c r="O304" s="137"/>
      <c r="P304" s="137"/>
      <c r="R304" s="15" t="s">
        <v>641</v>
      </c>
      <c r="S304" s="16">
        <v>16240.270000000002</v>
      </c>
      <c r="U304" s="15" t="s">
        <v>641</v>
      </c>
      <c r="V304" s="16">
        <v>-1191.7399999999961</v>
      </c>
    </row>
    <row r="305" spans="2:22">
      <c r="B305" s="15" t="s">
        <v>661</v>
      </c>
      <c r="C305" s="16">
        <v>465.87</v>
      </c>
      <c r="D305" s="16">
        <v>389.71999999999997</v>
      </c>
      <c r="E305" s="16">
        <v>76.150000000000034</v>
      </c>
      <c r="F305" s="17">
        <v>9</v>
      </c>
      <c r="G305" s="18">
        <v>0.16345761693176214</v>
      </c>
      <c r="M305" s="96" t="s">
        <v>521</v>
      </c>
      <c r="N305" s="39">
        <v>116552.57000000002</v>
      </c>
      <c r="O305" s="39">
        <v>-6686.5099999999948</v>
      </c>
      <c r="P305" s="67">
        <v>216</v>
      </c>
      <c r="R305" s="15" t="s">
        <v>642</v>
      </c>
      <c r="S305" s="16">
        <v>725937.34000000032</v>
      </c>
      <c r="U305" s="15" t="s">
        <v>642</v>
      </c>
      <c r="V305" s="16">
        <v>65329.050000000396</v>
      </c>
    </row>
    <row r="306" spans="2:22">
      <c r="B306" s="15" t="s">
        <v>662</v>
      </c>
      <c r="C306" s="16">
        <v>478258.69000000058</v>
      </c>
      <c r="D306" s="16">
        <v>488291.22000000003</v>
      </c>
      <c r="E306" s="16">
        <v>-10032.529999999446</v>
      </c>
      <c r="F306" s="17">
        <v>990</v>
      </c>
      <c r="G306" s="18">
        <v>-2.0977203780655682E-2</v>
      </c>
      <c r="M306" s="38" t="s">
        <v>1524</v>
      </c>
      <c r="N306" s="137"/>
      <c r="O306" s="137"/>
      <c r="P306" s="137"/>
      <c r="R306" s="15" t="s">
        <v>643</v>
      </c>
      <c r="S306" s="16">
        <v>21859.810000000005</v>
      </c>
      <c r="U306" s="15" t="s">
        <v>643</v>
      </c>
      <c r="V306" s="16">
        <v>-647.47999999999229</v>
      </c>
    </row>
    <row r="307" spans="2:22">
      <c r="B307" s="15" t="s">
        <v>663</v>
      </c>
      <c r="C307" s="16">
        <v>18963.38</v>
      </c>
      <c r="D307" s="16">
        <v>20113.980000000003</v>
      </c>
      <c r="E307" s="16">
        <v>-1150.6000000000022</v>
      </c>
      <c r="F307" s="17">
        <v>18</v>
      </c>
      <c r="G307" s="18">
        <v>-6.0674837502597223E-2</v>
      </c>
      <c r="M307" s="95" t="s">
        <v>1633</v>
      </c>
      <c r="N307" s="137"/>
      <c r="O307" s="137"/>
      <c r="P307" s="137"/>
      <c r="R307" s="15" t="s">
        <v>644</v>
      </c>
      <c r="S307" s="16">
        <v>146234.85999999993</v>
      </c>
      <c r="U307" s="15" t="s">
        <v>644</v>
      </c>
      <c r="V307" s="16">
        <v>206.52999999994063</v>
      </c>
    </row>
    <row r="308" spans="2:22">
      <c r="B308" s="15" t="s">
        <v>664</v>
      </c>
      <c r="C308" s="16">
        <v>28485.239999999991</v>
      </c>
      <c r="D308" s="16">
        <v>24649.879999999997</v>
      </c>
      <c r="E308" s="16">
        <v>3835.3599999999933</v>
      </c>
      <c r="F308" s="17">
        <v>219</v>
      </c>
      <c r="G308" s="18">
        <v>0.13464376638567885</v>
      </c>
      <c r="M308" s="96" t="s">
        <v>426</v>
      </c>
      <c r="N308" s="39">
        <v>5449.3499999999995</v>
      </c>
      <c r="O308" s="39">
        <v>254.30999999999949</v>
      </c>
      <c r="P308" s="67">
        <v>19</v>
      </c>
      <c r="R308" s="15" t="s">
        <v>645</v>
      </c>
      <c r="S308" s="16">
        <v>394899.3000000004</v>
      </c>
      <c r="U308" s="15" t="s">
        <v>645</v>
      </c>
      <c r="V308" s="16">
        <v>-8951.4499999998952</v>
      </c>
    </row>
    <row r="309" spans="2:22">
      <c r="B309" s="15" t="s">
        <v>665</v>
      </c>
      <c r="C309" s="16">
        <v>200.05</v>
      </c>
      <c r="D309" s="16">
        <v>199.85</v>
      </c>
      <c r="E309" s="16">
        <v>0.20000000000001705</v>
      </c>
      <c r="F309" s="17">
        <v>1</v>
      </c>
      <c r="G309" s="18">
        <v>9.9975006248446399E-4</v>
      </c>
      <c r="M309" s="95" t="s">
        <v>1636</v>
      </c>
      <c r="N309" s="137"/>
      <c r="O309" s="137"/>
      <c r="P309" s="137"/>
      <c r="R309" s="15" t="s">
        <v>646</v>
      </c>
      <c r="S309" s="16">
        <v>55710.819999999956</v>
      </c>
      <c r="U309" s="15" t="s">
        <v>646</v>
      </c>
      <c r="V309" s="16">
        <v>234.5899999999674</v>
      </c>
    </row>
    <row r="310" spans="2:22">
      <c r="B310" s="15" t="s">
        <v>666</v>
      </c>
      <c r="C310" s="16">
        <v>12056.239999999998</v>
      </c>
      <c r="D310" s="16">
        <v>12021.800000000001</v>
      </c>
      <c r="E310" s="16">
        <v>34.439999999996871</v>
      </c>
      <c r="F310" s="17">
        <v>18</v>
      </c>
      <c r="G310" s="18">
        <v>2.8566120117048828E-3</v>
      </c>
      <c r="M310" s="96" t="s">
        <v>561</v>
      </c>
      <c r="N310" s="39">
        <v>4689.119999999999</v>
      </c>
      <c r="O310" s="39">
        <v>-103.35000000000127</v>
      </c>
      <c r="P310" s="67">
        <v>9</v>
      </c>
      <c r="R310" s="15" t="s">
        <v>647</v>
      </c>
      <c r="S310" s="16">
        <v>473675.68000000005</v>
      </c>
      <c r="U310" s="15" t="s">
        <v>647</v>
      </c>
      <c r="V310" s="16">
        <v>49567.700000000244</v>
      </c>
    </row>
    <row r="311" spans="2:22">
      <c r="B311" s="15" t="s">
        <v>667</v>
      </c>
      <c r="C311" s="16">
        <v>1146.23</v>
      </c>
      <c r="D311" s="16">
        <v>1036.95</v>
      </c>
      <c r="E311" s="16">
        <v>109.27999999999997</v>
      </c>
      <c r="F311" s="17">
        <v>5</v>
      </c>
      <c r="G311" s="18">
        <v>9.5338631862715142E-2</v>
      </c>
      <c r="M311" s="95" t="s">
        <v>1638</v>
      </c>
      <c r="N311" s="137"/>
      <c r="O311" s="137"/>
      <c r="P311" s="137"/>
      <c r="R311" s="15" t="s">
        <v>648</v>
      </c>
      <c r="S311" s="16">
        <v>19151.47</v>
      </c>
      <c r="U311" s="15" t="s">
        <v>648</v>
      </c>
      <c r="V311" s="16">
        <v>2134.3600000000079</v>
      </c>
    </row>
    <row r="312" spans="2:22">
      <c r="B312" s="15" t="s">
        <v>668</v>
      </c>
      <c r="C312" s="16">
        <v>939.58</v>
      </c>
      <c r="D312" s="16">
        <v>973.42</v>
      </c>
      <c r="E312" s="16">
        <v>-33.839999999999918</v>
      </c>
      <c r="F312" s="17">
        <v>2</v>
      </c>
      <c r="G312" s="18">
        <v>-3.6016092296557944E-2</v>
      </c>
      <c r="M312" s="96" t="s">
        <v>398</v>
      </c>
      <c r="N312" s="39">
        <v>31039.180000000004</v>
      </c>
      <c r="O312" s="39">
        <v>-1684.8299999999981</v>
      </c>
      <c r="P312" s="67">
        <v>62</v>
      </c>
      <c r="R312" s="15" t="s">
        <v>649</v>
      </c>
      <c r="S312" s="16">
        <v>7047.58</v>
      </c>
      <c r="U312" s="15" t="s">
        <v>649</v>
      </c>
      <c r="V312" s="16">
        <v>612.00999999999931</v>
      </c>
    </row>
    <row r="313" spans="2:22">
      <c r="B313" s="15" t="s">
        <v>669</v>
      </c>
      <c r="C313" s="16">
        <v>66335.33</v>
      </c>
      <c r="D313" s="16">
        <v>68660.169999999984</v>
      </c>
      <c r="E313" s="16">
        <v>-2324.839999999982</v>
      </c>
      <c r="F313" s="17">
        <v>202</v>
      </c>
      <c r="G313" s="18">
        <v>-3.5046784270161647E-2</v>
      </c>
      <c r="M313" s="95" t="s">
        <v>1639</v>
      </c>
      <c r="N313" s="137"/>
      <c r="O313" s="137"/>
      <c r="P313" s="137"/>
      <c r="R313" s="15" t="s">
        <v>650</v>
      </c>
      <c r="S313" s="16">
        <v>52660.419999999991</v>
      </c>
      <c r="U313" s="15" t="s">
        <v>650</v>
      </c>
      <c r="V313" s="16">
        <v>-2732.8800000000119</v>
      </c>
    </row>
    <row r="314" spans="2:22">
      <c r="B314" s="15" t="s">
        <v>670</v>
      </c>
      <c r="C314" s="16">
        <v>289527.04000000033</v>
      </c>
      <c r="D314" s="16">
        <v>259835.50000000003</v>
      </c>
      <c r="E314" s="16">
        <v>29691.540000000299</v>
      </c>
      <c r="F314" s="17">
        <v>946</v>
      </c>
      <c r="G314" s="18">
        <v>0.10255187218437443</v>
      </c>
      <c r="M314" s="96" t="s">
        <v>383</v>
      </c>
      <c r="N314" s="39">
        <v>203448.90999999997</v>
      </c>
      <c r="O314" s="39">
        <v>-18920.990000000049</v>
      </c>
      <c r="P314" s="67">
        <v>862</v>
      </c>
      <c r="R314" s="15" t="s">
        <v>651</v>
      </c>
      <c r="S314" s="16">
        <v>59933.389999999985</v>
      </c>
      <c r="U314" s="15" t="s">
        <v>651</v>
      </c>
      <c r="V314" s="16">
        <v>-3148.9100000000108</v>
      </c>
    </row>
    <row r="315" spans="2:22">
      <c r="B315" s="15" t="s">
        <v>671</v>
      </c>
      <c r="C315" s="16">
        <v>41335.789999999964</v>
      </c>
      <c r="D315" s="16">
        <v>41899.569999999971</v>
      </c>
      <c r="E315" s="16">
        <v>-563.78000000000611</v>
      </c>
      <c r="F315" s="17">
        <v>273</v>
      </c>
      <c r="G315" s="18">
        <v>-1.3639028067444861E-2</v>
      </c>
      <c r="M315" s="95" t="s">
        <v>1524</v>
      </c>
      <c r="N315" s="137"/>
      <c r="O315" s="137"/>
      <c r="P315" s="137"/>
      <c r="R315" s="15" t="s">
        <v>652</v>
      </c>
      <c r="S315" s="16">
        <v>3560.9199999999992</v>
      </c>
      <c r="U315" s="15" t="s">
        <v>652</v>
      </c>
      <c r="V315" s="16">
        <v>7.0599999999994907</v>
      </c>
    </row>
    <row r="316" spans="2:22">
      <c r="B316" s="15" t="s">
        <v>672</v>
      </c>
      <c r="C316" s="16">
        <v>6020.08</v>
      </c>
      <c r="D316" s="16">
        <v>5222.3399999999983</v>
      </c>
      <c r="E316" s="16">
        <v>797.7400000000016</v>
      </c>
      <c r="F316" s="17">
        <v>178</v>
      </c>
      <c r="G316" s="18">
        <v>0.13251318919349936</v>
      </c>
      <c r="M316" s="96" t="s">
        <v>754</v>
      </c>
      <c r="N316" s="39">
        <v>7963.8899999999994</v>
      </c>
      <c r="O316" s="39">
        <v>-253.54000000000087</v>
      </c>
      <c r="P316" s="67">
        <v>21</v>
      </c>
      <c r="R316" s="15" t="s">
        <v>653</v>
      </c>
      <c r="S316" s="16">
        <v>41816.379999999997</v>
      </c>
      <c r="U316" s="15" t="s">
        <v>653</v>
      </c>
      <c r="V316" s="16">
        <v>-874.91999999999825</v>
      </c>
    </row>
    <row r="317" spans="2:22">
      <c r="B317" s="15" t="s">
        <v>673</v>
      </c>
      <c r="C317" s="16">
        <v>144602.52000000002</v>
      </c>
      <c r="D317" s="16">
        <v>128512.65000000001</v>
      </c>
      <c r="E317" s="16">
        <v>16089.87000000001</v>
      </c>
      <c r="F317" s="17">
        <v>293</v>
      </c>
      <c r="G317" s="18">
        <v>0.11126963762457258</v>
      </c>
      <c r="M317" s="95" t="s">
        <v>1640</v>
      </c>
      <c r="N317" s="137"/>
      <c r="O317" s="137"/>
      <c r="P317" s="137"/>
      <c r="R317" s="15" t="s">
        <v>654</v>
      </c>
      <c r="S317" s="16">
        <v>4182.8900000000003</v>
      </c>
      <c r="U317" s="15" t="s">
        <v>654</v>
      </c>
      <c r="V317" s="16">
        <v>-39.550000000000182</v>
      </c>
    </row>
    <row r="318" spans="2:22">
      <c r="B318" s="15" t="s">
        <v>674</v>
      </c>
      <c r="C318" s="16">
        <v>93905.879999999961</v>
      </c>
      <c r="D318" s="16">
        <v>100965.59999999999</v>
      </c>
      <c r="E318" s="16">
        <v>-7059.7200000000303</v>
      </c>
      <c r="F318" s="17">
        <v>169</v>
      </c>
      <c r="G318" s="18">
        <v>-7.5178678907008092E-2</v>
      </c>
      <c r="M318" s="96" t="s">
        <v>712</v>
      </c>
      <c r="N318" s="39">
        <v>22094.349999999991</v>
      </c>
      <c r="O318" s="39">
        <v>-561.29000000000815</v>
      </c>
      <c r="P318" s="67">
        <v>195</v>
      </c>
      <c r="R318" s="15" t="s">
        <v>655</v>
      </c>
      <c r="S318" s="16">
        <v>32780.829999999994</v>
      </c>
      <c r="U318" s="15" t="s">
        <v>655</v>
      </c>
      <c r="V318" s="16">
        <v>-5116.8400000000111</v>
      </c>
    </row>
    <row r="319" spans="2:22">
      <c r="B319" s="15" t="s">
        <v>675</v>
      </c>
      <c r="C319" s="16">
        <v>58079.629999999968</v>
      </c>
      <c r="D319" s="16">
        <v>57973.290000000023</v>
      </c>
      <c r="E319" s="16">
        <v>106.33999999994558</v>
      </c>
      <c r="F319" s="17">
        <v>317</v>
      </c>
      <c r="G319" s="18">
        <v>1.8309345290241283E-3</v>
      </c>
      <c r="M319" s="95" t="s">
        <v>1642</v>
      </c>
      <c r="N319" s="137"/>
      <c r="O319" s="137"/>
      <c r="P319" s="137"/>
      <c r="R319" s="15" t="s">
        <v>656</v>
      </c>
      <c r="S319" s="16">
        <v>3385.3500000000004</v>
      </c>
      <c r="U319" s="15" t="s">
        <v>656</v>
      </c>
      <c r="V319" s="16">
        <v>400.9699999999998</v>
      </c>
    </row>
    <row r="320" spans="2:22">
      <c r="B320" s="15" t="s">
        <v>676</v>
      </c>
      <c r="C320" s="16">
        <v>149513.90000000002</v>
      </c>
      <c r="D320" s="16">
        <v>135448.53</v>
      </c>
      <c r="E320" s="16">
        <v>14065.370000000024</v>
      </c>
      <c r="F320" s="17">
        <v>377</v>
      </c>
      <c r="G320" s="18">
        <v>9.407399579570877E-2</v>
      </c>
      <c r="M320" s="96" t="s">
        <v>920</v>
      </c>
      <c r="N320" s="39">
        <v>3563.08</v>
      </c>
      <c r="O320" s="39">
        <v>-525.68000000000029</v>
      </c>
      <c r="P320" s="67">
        <v>6</v>
      </c>
      <c r="R320" s="15" t="s">
        <v>657</v>
      </c>
      <c r="S320" s="16">
        <v>11277.05</v>
      </c>
      <c r="U320" s="15" t="s">
        <v>657</v>
      </c>
      <c r="V320" s="16">
        <v>1351.4199999999983</v>
      </c>
    </row>
    <row r="321" spans="2:22">
      <c r="B321" s="15" t="s">
        <v>677</v>
      </c>
      <c r="C321" s="16">
        <v>8886.4500000000007</v>
      </c>
      <c r="D321" s="16">
        <v>7948.75</v>
      </c>
      <c r="E321" s="16">
        <v>937.70000000000073</v>
      </c>
      <c r="F321" s="17">
        <v>17</v>
      </c>
      <c r="G321" s="18">
        <v>0.10552020210545275</v>
      </c>
      <c r="M321" s="38" t="s">
        <v>1525</v>
      </c>
      <c r="N321" s="137"/>
      <c r="O321" s="137"/>
      <c r="P321" s="137"/>
      <c r="R321" s="15" t="s">
        <v>658</v>
      </c>
      <c r="S321" s="16">
        <v>53440.260000000017</v>
      </c>
      <c r="U321" s="15" t="s">
        <v>658</v>
      </c>
      <c r="V321" s="16">
        <v>6736.9300000000512</v>
      </c>
    </row>
    <row r="322" spans="2:22">
      <c r="B322" s="15" t="s">
        <v>678</v>
      </c>
      <c r="C322" s="16">
        <v>206558.71000000002</v>
      </c>
      <c r="D322" s="16">
        <v>204662.1700000001</v>
      </c>
      <c r="E322" s="16">
        <v>1896.5399999999208</v>
      </c>
      <c r="F322" s="17">
        <v>320</v>
      </c>
      <c r="G322" s="18">
        <v>9.1816026542764547E-3</v>
      </c>
      <c r="M322" s="95" t="s">
        <v>1643</v>
      </c>
      <c r="N322" s="137"/>
      <c r="O322" s="137"/>
      <c r="P322" s="137"/>
      <c r="R322" s="15" t="s">
        <v>659</v>
      </c>
      <c r="S322" s="16">
        <v>1344.58</v>
      </c>
      <c r="U322" s="15" t="s">
        <v>659</v>
      </c>
      <c r="V322" s="16">
        <v>-81.580000000000155</v>
      </c>
    </row>
    <row r="323" spans="2:22">
      <c r="B323" s="15" t="s">
        <v>679</v>
      </c>
      <c r="C323" s="16">
        <v>52306.070000000014</v>
      </c>
      <c r="D323" s="16">
        <v>45797.859999999993</v>
      </c>
      <c r="E323" s="16">
        <v>6508.210000000021</v>
      </c>
      <c r="F323" s="17">
        <v>295</v>
      </c>
      <c r="G323" s="18">
        <v>0.12442552078563768</v>
      </c>
      <c r="M323" s="96" t="s">
        <v>592</v>
      </c>
      <c r="N323" s="39">
        <v>343435.41000000027</v>
      </c>
      <c r="O323" s="39">
        <v>-20969.829999999551</v>
      </c>
      <c r="P323" s="67">
        <v>1052</v>
      </c>
      <c r="R323" s="15" t="s">
        <v>660</v>
      </c>
      <c r="S323" s="16">
        <v>47630.01999999999</v>
      </c>
      <c r="U323" s="15" t="s">
        <v>660</v>
      </c>
      <c r="V323" s="16">
        <v>-3887.3800000000119</v>
      </c>
    </row>
    <row r="324" spans="2:22">
      <c r="B324" s="15" t="s">
        <v>680</v>
      </c>
      <c r="C324" s="16">
        <v>309837.10999999987</v>
      </c>
      <c r="D324" s="16">
        <v>341719.18</v>
      </c>
      <c r="E324" s="16">
        <v>-31882.070000000123</v>
      </c>
      <c r="F324" s="17">
        <v>465</v>
      </c>
      <c r="G324" s="18">
        <v>-0.10289945578178204</v>
      </c>
      <c r="M324" s="95" t="s">
        <v>1636</v>
      </c>
      <c r="N324" s="137"/>
      <c r="O324" s="137"/>
      <c r="P324" s="137"/>
      <c r="R324" s="15" t="s">
        <v>661</v>
      </c>
      <c r="S324" s="16">
        <v>465.87</v>
      </c>
      <c r="U324" s="15" t="s">
        <v>661</v>
      </c>
      <c r="V324" s="16">
        <v>76.150000000000034</v>
      </c>
    </row>
    <row r="325" spans="2:22">
      <c r="B325" s="15" t="s">
        <v>681</v>
      </c>
      <c r="C325" s="16">
        <v>82853.33</v>
      </c>
      <c r="D325" s="16">
        <v>74099.719999999987</v>
      </c>
      <c r="E325" s="16">
        <v>8753.6100000000151</v>
      </c>
      <c r="F325" s="17">
        <v>247</v>
      </c>
      <c r="G325" s="18">
        <v>0.10565187904939989</v>
      </c>
      <c r="M325" s="96" t="s">
        <v>718</v>
      </c>
      <c r="N325" s="39">
        <v>1168.26</v>
      </c>
      <c r="O325" s="39">
        <v>-126.25</v>
      </c>
      <c r="P325" s="67">
        <v>3</v>
      </c>
      <c r="R325" s="15" t="s">
        <v>662</v>
      </c>
      <c r="S325" s="16">
        <v>478258.69000000058</v>
      </c>
      <c r="U325" s="15" t="s">
        <v>662</v>
      </c>
      <c r="V325" s="16">
        <v>-10032.529999999446</v>
      </c>
    </row>
    <row r="326" spans="2:22">
      <c r="B326" s="15" t="s">
        <v>682</v>
      </c>
      <c r="C326" s="16">
        <v>482282.01000000007</v>
      </c>
      <c r="D326" s="16">
        <v>434053.90999999992</v>
      </c>
      <c r="E326" s="16">
        <v>48228.100000000151</v>
      </c>
      <c r="F326" s="17">
        <v>1154</v>
      </c>
      <c r="G326" s="18">
        <v>9.9999790578960523E-2</v>
      </c>
      <c r="M326" s="96" t="s">
        <v>792</v>
      </c>
      <c r="N326" s="39">
        <v>1525.3799999999999</v>
      </c>
      <c r="O326" s="39">
        <v>-72.250000000000227</v>
      </c>
      <c r="P326" s="67">
        <v>4</v>
      </c>
      <c r="R326" s="15" t="s">
        <v>663</v>
      </c>
      <c r="S326" s="16">
        <v>18963.38</v>
      </c>
      <c r="U326" s="15" t="s">
        <v>663</v>
      </c>
      <c r="V326" s="16">
        <v>-1150.6000000000022</v>
      </c>
    </row>
    <row r="327" spans="2:22">
      <c r="B327" s="15" t="s">
        <v>683</v>
      </c>
      <c r="C327" s="16">
        <v>648107.78000000119</v>
      </c>
      <c r="D327" s="16">
        <v>666010.71000000043</v>
      </c>
      <c r="E327" s="16">
        <v>-17902.929999999236</v>
      </c>
      <c r="F327" s="17">
        <v>2129</v>
      </c>
      <c r="G327" s="18">
        <v>-2.7623383876057162E-2</v>
      </c>
      <c r="M327" s="95" t="s">
        <v>1644</v>
      </c>
      <c r="N327" s="137"/>
      <c r="O327" s="137"/>
      <c r="P327" s="137"/>
      <c r="R327" s="15" t="s">
        <v>664</v>
      </c>
      <c r="S327" s="16">
        <v>28485.239999999991</v>
      </c>
      <c r="U327" s="15" t="s">
        <v>664</v>
      </c>
      <c r="V327" s="16">
        <v>3835.3599999999933</v>
      </c>
    </row>
    <row r="328" spans="2:22">
      <c r="B328" s="15" t="s">
        <v>684</v>
      </c>
      <c r="C328" s="16">
        <v>32116.110000000011</v>
      </c>
      <c r="D328" s="16">
        <v>32890.089999999989</v>
      </c>
      <c r="E328" s="16">
        <v>-773.97999999997774</v>
      </c>
      <c r="F328" s="17">
        <v>208</v>
      </c>
      <c r="G328" s="18">
        <v>-2.40994317182242E-2</v>
      </c>
      <c r="M328" s="96" t="s">
        <v>963</v>
      </c>
      <c r="N328" s="39">
        <v>9518.0399999999991</v>
      </c>
      <c r="O328" s="39">
        <v>-415.18999999999869</v>
      </c>
      <c r="P328" s="67">
        <v>29</v>
      </c>
      <c r="R328" s="15" t="s">
        <v>665</v>
      </c>
      <c r="S328" s="16">
        <v>200.05</v>
      </c>
      <c r="U328" s="15" t="s">
        <v>665</v>
      </c>
      <c r="V328" s="16">
        <v>0.20000000000001705</v>
      </c>
    </row>
    <row r="329" spans="2:22">
      <c r="B329" s="15" t="s">
        <v>685</v>
      </c>
      <c r="C329" s="16">
        <v>5130.01</v>
      </c>
      <c r="D329" s="16">
        <v>5182.6400000000003</v>
      </c>
      <c r="E329" s="16">
        <v>-52.630000000000109</v>
      </c>
      <c r="F329" s="17">
        <v>9</v>
      </c>
      <c r="G329" s="18">
        <v>-1.0259239260742202E-2</v>
      </c>
      <c r="M329" s="95" t="s">
        <v>1641</v>
      </c>
      <c r="N329" s="137"/>
      <c r="O329" s="137"/>
      <c r="P329" s="137"/>
      <c r="R329" s="15" t="s">
        <v>666</v>
      </c>
      <c r="S329" s="16">
        <v>12056.239999999998</v>
      </c>
      <c r="U329" s="15" t="s">
        <v>666</v>
      </c>
      <c r="V329" s="16">
        <v>34.439999999996871</v>
      </c>
    </row>
    <row r="330" spans="2:22">
      <c r="B330" s="15" t="s">
        <v>686</v>
      </c>
      <c r="C330" s="16">
        <v>77174.619999999952</v>
      </c>
      <c r="D330" s="16">
        <v>79486.109999999986</v>
      </c>
      <c r="E330" s="16">
        <v>-2311.4900000000343</v>
      </c>
      <c r="F330" s="17">
        <v>253</v>
      </c>
      <c r="G330" s="18">
        <v>-2.9951427036505471E-2</v>
      </c>
      <c r="M330" s="96" t="s">
        <v>498</v>
      </c>
      <c r="N330" s="39">
        <v>6511.02</v>
      </c>
      <c r="O330" s="39">
        <v>38.880000000000109</v>
      </c>
      <c r="P330" s="67">
        <v>20</v>
      </c>
      <c r="R330" s="15" t="s">
        <v>667</v>
      </c>
      <c r="S330" s="16">
        <v>1146.23</v>
      </c>
      <c r="U330" s="15" t="s">
        <v>667</v>
      </c>
      <c r="V330" s="16">
        <v>109.27999999999997</v>
      </c>
    </row>
    <row r="331" spans="2:22">
      <c r="B331" s="15" t="s">
        <v>687</v>
      </c>
      <c r="C331" s="16">
        <v>1.37</v>
      </c>
      <c r="D331" s="16">
        <v>0.86</v>
      </c>
      <c r="E331" s="16">
        <v>0.51000000000000012</v>
      </c>
      <c r="F331" s="17">
        <v>1</v>
      </c>
      <c r="G331" s="18">
        <v>0.37226277372262778</v>
      </c>
      <c r="M331" s="38" t="s">
        <v>1526</v>
      </c>
      <c r="N331" s="137"/>
      <c r="O331" s="137"/>
      <c r="P331" s="137"/>
      <c r="R331" s="15" t="s">
        <v>668</v>
      </c>
      <c r="S331" s="16">
        <v>939.58</v>
      </c>
      <c r="U331" s="15" t="s">
        <v>668</v>
      </c>
      <c r="V331" s="16">
        <v>-33.839999999999918</v>
      </c>
    </row>
    <row r="332" spans="2:22">
      <c r="B332" s="15" t="s">
        <v>688</v>
      </c>
      <c r="C332" s="16">
        <v>95321.330000000089</v>
      </c>
      <c r="D332" s="16">
        <v>87410.709999999977</v>
      </c>
      <c r="E332" s="16">
        <v>7910.6200000001118</v>
      </c>
      <c r="F332" s="17">
        <v>145</v>
      </c>
      <c r="G332" s="18">
        <v>8.2988980535627282E-2</v>
      </c>
      <c r="M332" s="95" t="s">
        <v>1636</v>
      </c>
      <c r="N332" s="137"/>
      <c r="O332" s="137"/>
      <c r="P332" s="137"/>
      <c r="R332" s="15" t="s">
        <v>669</v>
      </c>
      <c r="S332" s="16">
        <v>66335.33</v>
      </c>
      <c r="U332" s="15" t="s">
        <v>669</v>
      </c>
      <c r="V332" s="16">
        <v>-2324.839999999982</v>
      </c>
    </row>
    <row r="333" spans="2:22">
      <c r="B333" s="15" t="s">
        <v>689</v>
      </c>
      <c r="C333" s="16">
        <v>94373.95</v>
      </c>
      <c r="D333" s="16">
        <v>94538.910000000062</v>
      </c>
      <c r="E333" s="16">
        <v>-164.96000000006461</v>
      </c>
      <c r="F333" s="17">
        <v>143</v>
      </c>
      <c r="G333" s="18">
        <v>-1.7479399770812243E-3</v>
      </c>
      <c r="M333" s="96" t="s">
        <v>698</v>
      </c>
      <c r="N333" s="39">
        <v>20195.350000000002</v>
      </c>
      <c r="O333" s="39">
        <v>-807.50999999999476</v>
      </c>
      <c r="P333" s="67">
        <v>38</v>
      </c>
      <c r="R333" s="15" t="s">
        <v>670</v>
      </c>
      <c r="S333" s="16">
        <v>289527.04000000033</v>
      </c>
      <c r="U333" s="15" t="s">
        <v>670</v>
      </c>
      <c r="V333" s="16">
        <v>29691.540000000299</v>
      </c>
    </row>
    <row r="334" spans="2:22">
      <c r="B334" s="15" t="s">
        <v>690</v>
      </c>
      <c r="C334" s="16">
        <v>586741.66000000015</v>
      </c>
      <c r="D334" s="16">
        <v>604200.2899999998</v>
      </c>
      <c r="E334" s="16">
        <v>-17458.629999999655</v>
      </c>
      <c r="F334" s="17">
        <v>980</v>
      </c>
      <c r="G334" s="18">
        <v>-2.9755224812227671E-2</v>
      </c>
      <c r="M334" s="95" t="s">
        <v>1645</v>
      </c>
      <c r="N334" s="137"/>
      <c r="O334" s="137"/>
      <c r="P334" s="137"/>
      <c r="R334" s="15" t="s">
        <v>671</v>
      </c>
      <c r="S334" s="16">
        <v>41335.789999999964</v>
      </c>
      <c r="U334" s="15" t="s">
        <v>671</v>
      </c>
      <c r="V334" s="16">
        <v>-563.78000000000611</v>
      </c>
    </row>
    <row r="335" spans="2:22">
      <c r="B335" s="15" t="s">
        <v>691</v>
      </c>
      <c r="C335" s="16">
        <v>7719.7</v>
      </c>
      <c r="D335" s="16">
        <v>7721.25</v>
      </c>
      <c r="E335" s="16">
        <v>-1.5500000000001819</v>
      </c>
      <c r="F335" s="17">
        <v>9</v>
      </c>
      <c r="G335" s="18">
        <v>-2.0078500459864786E-4</v>
      </c>
      <c r="M335" s="96" t="s">
        <v>962</v>
      </c>
      <c r="N335" s="39">
        <v>8140.73</v>
      </c>
      <c r="O335" s="39">
        <v>-406.13999999999942</v>
      </c>
      <c r="P335" s="67">
        <v>16</v>
      </c>
      <c r="R335" s="15" t="s">
        <v>672</v>
      </c>
      <c r="S335" s="16">
        <v>6020.08</v>
      </c>
      <c r="U335" s="15" t="s">
        <v>672</v>
      </c>
      <c r="V335" s="16">
        <v>797.7400000000016</v>
      </c>
    </row>
    <row r="336" spans="2:22">
      <c r="B336" s="15" t="s">
        <v>692</v>
      </c>
      <c r="C336" s="16">
        <v>456879.99000000046</v>
      </c>
      <c r="D336" s="16">
        <v>473718.60999999987</v>
      </c>
      <c r="E336" s="16">
        <v>-16838.619999999413</v>
      </c>
      <c r="F336" s="17">
        <v>862</v>
      </c>
      <c r="G336" s="18">
        <v>-3.6855674068806112E-2</v>
      </c>
      <c r="M336" s="95" t="s">
        <v>1646</v>
      </c>
      <c r="N336" s="137"/>
      <c r="O336" s="137"/>
      <c r="P336" s="137"/>
      <c r="R336" s="15" t="s">
        <v>673</v>
      </c>
      <c r="S336" s="16">
        <v>144602.52000000002</v>
      </c>
      <c r="U336" s="15" t="s">
        <v>673</v>
      </c>
      <c r="V336" s="16">
        <v>16089.87000000001</v>
      </c>
    </row>
    <row r="337" spans="2:22">
      <c r="B337" s="15" t="s">
        <v>693</v>
      </c>
      <c r="C337" s="16">
        <v>108295.05999999998</v>
      </c>
      <c r="D337" s="16">
        <v>114041.29999999997</v>
      </c>
      <c r="E337" s="16">
        <v>-5746.2399999999907</v>
      </c>
      <c r="F337" s="17">
        <v>184</v>
      </c>
      <c r="G337" s="18">
        <v>-5.3060961414121671E-2</v>
      </c>
      <c r="M337" s="96" t="s">
        <v>972</v>
      </c>
      <c r="N337" s="39">
        <v>23677.15</v>
      </c>
      <c r="O337" s="39">
        <v>-2135.0299999999988</v>
      </c>
      <c r="P337" s="67">
        <v>28</v>
      </c>
      <c r="R337" s="15" t="s">
        <v>674</v>
      </c>
      <c r="S337" s="16">
        <v>93905.879999999961</v>
      </c>
      <c r="U337" s="15" t="s">
        <v>674</v>
      </c>
      <c r="V337" s="16">
        <v>-7059.7200000000303</v>
      </c>
    </row>
    <row r="338" spans="2:22">
      <c r="B338" s="15" t="s">
        <v>694</v>
      </c>
      <c r="C338" s="16">
        <v>6214.25</v>
      </c>
      <c r="D338" s="16">
        <v>5589.28</v>
      </c>
      <c r="E338" s="16">
        <v>624.97000000000025</v>
      </c>
      <c r="F338" s="17">
        <v>5</v>
      </c>
      <c r="G338" s="18">
        <v>0.10057046304863825</v>
      </c>
      <c r="M338" s="95" t="s">
        <v>1647</v>
      </c>
      <c r="N338" s="137"/>
      <c r="O338" s="137"/>
      <c r="P338" s="137"/>
      <c r="R338" s="15" t="s">
        <v>675</v>
      </c>
      <c r="S338" s="16">
        <v>58079.629999999968</v>
      </c>
      <c r="U338" s="15" t="s">
        <v>675</v>
      </c>
      <c r="V338" s="16">
        <v>106.33999999994558</v>
      </c>
    </row>
    <row r="339" spans="2:22">
      <c r="B339" s="15" t="s">
        <v>695</v>
      </c>
      <c r="C339" s="16">
        <v>7612.4499999999989</v>
      </c>
      <c r="D339" s="16">
        <v>7719.26</v>
      </c>
      <c r="E339" s="16">
        <v>-106.81000000000131</v>
      </c>
      <c r="F339" s="17">
        <v>12</v>
      </c>
      <c r="G339" s="18">
        <v>-1.4030962436535061E-2</v>
      </c>
      <c r="M339" s="96" t="s">
        <v>534</v>
      </c>
      <c r="N339" s="39">
        <v>6368.96</v>
      </c>
      <c r="O339" s="39">
        <v>-174.31000000000131</v>
      </c>
      <c r="P339" s="67">
        <v>19</v>
      </c>
      <c r="R339" s="15" t="s">
        <v>676</v>
      </c>
      <c r="S339" s="16">
        <v>149513.90000000002</v>
      </c>
      <c r="U339" s="15" t="s">
        <v>676</v>
      </c>
      <c r="V339" s="16">
        <v>14065.370000000024</v>
      </c>
    </row>
    <row r="340" spans="2:22">
      <c r="B340" s="15" t="s">
        <v>696</v>
      </c>
      <c r="C340" s="16">
        <v>153402.15999999997</v>
      </c>
      <c r="D340" s="16">
        <v>154362.78999999998</v>
      </c>
      <c r="E340" s="16">
        <v>-960.63000000000466</v>
      </c>
      <c r="F340" s="17">
        <v>251</v>
      </c>
      <c r="G340" s="18">
        <v>-6.2621673645273631E-3</v>
      </c>
      <c r="M340" s="95" t="s">
        <v>1641</v>
      </c>
      <c r="N340" s="137"/>
      <c r="O340" s="137"/>
      <c r="P340" s="137"/>
      <c r="R340" s="15" t="s">
        <v>677</v>
      </c>
      <c r="S340" s="16">
        <v>8886.4500000000007</v>
      </c>
      <c r="U340" s="15" t="s">
        <v>677</v>
      </c>
      <c r="V340" s="16">
        <v>937.70000000000073</v>
      </c>
    </row>
    <row r="341" spans="2:22">
      <c r="B341" s="15" t="s">
        <v>697</v>
      </c>
      <c r="C341" s="16">
        <v>166967.27000000014</v>
      </c>
      <c r="D341" s="16">
        <v>177834.01000000004</v>
      </c>
      <c r="E341" s="16">
        <v>-10866.739999999903</v>
      </c>
      <c r="F341" s="17">
        <v>724</v>
      </c>
      <c r="G341" s="18">
        <v>-6.5083054900519688E-2</v>
      </c>
      <c r="M341" s="96" t="s">
        <v>573</v>
      </c>
      <c r="N341" s="39">
        <v>154595.59000000008</v>
      </c>
      <c r="O341" s="39">
        <v>14877.340000000113</v>
      </c>
      <c r="P341" s="67">
        <v>1055</v>
      </c>
      <c r="R341" s="15" t="s">
        <v>678</v>
      </c>
      <c r="S341" s="16">
        <v>206558.71000000002</v>
      </c>
      <c r="U341" s="15" t="s">
        <v>678</v>
      </c>
      <c r="V341" s="16">
        <v>1896.5399999999208</v>
      </c>
    </row>
    <row r="342" spans="2:22">
      <c r="B342" s="15" t="s">
        <v>698</v>
      </c>
      <c r="C342" s="16">
        <v>20195.350000000002</v>
      </c>
      <c r="D342" s="16">
        <v>21002.859999999997</v>
      </c>
      <c r="E342" s="16">
        <v>-807.50999999999476</v>
      </c>
      <c r="F342" s="17">
        <v>38</v>
      </c>
      <c r="G342" s="18">
        <v>-3.998494702988533E-2</v>
      </c>
      <c r="M342" s="38" t="s">
        <v>1527</v>
      </c>
      <c r="N342" s="137"/>
      <c r="O342" s="137"/>
      <c r="P342" s="137"/>
      <c r="R342" s="15" t="s">
        <v>679</v>
      </c>
      <c r="S342" s="16">
        <v>52306.070000000014</v>
      </c>
      <c r="U342" s="15" t="s">
        <v>679</v>
      </c>
      <c r="V342" s="16">
        <v>6508.210000000021</v>
      </c>
    </row>
    <row r="343" spans="2:22">
      <c r="B343" s="15" t="s">
        <v>699</v>
      </c>
      <c r="C343" s="16">
        <v>243427.92000000022</v>
      </c>
      <c r="D343" s="16">
        <v>218916.88999999998</v>
      </c>
      <c r="E343" s="16">
        <v>24511.030000000232</v>
      </c>
      <c r="F343" s="17">
        <v>541</v>
      </c>
      <c r="G343" s="18">
        <v>0.10069112039407892</v>
      </c>
      <c r="M343" s="95" t="s">
        <v>1636</v>
      </c>
      <c r="N343" s="137"/>
      <c r="O343" s="137"/>
      <c r="P343" s="137"/>
      <c r="R343" s="15" t="s">
        <v>680</v>
      </c>
      <c r="S343" s="16">
        <v>309837.10999999987</v>
      </c>
      <c r="U343" s="15" t="s">
        <v>680</v>
      </c>
      <c r="V343" s="16">
        <v>-31882.070000000123</v>
      </c>
    </row>
    <row r="344" spans="2:22">
      <c r="B344" s="15" t="s">
        <v>700</v>
      </c>
      <c r="C344" s="16">
        <v>7695.67</v>
      </c>
      <c r="D344" s="16">
        <v>8041.42</v>
      </c>
      <c r="E344" s="16">
        <v>-345.75</v>
      </c>
      <c r="F344" s="17">
        <v>10</v>
      </c>
      <c r="G344" s="18">
        <v>-4.4927862031506026E-2</v>
      </c>
      <c r="M344" s="96" t="s">
        <v>706</v>
      </c>
      <c r="N344" s="39">
        <v>167611.30000000002</v>
      </c>
      <c r="O344" s="39">
        <v>-14476.049999999988</v>
      </c>
      <c r="P344" s="67">
        <v>292</v>
      </c>
      <c r="R344" s="15" t="s">
        <v>681</v>
      </c>
      <c r="S344" s="16">
        <v>82853.33</v>
      </c>
      <c r="U344" s="15" t="s">
        <v>681</v>
      </c>
      <c r="V344" s="16">
        <v>8753.6100000000151</v>
      </c>
    </row>
    <row r="345" spans="2:22">
      <c r="B345" s="15" t="s">
        <v>701</v>
      </c>
      <c r="C345" s="16">
        <v>2207.15</v>
      </c>
      <c r="D345" s="16">
        <v>2204.9300000000003</v>
      </c>
      <c r="E345" s="16">
        <v>2.2199999999997999</v>
      </c>
      <c r="F345" s="17">
        <v>5</v>
      </c>
      <c r="G345" s="18">
        <v>1.0058219876310174E-3</v>
      </c>
      <c r="M345" s="95" t="s">
        <v>1639</v>
      </c>
      <c r="N345" s="137"/>
      <c r="O345" s="137"/>
      <c r="P345" s="137"/>
      <c r="R345" s="15" t="s">
        <v>682</v>
      </c>
      <c r="S345" s="16">
        <v>482282.01000000007</v>
      </c>
      <c r="U345" s="15" t="s">
        <v>682</v>
      </c>
      <c r="V345" s="16">
        <v>48228.100000000151</v>
      </c>
    </row>
    <row r="346" spans="2:22">
      <c r="B346" s="15" t="s">
        <v>702</v>
      </c>
      <c r="C346" s="16">
        <v>345.57</v>
      </c>
      <c r="D346" s="16">
        <v>236.61</v>
      </c>
      <c r="E346" s="16">
        <v>108.95999999999998</v>
      </c>
      <c r="F346" s="17">
        <v>9</v>
      </c>
      <c r="G346" s="18">
        <v>0.31530514801632081</v>
      </c>
      <c r="M346" s="96" t="s">
        <v>402</v>
      </c>
      <c r="N346" s="39">
        <v>4795.1900000000005</v>
      </c>
      <c r="O346" s="39">
        <v>930.79000000000133</v>
      </c>
      <c r="P346" s="67">
        <v>107</v>
      </c>
      <c r="R346" s="15" t="s">
        <v>683</v>
      </c>
      <c r="S346" s="16">
        <v>648107.78000000119</v>
      </c>
      <c r="U346" s="15" t="s">
        <v>683</v>
      </c>
      <c r="V346" s="16">
        <v>-17902.929999999236</v>
      </c>
    </row>
    <row r="347" spans="2:22">
      <c r="B347" s="15" t="s">
        <v>703</v>
      </c>
      <c r="C347" s="16">
        <v>113206.16</v>
      </c>
      <c r="D347" s="16">
        <v>114059.54000000005</v>
      </c>
      <c r="E347" s="16">
        <v>-853.38000000004831</v>
      </c>
      <c r="F347" s="17">
        <v>623</v>
      </c>
      <c r="G347" s="18">
        <v>-7.5382823690870555E-3</v>
      </c>
      <c r="M347" s="95" t="s">
        <v>1648</v>
      </c>
      <c r="N347" s="137"/>
      <c r="O347" s="137"/>
      <c r="P347" s="137"/>
      <c r="R347" s="15" t="s">
        <v>684</v>
      </c>
      <c r="S347" s="16">
        <v>32116.110000000011</v>
      </c>
      <c r="U347" s="15" t="s">
        <v>684</v>
      </c>
      <c r="V347" s="16">
        <v>-773.97999999997774</v>
      </c>
    </row>
    <row r="348" spans="2:22">
      <c r="B348" s="15" t="s">
        <v>704</v>
      </c>
      <c r="C348" s="16">
        <v>395623.39999999962</v>
      </c>
      <c r="D348" s="16">
        <v>404213.15000000014</v>
      </c>
      <c r="E348" s="16">
        <v>-8589.7500000005239</v>
      </c>
      <c r="F348" s="17">
        <v>685</v>
      </c>
      <c r="G348" s="18">
        <v>-2.171193614937977E-2</v>
      </c>
      <c r="M348" s="96" t="s">
        <v>741</v>
      </c>
      <c r="N348" s="39">
        <v>57153.1</v>
      </c>
      <c r="O348" s="39">
        <v>-4122.9299999999785</v>
      </c>
      <c r="P348" s="67">
        <v>105</v>
      </c>
      <c r="R348" s="15" t="s">
        <v>685</v>
      </c>
      <c r="S348" s="16">
        <v>5130.01</v>
      </c>
      <c r="U348" s="15" t="s">
        <v>685</v>
      </c>
      <c r="V348" s="16">
        <v>-52.630000000000109</v>
      </c>
    </row>
    <row r="349" spans="2:22">
      <c r="B349" s="15" t="s">
        <v>705</v>
      </c>
      <c r="C349" s="16">
        <v>5670.2300000000005</v>
      </c>
      <c r="D349" s="16">
        <v>5691.9299999999994</v>
      </c>
      <c r="E349" s="16">
        <v>-21.699999999998909</v>
      </c>
      <c r="F349" s="17">
        <v>6</v>
      </c>
      <c r="G349" s="18">
        <v>-3.827005253754946E-3</v>
      </c>
      <c r="M349" s="95" t="s">
        <v>1649</v>
      </c>
      <c r="N349" s="137"/>
      <c r="O349" s="137"/>
      <c r="P349" s="137"/>
      <c r="R349" s="15" t="s">
        <v>686</v>
      </c>
      <c r="S349" s="16">
        <v>77174.619999999952</v>
      </c>
      <c r="U349" s="15" t="s">
        <v>686</v>
      </c>
      <c r="V349" s="16">
        <v>-2311.4900000000343</v>
      </c>
    </row>
    <row r="350" spans="2:22">
      <c r="B350" s="15" t="s">
        <v>706</v>
      </c>
      <c r="C350" s="16">
        <v>167611.30000000002</v>
      </c>
      <c r="D350" s="16">
        <v>182087.35</v>
      </c>
      <c r="E350" s="16">
        <v>-14476.049999999988</v>
      </c>
      <c r="F350" s="17">
        <v>292</v>
      </c>
      <c r="G350" s="18">
        <v>-8.636679030590412E-2</v>
      </c>
      <c r="M350" s="96" t="s">
        <v>825</v>
      </c>
      <c r="N350" s="39">
        <v>102533.23999999993</v>
      </c>
      <c r="O350" s="39">
        <v>10096.45999999989</v>
      </c>
      <c r="P350" s="67">
        <v>452</v>
      </c>
      <c r="R350" s="15" t="s">
        <v>687</v>
      </c>
      <c r="S350" s="16">
        <v>1.37</v>
      </c>
      <c r="U350" s="15" t="s">
        <v>687</v>
      </c>
      <c r="V350" s="16">
        <v>0.51000000000000012</v>
      </c>
    </row>
    <row r="351" spans="2:22">
      <c r="B351" s="15" t="s">
        <v>707</v>
      </c>
      <c r="C351" s="16">
        <v>131762.71</v>
      </c>
      <c r="D351" s="16">
        <v>119644.77999999994</v>
      </c>
      <c r="E351" s="16">
        <v>12117.930000000051</v>
      </c>
      <c r="F351" s="17">
        <v>448</v>
      </c>
      <c r="G351" s="18">
        <v>9.1967826101937739E-2</v>
      </c>
      <c r="M351" s="95" t="s">
        <v>1650</v>
      </c>
      <c r="N351" s="137"/>
      <c r="O351" s="137"/>
      <c r="P351" s="137"/>
      <c r="R351" s="15" t="s">
        <v>688</v>
      </c>
      <c r="S351" s="16">
        <v>95321.330000000089</v>
      </c>
      <c r="U351" s="15" t="s">
        <v>688</v>
      </c>
      <c r="V351" s="16">
        <v>7910.6200000001118</v>
      </c>
    </row>
    <row r="352" spans="2:22">
      <c r="B352" s="15" t="s">
        <v>708</v>
      </c>
      <c r="C352" s="16">
        <v>11035.809999999998</v>
      </c>
      <c r="D352" s="16">
        <v>10331.719999999999</v>
      </c>
      <c r="E352" s="16">
        <v>704.08999999999833</v>
      </c>
      <c r="F352" s="17">
        <v>26</v>
      </c>
      <c r="G352" s="18">
        <v>6.3800482248244444E-2</v>
      </c>
      <c r="M352" s="96" t="s">
        <v>394</v>
      </c>
      <c r="N352" s="39">
        <v>278251.19999999984</v>
      </c>
      <c r="O352" s="39">
        <v>-19145.760000000184</v>
      </c>
      <c r="P352" s="67">
        <v>1052</v>
      </c>
      <c r="R352" s="15" t="s">
        <v>689</v>
      </c>
      <c r="S352" s="16">
        <v>94373.95</v>
      </c>
      <c r="U352" s="15" t="s">
        <v>689</v>
      </c>
      <c r="V352" s="16">
        <v>-164.96000000006461</v>
      </c>
    </row>
    <row r="353" spans="2:22">
      <c r="B353" s="15" t="s">
        <v>709</v>
      </c>
      <c r="C353" s="16">
        <v>294287.81000000011</v>
      </c>
      <c r="D353" s="16">
        <v>266279.45000000007</v>
      </c>
      <c r="E353" s="16">
        <v>28008.360000000044</v>
      </c>
      <c r="F353" s="17">
        <v>609</v>
      </c>
      <c r="G353" s="18">
        <v>9.5173361071258886E-2</v>
      </c>
      <c r="M353" s="95" t="s">
        <v>1651</v>
      </c>
      <c r="N353" s="137"/>
      <c r="O353" s="137"/>
      <c r="P353" s="137"/>
      <c r="R353" s="15" t="s">
        <v>690</v>
      </c>
      <c r="S353" s="16">
        <v>586741.66000000015</v>
      </c>
      <c r="U353" s="15" t="s">
        <v>690</v>
      </c>
      <c r="V353" s="16">
        <v>-17458.629999999655</v>
      </c>
    </row>
    <row r="354" spans="2:22">
      <c r="B354" s="15" t="s">
        <v>710</v>
      </c>
      <c r="C354" s="16">
        <v>15590.309999999998</v>
      </c>
      <c r="D354" s="16">
        <v>15233.47</v>
      </c>
      <c r="E354" s="16">
        <v>356.83999999999833</v>
      </c>
      <c r="F354" s="17">
        <v>44</v>
      </c>
      <c r="G354" s="18">
        <v>2.2888576301561572E-2</v>
      </c>
      <c r="M354" s="96" t="s">
        <v>659</v>
      </c>
      <c r="N354" s="39">
        <v>1344.58</v>
      </c>
      <c r="O354" s="39">
        <v>-81.580000000000155</v>
      </c>
      <c r="P354" s="67">
        <v>2</v>
      </c>
      <c r="R354" s="15" t="s">
        <v>691</v>
      </c>
      <c r="S354" s="16">
        <v>7719.7</v>
      </c>
      <c r="U354" s="15" t="s">
        <v>691</v>
      </c>
      <c r="V354" s="16">
        <v>-1.5500000000001819</v>
      </c>
    </row>
    <row r="355" spans="2:22">
      <c r="B355" s="15" t="s">
        <v>711</v>
      </c>
      <c r="C355" s="16">
        <v>101871.14</v>
      </c>
      <c r="D355" s="16">
        <v>102291.09000000001</v>
      </c>
      <c r="E355" s="16">
        <v>-419.95000000001164</v>
      </c>
      <c r="F355" s="17">
        <v>131</v>
      </c>
      <c r="G355" s="18">
        <v>-4.1223647835884787E-3</v>
      </c>
      <c r="M355" s="95" t="s">
        <v>1652</v>
      </c>
      <c r="N355" s="137"/>
      <c r="O355" s="137"/>
      <c r="P355" s="137"/>
      <c r="R355" s="15" t="s">
        <v>692</v>
      </c>
      <c r="S355" s="16">
        <v>456879.99000000046</v>
      </c>
      <c r="U355" s="15" t="s">
        <v>692</v>
      </c>
      <c r="V355" s="16">
        <v>-16838.619999999413</v>
      </c>
    </row>
    <row r="356" spans="2:22">
      <c r="B356" s="15" t="s">
        <v>712</v>
      </c>
      <c r="C356" s="16">
        <v>22094.349999999991</v>
      </c>
      <c r="D356" s="16">
        <v>22655.64</v>
      </c>
      <c r="E356" s="16">
        <v>-561.29000000000815</v>
      </c>
      <c r="F356" s="17">
        <v>195</v>
      </c>
      <c r="G356" s="18">
        <v>-2.5404232303734137E-2</v>
      </c>
      <c r="M356" s="96" t="s">
        <v>489</v>
      </c>
      <c r="N356" s="39">
        <v>89435.169999999984</v>
      </c>
      <c r="O356" s="39">
        <v>-4855.5199999999895</v>
      </c>
      <c r="P356" s="67">
        <v>386</v>
      </c>
      <c r="R356" s="15" t="s">
        <v>693</v>
      </c>
      <c r="S356" s="16">
        <v>108295.05999999998</v>
      </c>
      <c r="U356" s="15" t="s">
        <v>693</v>
      </c>
      <c r="V356" s="16">
        <v>-5746.2399999999907</v>
      </c>
    </row>
    <row r="357" spans="2:22">
      <c r="B357" s="15" t="s">
        <v>713</v>
      </c>
      <c r="C357" s="16">
        <v>16173.759999999998</v>
      </c>
      <c r="D357" s="16">
        <v>16511.269999999997</v>
      </c>
      <c r="E357" s="16">
        <v>-337.5099999999984</v>
      </c>
      <c r="F357" s="17">
        <v>49</v>
      </c>
      <c r="G357" s="18">
        <v>-2.0867751221731894E-2</v>
      </c>
      <c r="M357" s="95" t="s">
        <v>1653</v>
      </c>
      <c r="N357" s="137"/>
      <c r="O357" s="137"/>
      <c r="P357" s="137"/>
      <c r="R357" s="15" t="s">
        <v>694</v>
      </c>
      <c r="S357" s="16">
        <v>6214.25</v>
      </c>
      <c r="U357" s="15" t="s">
        <v>694</v>
      </c>
      <c r="V357" s="16">
        <v>624.97000000000025</v>
      </c>
    </row>
    <row r="358" spans="2:22">
      <c r="B358" s="15" t="s">
        <v>714</v>
      </c>
      <c r="C358" s="16">
        <v>316605.87000000023</v>
      </c>
      <c r="D358" s="16">
        <v>322752.98</v>
      </c>
      <c r="E358" s="16">
        <v>-6147.1099999997532</v>
      </c>
      <c r="F358" s="17">
        <v>623</v>
      </c>
      <c r="G358" s="18">
        <v>-1.9415653916965432E-2</v>
      </c>
      <c r="M358" s="96" t="s">
        <v>781</v>
      </c>
      <c r="N358" s="39">
        <v>228.57</v>
      </c>
      <c r="O358" s="39">
        <v>59.419999999999987</v>
      </c>
      <c r="P358" s="67">
        <v>4</v>
      </c>
      <c r="R358" s="15" t="s">
        <v>695</v>
      </c>
      <c r="S358" s="16">
        <v>7612.4499999999989</v>
      </c>
      <c r="U358" s="15" t="s">
        <v>695</v>
      </c>
      <c r="V358" s="16">
        <v>-106.81000000000131</v>
      </c>
    </row>
    <row r="359" spans="2:22">
      <c r="B359" s="15" t="s">
        <v>715</v>
      </c>
      <c r="C359" s="16">
        <v>44989.67</v>
      </c>
      <c r="D359" s="16">
        <v>46230.319999999992</v>
      </c>
      <c r="E359" s="16">
        <v>-1240.6499999999942</v>
      </c>
      <c r="F359" s="17">
        <v>107</v>
      </c>
      <c r="G359" s="18">
        <v>-2.7576330299822031E-2</v>
      </c>
      <c r="M359" s="95" t="s">
        <v>1654</v>
      </c>
      <c r="N359" s="137"/>
      <c r="O359" s="137"/>
      <c r="P359" s="137"/>
      <c r="R359" s="15" t="s">
        <v>696</v>
      </c>
      <c r="S359" s="16">
        <v>153402.15999999997</v>
      </c>
      <c r="U359" s="15" t="s">
        <v>696</v>
      </c>
      <c r="V359" s="16">
        <v>-960.63000000000466</v>
      </c>
    </row>
    <row r="360" spans="2:22">
      <c r="B360" s="15" t="s">
        <v>716</v>
      </c>
      <c r="C360" s="16">
        <v>167506.36000000007</v>
      </c>
      <c r="D360" s="16">
        <v>174217.60000000003</v>
      </c>
      <c r="E360" s="16">
        <v>-6711.2399999999616</v>
      </c>
      <c r="F360" s="17">
        <v>684</v>
      </c>
      <c r="G360" s="18">
        <v>-4.0065583181438359E-2</v>
      </c>
      <c r="M360" s="96" t="s">
        <v>598</v>
      </c>
      <c r="N360" s="39">
        <v>1538.17</v>
      </c>
      <c r="O360" s="39">
        <v>-70.180000000000064</v>
      </c>
      <c r="P360" s="67">
        <v>2</v>
      </c>
      <c r="R360" s="15" t="s">
        <v>697</v>
      </c>
      <c r="S360" s="16">
        <v>166967.27000000014</v>
      </c>
      <c r="U360" s="15" t="s">
        <v>697</v>
      </c>
      <c r="V360" s="16">
        <v>-10866.739999999903</v>
      </c>
    </row>
    <row r="361" spans="2:22">
      <c r="B361" s="15" t="s">
        <v>717</v>
      </c>
      <c r="C361" s="16">
        <v>85798.84</v>
      </c>
      <c r="D361" s="16">
        <v>88180.719999999958</v>
      </c>
      <c r="E361" s="16">
        <v>-2381.879999999961</v>
      </c>
      <c r="F361" s="17">
        <v>339</v>
      </c>
      <c r="G361" s="18">
        <v>-2.7761214487281659E-2</v>
      </c>
      <c r="M361" s="96" t="s">
        <v>856</v>
      </c>
      <c r="N361" s="39">
        <v>1029.19</v>
      </c>
      <c r="O361" s="39">
        <v>-44.829999999999927</v>
      </c>
      <c r="P361" s="67">
        <v>2</v>
      </c>
      <c r="R361" s="15" t="s">
        <v>698</v>
      </c>
      <c r="S361" s="16">
        <v>20195.350000000002</v>
      </c>
      <c r="U361" s="15" t="s">
        <v>698</v>
      </c>
      <c r="V361" s="16">
        <v>-807.50999999999476</v>
      </c>
    </row>
    <row r="362" spans="2:22">
      <c r="B362" s="15" t="s">
        <v>718</v>
      </c>
      <c r="C362" s="16">
        <v>1168.26</v>
      </c>
      <c r="D362" s="16">
        <v>1294.51</v>
      </c>
      <c r="E362" s="16">
        <v>-126.25</v>
      </c>
      <c r="F362" s="17">
        <v>3</v>
      </c>
      <c r="G362" s="18">
        <v>-0.10806669748172495</v>
      </c>
      <c r="M362" s="37" t="s">
        <v>357</v>
      </c>
      <c r="N362" s="137"/>
      <c r="O362" s="137"/>
      <c r="P362" s="137"/>
      <c r="R362" s="15" t="s">
        <v>699</v>
      </c>
      <c r="S362" s="16">
        <v>243427.92000000022</v>
      </c>
      <c r="U362" s="15" t="s">
        <v>699</v>
      </c>
      <c r="V362" s="16">
        <v>24511.030000000232</v>
      </c>
    </row>
    <row r="363" spans="2:22">
      <c r="B363" s="15" t="s">
        <v>719</v>
      </c>
      <c r="C363" s="16">
        <v>62396.429999999986</v>
      </c>
      <c r="D363" s="16">
        <v>55329.399999999994</v>
      </c>
      <c r="E363" s="16">
        <v>7067.0299999999916</v>
      </c>
      <c r="F363" s="17">
        <v>156</v>
      </c>
      <c r="G363" s="18">
        <v>0.11326016568576108</v>
      </c>
      <c r="M363" s="38" t="s">
        <v>1528</v>
      </c>
      <c r="N363" s="137"/>
      <c r="O363" s="137"/>
      <c r="P363" s="137"/>
      <c r="R363" s="15" t="s">
        <v>700</v>
      </c>
      <c r="S363" s="16">
        <v>7695.67</v>
      </c>
      <c r="U363" s="15" t="s">
        <v>700</v>
      </c>
      <c r="V363" s="16">
        <v>-345.75</v>
      </c>
    </row>
    <row r="364" spans="2:22">
      <c r="B364" s="15" t="s">
        <v>720</v>
      </c>
      <c r="C364" s="16">
        <v>57036.049999999988</v>
      </c>
      <c r="D364" s="16">
        <v>50460.679999999986</v>
      </c>
      <c r="E364" s="16">
        <v>6575.3700000000026</v>
      </c>
      <c r="F364" s="17">
        <v>160</v>
      </c>
      <c r="G364" s="18">
        <v>0.11528445605893121</v>
      </c>
      <c r="M364" s="95" t="s">
        <v>1655</v>
      </c>
      <c r="N364" s="137"/>
      <c r="O364" s="137"/>
      <c r="P364" s="137"/>
      <c r="R364" s="15" t="s">
        <v>701</v>
      </c>
      <c r="S364" s="16">
        <v>2207.15</v>
      </c>
      <c r="U364" s="15" t="s">
        <v>701</v>
      </c>
      <c r="V364" s="16">
        <v>2.2199999999997999</v>
      </c>
    </row>
    <row r="365" spans="2:22">
      <c r="B365" s="15" t="s">
        <v>721</v>
      </c>
      <c r="C365" s="16">
        <v>722.59</v>
      </c>
      <c r="D365" s="16">
        <v>623.84</v>
      </c>
      <c r="E365" s="16">
        <v>98.75</v>
      </c>
      <c r="F365" s="17">
        <v>1</v>
      </c>
      <c r="G365" s="18">
        <v>0.1366611771544029</v>
      </c>
      <c r="M365" s="96" t="s">
        <v>499</v>
      </c>
      <c r="N365" s="39">
        <v>21.56</v>
      </c>
      <c r="O365" s="39">
        <v>8.11</v>
      </c>
      <c r="P365" s="67">
        <v>4</v>
      </c>
      <c r="R365" s="15" t="s">
        <v>702</v>
      </c>
      <c r="S365" s="16">
        <v>345.57</v>
      </c>
      <c r="U365" s="15" t="s">
        <v>702</v>
      </c>
      <c r="V365" s="16">
        <v>108.95999999999998</v>
      </c>
    </row>
    <row r="366" spans="2:22">
      <c r="B366" s="15" t="s">
        <v>722</v>
      </c>
      <c r="C366" s="16">
        <v>1683.22</v>
      </c>
      <c r="D366" s="16">
        <v>1661.23</v>
      </c>
      <c r="E366" s="16">
        <v>21.990000000000009</v>
      </c>
      <c r="F366" s="17">
        <v>6</v>
      </c>
      <c r="G366" s="18">
        <v>1.3064245909625604E-2</v>
      </c>
      <c r="M366" s="95" t="s">
        <v>1656</v>
      </c>
      <c r="N366" s="137"/>
      <c r="O366" s="137"/>
      <c r="P366" s="137"/>
      <c r="R366" s="15" t="s">
        <v>703</v>
      </c>
      <c r="S366" s="16">
        <v>113206.16</v>
      </c>
      <c r="U366" s="15" t="s">
        <v>703</v>
      </c>
      <c r="V366" s="16">
        <v>-853.38000000004831</v>
      </c>
    </row>
    <row r="367" spans="2:22">
      <c r="B367" s="15" t="s">
        <v>723</v>
      </c>
      <c r="C367" s="16">
        <v>17582.38</v>
      </c>
      <c r="D367" s="16">
        <v>15811.71</v>
      </c>
      <c r="E367" s="16">
        <v>1770.6700000000019</v>
      </c>
      <c r="F367" s="17">
        <v>15</v>
      </c>
      <c r="G367" s="18">
        <v>0.10070707151136546</v>
      </c>
      <c r="M367" s="96" t="s">
        <v>503</v>
      </c>
      <c r="N367" s="39">
        <v>23390</v>
      </c>
      <c r="O367" s="39">
        <v>-2271.3000000000029</v>
      </c>
      <c r="P367" s="67">
        <v>137</v>
      </c>
      <c r="R367" s="15" t="s">
        <v>704</v>
      </c>
      <c r="S367" s="16">
        <v>395623.39999999962</v>
      </c>
      <c r="U367" s="15" t="s">
        <v>704</v>
      </c>
      <c r="V367" s="16">
        <v>-8589.7500000005239</v>
      </c>
    </row>
    <row r="368" spans="2:22">
      <c r="B368" s="15" t="s">
        <v>724</v>
      </c>
      <c r="C368" s="16">
        <v>667.83</v>
      </c>
      <c r="D368" s="16">
        <v>633.26</v>
      </c>
      <c r="E368" s="16">
        <v>34.57000000000005</v>
      </c>
      <c r="F368" s="17">
        <v>2</v>
      </c>
      <c r="G368" s="18">
        <v>5.1764670649716314E-2</v>
      </c>
      <c r="M368" s="95" t="s">
        <v>1657</v>
      </c>
      <c r="N368" s="137"/>
      <c r="O368" s="137"/>
      <c r="P368" s="137"/>
      <c r="R368" s="15" t="s">
        <v>705</v>
      </c>
      <c r="S368" s="16">
        <v>5670.2300000000005</v>
      </c>
      <c r="U368" s="15" t="s">
        <v>705</v>
      </c>
      <c r="V368" s="16">
        <v>-21.699999999998909</v>
      </c>
    </row>
    <row r="369" spans="2:22">
      <c r="B369" s="15" t="s">
        <v>725</v>
      </c>
      <c r="C369" s="16">
        <v>42676.89</v>
      </c>
      <c r="D369" s="16">
        <v>39996.68</v>
      </c>
      <c r="E369" s="16">
        <v>2680.2099999999991</v>
      </c>
      <c r="F369" s="17">
        <v>24</v>
      </c>
      <c r="G369" s="18">
        <v>6.2802373837456266E-2</v>
      </c>
      <c r="M369" s="96" t="s">
        <v>479</v>
      </c>
      <c r="N369" s="39">
        <v>141880.68999999997</v>
      </c>
      <c r="O369" s="39">
        <v>17311.850000000006</v>
      </c>
      <c r="P369" s="67">
        <v>676</v>
      </c>
      <c r="R369" s="15" t="s">
        <v>706</v>
      </c>
      <c r="S369" s="16">
        <v>167611.30000000002</v>
      </c>
      <c r="U369" s="15" t="s">
        <v>706</v>
      </c>
      <c r="V369" s="16">
        <v>-14476.049999999988</v>
      </c>
    </row>
    <row r="370" spans="2:22">
      <c r="B370" s="15" t="s">
        <v>726</v>
      </c>
      <c r="C370" s="16">
        <v>2254.75</v>
      </c>
      <c r="D370" s="16">
        <v>1958.1100000000001</v>
      </c>
      <c r="E370" s="16">
        <v>296.63999999999987</v>
      </c>
      <c r="F370" s="17">
        <v>23</v>
      </c>
      <c r="G370" s="18">
        <v>0.1315622574564807</v>
      </c>
      <c r="M370" s="95" t="s">
        <v>1658</v>
      </c>
      <c r="N370" s="137"/>
      <c r="O370" s="137"/>
      <c r="P370" s="137"/>
      <c r="R370" s="15" t="s">
        <v>707</v>
      </c>
      <c r="S370" s="16">
        <v>131762.71</v>
      </c>
      <c r="U370" s="15" t="s">
        <v>707</v>
      </c>
      <c r="V370" s="16">
        <v>12117.930000000051</v>
      </c>
    </row>
    <row r="371" spans="2:22">
      <c r="B371" s="15" t="s">
        <v>727</v>
      </c>
      <c r="C371" s="16">
        <v>10029.999999999998</v>
      </c>
      <c r="D371" s="16">
        <v>8666.1999999999989</v>
      </c>
      <c r="E371" s="16">
        <v>1363.7999999999993</v>
      </c>
      <c r="F371" s="17">
        <v>231</v>
      </c>
      <c r="G371" s="18">
        <v>0.13597208374875369</v>
      </c>
      <c r="M371" s="96" t="s">
        <v>448</v>
      </c>
      <c r="N371" s="39">
        <v>302590.08000000013</v>
      </c>
      <c r="O371" s="39">
        <v>29909.749999999942</v>
      </c>
      <c r="P371" s="67">
        <v>1079</v>
      </c>
      <c r="R371" s="15" t="s">
        <v>708</v>
      </c>
      <c r="S371" s="16">
        <v>11035.809999999998</v>
      </c>
      <c r="U371" s="15" t="s">
        <v>708</v>
      </c>
      <c r="V371" s="16">
        <v>704.08999999999833</v>
      </c>
    </row>
    <row r="372" spans="2:22">
      <c r="B372" s="15" t="s">
        <v>728</v>
      </c>
      <c r="C372" s="16">
        <v>416749.60000000015</v>
      </c>
      <c r="D372" s="16">
        <v>374602.55</v>
      </c>
      <c r="E372" s="16">
        <v>42147.050000000163</v>
      </c>
      <c r="F372" s="17">
        <v>1236</v>
      </c>
      <c r="G372" s="18">
        <v>0.10113279052937339</v>
      </c>
      <c r="M372" s="95" t="s">
        <v>1659</v>
      </c>
      <c r="N372" s="137"/>
      <c r="O372" s="137"/>
      <c r="P372" s="137"/>
      <c r="R372" s="15" t="s">
        <v>709</v>
      </c>
      <c r="S372" s="16">
        <v>294287.81000000011</v>
      </c>
      <c r="U372" s="15" t="s">
        <v>709</v>
      </c>
      <c r="V372" s="16">
        <v>28008.360000000044</v>
      </c>
    </row>
    <row r="373" spans="2:22">
      <c r="B373" s="15" t="s">
        <v>729</v>
      </c>
      <c r="C373" s="16">
        <v>12456.779999999999</v>
      </c>
      <c r="D373" s="16">
        <v>12907.519999999999</v>
      </c>
      <c r="E373" s="16">
        <v>-450.73999999999978</v>
      </c>
      <c r="F373" s="17">
        <v>20</v>
      </c>
      <c r="G373" s="18">
        <v>-3.6184310873275422E-2</v>
      </c>
      <c r="M373" s="96" t="s">
        <v>649</v>
      </c>
      <c r="N373" s="39">
        <v>7047.58</v>
      </c>
      <c r="O373" s="39">
        <v>612.00999999999931</v>
      </c>
      <c r="P373" s="67">
        <v>22</v>
      </c>
      <c r="R373" s="15" t="s">
        <v>710</v>
      </c>
      <c r="S373" s="16">
        <v>15590.309999999998</v>
      </c>
      <c r="U373" s="15" t="s">
        <v>710</v>
      </c>
      <c r="V373" s="16">
        <v>356.83999999999833</v>
      </c>
    </row>
    <row r="374" spans="2:22">
      <c r="B374" s="15" t="s">
        <v>730</v>
      </c>
      <c r="C374" s="16">
        <v>3288.92</v>
      </c>
      <c r="D374" s="16">
        <v>3470.84</v>
      </c>
      <c r="E374" s="16">
        <v>-181.92000000000007</v>
      </c>
      <c r="F374" s="17">
        <v>3</v>
      </c>
      <c r="G374" s="18">
        <v>-5.5312990282524378E-2</v>
      </c>
      <c r="M374" s="95" t="s">
        <v>1660</v>
      </c>
      <c r="N374" s="137"/>
      <c r="O374" s="137"/>
      <c r="P374" s="137"/>
      <c r="R374" s="15" t="s">
        <v>711</v>
      </c>
      <c r="S374" s="16">
        <v>101871.14</v>
      </c>
      <c r="U374" s="15" t="s">
        <v>711</v>
      </c>
      <c r="V374" s="16">
        <v>-419.95000000001164</v>
      </c>
    </row>
    <row r="375" spans="2:22">
      <c r="B375" s="15" t="s">
        <v>731</v>
      </c>
      <c r="C375" s="16">
        <v>665712.40000000061</v>
      </c>
      <c r="D375" s="16">
        <v>683209.00000000012</v>
      </c>
      <c r="E375" s="16">
        <v>-17496.599999999511</v>
      </c>
      <c r="F375" s="17">
        <v>1547</v>
      </c>
      <c r="G375" s="18">
        <v>-2.6282520800272755E-2</v>
      </c>
      <c r="M375" s="96" t="s">
        <v>953</v>
      </c>
      <c r="N375" s="39">
        <v>309815.05000000016</v>
      </c>
      <c r="O375" s="39">
        <v>-7243.2000000000116</v>
      </c>
      <c r="P375" s="67">
        <v>879</v>
      </c>
      <c r="R375" s="15" t="s">
        <v>712</v>
      </c>
      <c r="S375" s="16">
        <v>22094.349999999991</v>
      </c>
      <c r="U375" s="15" t="s">
        <v>712</v>
      </c>
      <c r="V375" s="16">
        <v>-561.29000000000815</v>
      </c>
    </row>
    <row r="376" spans="2:22">
      <c r="B376" s="15" t="s">
        <v>732</v>
      </c>
      <c r="C376" s="16">
        <v>10655.41</v>
      </c>
      <c r="D376" s="16">
        <v>10734.05</v>
      </c>
      <c r="E376" s="16">
        <v>-78.639999999999418</v>
      </c>
      <c r="F376" s="17">
        <v>32</v>
      </c>
      <c r="G376" s="18">
        <v>-7.3802885107189138E-3</v>
      </c>
      <c r="M376" s="95" t="s">
        <v>1661</v>
      </c>
      <c r="N376" s="137"/>
      <c r="O376" s="137"/>
      <c r="P376" s="137"/>
      <c r="R376" s="15" t="s">
        <v>713</v>
      </c>
      <c r="S376" s="16">
        <v>16173.759999999998</v>
      </c>
      <c r="U376" s="15" t="s">
        <v>713</v>
      </c>
      <c r="V376" s="16">
        <v>-337.5099999999984</v>
      </c>
    </row>
    <row r="377" spans="2:22">
      <c r="B377" s="15" t="s">
        <v>733</v>
      </c>
      <c r="C377" s="16">
        <v>162319.14000000004</v>
      </c>
      <c r="D377" s="16">
        <v>151433.75000000003</v>
      </c>
      <c r="E377" s="16">
        <v>10885.390000000014</v>
      </c>
      <c r="F377" s="17">
        <v>171</v>
      </c>
      <c r="G377" s="18">
        <v>6.7061653973770508E-2</v>
      </c>
      <c r="M377" s="96" t="s">
        <v>876</v>
      </c>
      <c r="N377" s="39">
        <v>4394.01</v>
      </c>
      <c r="O377" s="39">
        <v>430.91000000000076</v>
      </c>
      <c r="P377" s="67">
        <v>8</v>
      </c>
      <c r="R377" s="15" t="s">
        <v>714</v>
      </c>
      <c r="S377" s="16">
        <v>316605.87000000023</v>
      </c>
      <c r="U377" s="15" t="s">
        <v>714</v>
      </c>
      <c r="V377" s="16">
        <v>-6147.1099999997532</v>
      </c>
    </row>
    <row r="378" spans="2:22">
      <c r="B378" s="15" t="s">
        <v>734</v>
      </c>
      <c r="C378" s="16">
        <v>208154.96000000008</v>
      </c>
      <c r="D378" s="16">
        <v>220792.05</v>
      </c>
      <c r="E378" s="16">
        <v>-12637.089999999909</v>
      </c>
      <c r="F378" s="17">
        <v>880</v>
      </c>
      <c r="G378" s="18">
        <v>-6.0710011426102481E-2</v>
      </c>
      <c r="M378" s="95" t="s">
        <v>1662</v>
      </c>
      <c r="N378" s="137"/>
      <c r="O378" s="137"/>
      <c r="P378" s="137"/>
      <c r="R378" s="15" t="s">
        <v>715</v>
      </c>
      <c r="S378" s="16">
        <v>44989.67</v>
      </c>
      <c r="U378" s="15" t="s">
        <v>715</v>
      </c>
      <c r="V378" s="16">
        <v>-1240.6499999999942</v>
      </c>
    </row>
    <row r="379" spans="2:22">
      <c r="B379" s="15" t="s">
        <v>735</v>
      </c>
      <c r="C379" s="16">
        <v>368568.44000000018</v>
      </c>
      <c r="D379" s="16">
        <v>348403.03</v>
      </c>
      <c r="E379" s="16">
        <v>20165.410000000149</v>
      </c>
      <c r="F379" s="17">
        <v>1124</v>
      </c>
      <c r="G379" s="18">
        <v>5.471279635337236E-2</v>
      </c>
      <c r="M379" s="96" t="s">
        <v>632</v>
      </c>
      <c r="N379" s="39">
        <v>151377.85</v>
      </c>
      <c r="O379" s="39">
        <v>-9999.890000000014</v>
      </c>
      <c r="P379" s="67">
        <v>282</v>
      </c>
      <c r="R379" s="15" t="s">
        <v>716</v>
      </c>
      <c r="S379" s="16">
        <v>167506.36000000007</v>
      </c>
      <c r="U379" s="15" t="s">
        <v>716</v>
      </c>
      <c r="V379" s="16">
        <v>-6711.2399999999616</v>
      </c>
    </row>
    <row r="380" spans="2:22">
      <c r="B380" s="15" t="s">
        <v>736</v>
      </c>
      <c r="C380" s="16">
        <v>99674.35</v>
      </c>
      <c r="D380" s="16">
        <v>101093.99</v>
      </c>
      <c r="E380" s="16">
        <v>-1419.6399999999994</v>
      </c>
      <c r="F380" s="17">
        <v>415</v>
      </c>
      <c r="G380" s="18">
        <v>-1.4242781618340118E-2</v>
      </c>
      <c r="M380" s="95" t="s">
        <v>1663</v>
      </c>
      <c r="N380" s="137"/>
      <c r="O380" s="137"/>
      <c r="P380" s="137"/>
      <c r="R380" s="15" t="s">
        <v>717</v>
      </c>
      <c r="S380" s="16">
        <v>85798.84</v>
      </c>
      <c r="U380" s="15" t="s">
        <v>717</v>
      </c>
      <c r="V380" s="16">
        <v>-2381.879999999961</v>
      </c>
    </row>
    <row r="381" spans="2:22">
      <c r="B381" s="15" t="s">
        <v>737</v>
      </c>
      <c r="C381" s="16">
        <v>48530.78</v>
      </c>
      <c r="D381" s="16">
        <v>50494.689999999988</v>
      </c>
      <c r="E381" s="16">
        <v>-1963.9099999999889</v>
      </c>
      <c r="F381" s="17">
        <v>137</v>
      </c>
      <c r="G381" s="18">
        <v>-4.0467307552031699E-2</v>
      </c>
      <c r="M381" s="96" t="s">
        <v>436</v>
      </c>
      <c r="N381" s="39">
        <v>1633.0800000000002</v>
      </c>
      <c r="O381" s="39">
        <v>347.01000000000022</v>
      </c>
      <c r="P381" s="67">
        <v>56</v>
      </c>
      <c r="R381" s="15" t="s">
        <v>718</v>
      </c>
      <c r="S381" s="16">
        <v>1168.26</v>
      </c>
      <c r="U381" s="15" t="s">
        <v>718</v>
      </c>
      <c r="V381" s="16">
        <v>-126.25</v>
      </c>
    </row>
    <row r="382" spans="2:22">
      <c r="B382" s="15" t="s">
        <v>738</v>
      </c>
      <c r="C382" s="16">
        <v>419.46</v>
      </c>
      <c r="D382" s="16">
        <v>413.15</v>
      </c>
      <c r="E382" s="16">
        <v>6.3100000000000023</v>
      </c>
      <c r="F382" s="17">
        <v>1</v>
      </c>
      <c r="G382" s="18">
        <v>1.5043150717589288E-2</v>
      </c>
      <c r="M382" s="95" t="s">
        <v>1664</v>
      </c>
      <c r="N382" s="137"/>
      <c r="O382" s="137"/>
      <c r="P382" s="137"/>
      <c r="R382" s="15" t="s">
        <v>719</v>
      </c>
      <c r="S382" s="16">
        <v>62396.429999999986</v>
      </c>
      <c r="U382" s="15" t="s">
        <v>719</v>
      </c>
      <c r="V382" s="16">
        <v>7067.0299999999916</v>
      </c>
    </row>
    <row r="383" spans="2:22">
      <c r="B383" s="15" t="s">
        <v>739</v>
      </c>
      <c r="C383" s="16">
        <v>24.29</v>
      </c>
      <c r="D383" s="16">
        <v>17.98</v>
      </c>
      <c r="E383" s="16">
        <v>6.3099999999999987</v>
      </c>
      <c r="F383" s="17">
        <v>1</v>
      </c>
      <c r="G383" s="18">
        <v>0.25977768629065456</v>
      </c>
      <c r="M383" s="96" t="s">
        <v>505</v>
      </c>
      <c r="N383" s="39">
        <v>4680.8999999999996</v>
      </c>
      <c r="O383" s="39">
        <v>-151.86999999999989</v>
      </c>
      <c r="P383" s="67">
        <v>9</v>
      </c>
      <c r="R383" s="15" t="s">
        <v>720</v>
      </c>
      <c r="S383" s="16">
        <v>57036.049999999988</v>
      </c>
      <c r="U383" s="15" t="s">
        <v>720</v>
      </c>
      <c r="V383" s="16">
        <v>6575.3700000000026</v>
      </c>
    </row>
    <row r="384" spans="2:22">
      <c r="B384" s="15" t="s">
        <v>740</v>
      </c>
      <c r="C384" s="16">
        <v>1772.42</v>
      </c>
      <c r="D384" s="16">
        <v>1743.79</v>
      </c>
      <c r="E384" s="16">
        <v>28.630000000000109</v>
      </c>
      <c r="F384" s="17">
        <v>5</v>
      </c>
      <c r="G384" s="18">
        <v>1.615305627334385E-2</v>
      </c>
      <c r="M384" s="95" t="s">
        <v>1665</v>
      </c>
      <c r="N384" s="137"/>
      <c r="O384" s="137"/>
      <c r="P384" s="137"/>
      <c r="R384" s="15" t="s">
        <v>721</v>
      </c>
      <c r="S384" s="16">
        <v>722.59</v>
      </c>
      <c r="U384" s="15" t="s">
        <v>721</v>
      </c>
      <c r="V384" s="16">
        <v>98.75</v>
      </c>
    </row>
    <row r="385" spans="2:22">
      <c r="B385" s="15" t="s">
        <v>741</v>
      </c>
      <c r="C385" s="16">
        <v>57153.1</v>
      </c>
      <c r="D385" s="16">
        <v>61276.029999999977</v>
      </c>
      <c r="E385" s="16">
        <v>-4122.9299999999785</v>
      </c>
      <c r="F385" s="17">
        <v>105</v>
      </c>
      <c r="G385" s="18">
        <v>-7.2138344201801458E-2</v>
      </c>
      <c r="M385" s="96" t="s">
        <v>817</v>
      </c>
      <c r="N385" s="39">
        <v>219163.39999999994</v>
      </c>
      <c r="O385" s="39">
        <v>-10753.900000000111</v>
      </c>
      <c r="P385" s="67">
        <v>807</v>
      </c>
      <c r="R385" s="15" t="s">
        <v>722</v>
      </c>
      <c r="S385" s="16">
        <v>1683.22</v>
      </c>
      <c r="U385" s="15" t="s">
        <v>722</v>
      </c>
      <c r="V385" s="16">
        <v>21.990000000000009</v>
      </c>
    </row>
    <row r="386" spans="2:22">
      <c r="B386" s="15" t="s">
        <v>742</v>
      </c>
      <c r="C386" s="16">
        <v>2845.73</v>
      </c>
      <c r="D386" s="16">
        <v>2790.4800000000005</v>
      </c>
      <c r="E386" s="16">
        <v>55.249999999999545</v>
      </c>
      <c r="F386" s="17">
        <v>14</v>
      </c>
      <c r="G386" s="18">
        <v>1.9415053430929689E-2</v>
      </c>
      <c r="M386" s="95" t="s">
        <v>1666</v>
      </c>
      <c r="N386" s="137"/>
      <c r="O386" s="137"/>
      <c r="P386" s="137"/>
      <c r="R386" s="15" t="s">
        <v>723</v>
      </c>
      <c r="S386" s="16">
        <v>17582.38</v>
      </c>
      <c r="U386" s="15" t="s">
        <v>723</v>
      </c>
      <c r="V386" s="16">
        <v>1770.6700000000019</v>
      </c>
    </row>
    <row r="387" spans="2:22">
      <c r="B387" s="15" t="s">
        <v>743</v>
      </c>
      <c r="C387" s="16">
        <v>401722.30999999982</v>
      </c>
      <c r="D387" s="16">
        <v>438454.93000000005</v>
      </c>
      <c r="E387" s="16">
        <v>-36732.620000000228</v>
      </c>
      <c r="F387" s="17">
        <v>578</v>
      </c>
      <c r="G387" s="18">
        <v>-9.1437839237756655E-2</v>
      </c>
      <c r="M387" s="96" t="s">
        <v>386</v>
      </c>
      <c r="N387" s="39">
        <v>2446.35</v>
      </c>
      <c r="O387" s="39">
        <v>57.170000000000073</v>
      </c>
      <c r="P387" s="67">
        <v>15</v>
      </c>
      <c r="R387" s="15" t="s">
        <v>724</v>
      </c>
      <c r="S387" s="16">
        <v>667.83</v>
      </c>
      <c r="U387" s="15" t="s">
        <v>724</v>
      </c>
      <c r="V387" s="16">
        <v>34.57000000000005</v>
      </c>
    </row>
    <row r="388" spans="2:22">
      <c r="B388" s="15" t="s">
        <v>744</v>
      </c>
      <c r="C388" s="16">
        <v>578492.7900000005</v>
      </c>
      <c r="D388" s="16">
        <v>525940.07999999984</v>
      </c>
      <c r="E388" s="16">
        <v>52552.710000000661</v>
      </c>
      <c r="F388" s="17">
        <v>1782</v>
      </c>
      <c r="G388" s="18">
        <v>9.0844191852418099E-2</v>
      </c>
      <c r="M388" s="96" t="s">
        <v>389</v>
      </c>
      <c r="N388" s="39">
        <v>1618.2800000000002</v>
      </c>
      <c r="O388" s="39">
        <v>460.13000000000011</v>
      </c>
      <c r="P388" s="67">
        <v>40</v>
      </c>
      <c r="R388" s="15" t="s">
        <v>725</v>
      </c>
      <c r="S388" s="16">
        <v>42676.89</v>
      </c>
      <c r="U388" s="15" t="s">
        <v>725</v>
      </c>
      <c r="V388" s="16">
        <v>2680.2099999999991</v>
      </c>
    </row>
    <row r="389" spans="2:22">
      <c r="B389" s="15" t="s">
        <v>745</v>
      </c>
      <c r="C389" s="16">
        <v>133081.69</v>
      </c>
      <c r="D389" s="16">
        <v>148381.62000000002</v>
      </c>
      <c r="E389" s="16">
        <v>-15299.930000000022</v>
      </c>
      <c r="F389" s="17">
        <v>694</v>
      </c>
      <c r="G389" s="18">
        <v>-0.11496645406291445</v>
      </c>
      <c r="M389" s="96" t="s">
        <v>423</v>
      </c>
      <c r="N389" s="39">
        <v>400253.07</v>
      </c>
      <c r="O389" s="39">
        <v>-10544.52999999997</v>
      </c>
      <c r="P389" s="67">
        <v>959</v>
      </c>
      <c r="R389" s="15" t="s">
        <v>726</v>
      </c>
      <c r="S389" s="16">
        <v>2254.75</v>
      </c>
      <c r="U389" s="15" t="s">
        <v>726</v>
      </c>
      <c r="V389" s="16">
        <v>296.63999999999987</v>
      </c>
    </row>
    <row r="390" spans="2:22">
      <c r="B390" s="15" t="s">
        <v>746</v>
      </c>
      <c r="C390" s="16">
        <v>11138.69</v>
      </c>
      <c r="D390" s="16">
        <v>10397.31</v>
      </c>
      <c r="E390" s="16">
        <v>741.38000000000102</v>
      </c>
      <c r="F390" s="17">
        <v>11</v>
      </c>
      <c r="G390" s="18">
        <v>6.6558993921188303E-2</v>
      </c>
      <c r="M390" s="96" t="s">
        <v>468</v>
      </c>
      <c r="N390" s="39">
        <v>60997.799999999981</v>
      </c>
      <c r="O390" s="39">
        <v>-946.52999999999884</v>
      </c>
      <c r="P390" s="67">
        <v>222</v>
      </c>
      <c r="R390" s="15" t="s">
        <v>727</v>
      </c>
      <c r="S390" s="16">
        <v>10029.999999999998</v>
      </c>
      <c r="U390" s="15" t="s">
        <v>727</v>
      </c>
      <c r="V390" s="16">
        <v>1363.7999999999993</v>
      </c>
    </row>
    <row r="391" spans="2:22">
      <c r="B391" s="15" t="s">
        <v>747</v>
      </c>
      <c r="C391" s="16">
        <v>39462.61</v>
      </c>
      <c r="D391" s="16">
        <v>41439.19</v>
      </c>
      <c r="E391" s="16">
        <v>-1976.5800000000017</v>
      </c>
      <c r="F391" s="17">
        <v>61</v>
      </c>
      <c r="G391" s="18">
        <v>-5.0087411856438328E-2</v>
      </c>
      <c r="M391" s="96" t="s">
        <v>514</v>
      </c>
      <c r="N391" s="39">
        <v>13219.529999999997</v>
      </c>
      <c r="O391" s="39">
        <v>1992.0299999999952</v>
      </c>
      <c r="P391" s="67">
        <v>140</v>
      </c>
      <c r="R391" s="15" t="s">
        <v>728</v>
      </c>
      <c r="S391" s="16">
        <v>416749.60000000015</v>
      </c>
      <c r="U391" s="15" t="s">
        <v>728</v>
      </c>
      <c r="V391" s="16">
        <v>42147.050000000163</v>
      </c>
    </row>
    <row r="392" spans="2:22">
      <c r="B392" s="15" t="s">
        <v>748</v>
      </c>
      <c r="C392" s="16">
        <v>83316.689999999959</v>
      </c>
      <c r="D392" s="16">
        <v>87751.889999999985</v>
      </c>
      <c r="E392" s="16">
        <v>-4435.2000000000262</v>
      </c>
      <c r="F392" s="17">
        <v>346</v>
      </c>
      <c r="G392" s="18">
        <v>-5.3233031701091685E-2</v>
      </c>
      <c r="M392" s="96" t="s">
        <v>516</v>
      </c>
      <c r="N392" s="39">
        <v>5615.55</v>
      </c>
      <c r="O392" s="39">
        <v>-91.529999999999745</v>
      </c>
      <c r="P392" s="67">
        <v>13</v>
      </c>
      <c r="R392" s="15" t="s">
        <v>729</v>
      </c>
      <c r="S392" s="16">
        <v>12456.779999999999</v>
      </c>
      <c r="U392" s="15" t="s">
        <v>729</v>
      </c>
      <c r="V392" s="16">
        <v>-450.73999999999978</v>
      </c>
    </row>
    <row r="393" spans="2:22">
      <c r="B393" s="15" t="s">
        <v>749</v>
      </c>
      <c r="C393" s="16">
        <v>10717.83</v>
      </c>
      <c r="D393" s="16">
        <v>9924.51</v>
      </c>
      <c r="E393" s="16">
        <v>793.31999999999971</v>
      </c>
      <c r="F393" s="17">
        <v>11</v>
      </c>
      <c r="G393" s="18">
        <v>7.4018714609207253E-2</v>
      </c>
      <c r="M393" s="96" t="s">
        <v>680</v>
      </c>
      <c r="N393" s="39">
        <v>309837.10999999987</v>
      </c>
      <c r="O393" s="39">
        <v>-31882.070000000123</v>
      </c>
      <c r="P393" s="67">
        <v>465</v>
      </c>
      <c r="R393" s="15" t="s">
        <v>730</v>
      </c>
      <c r="S393" s="16">
        <v>3288.92</v>
      </c>
      <c r="U393" s="15" t="s">
        <v>730</v>
      </c>
      <c r="V393" s="16">
        <v>-181.92000000000007</v>
      </c>
    </row>
    <row r="394" spans="2:22">
      <c r="B394" s="15" t="s">
        <v>750</v>
      </c>
      <c r="C394" s="16">
        <v>414076.40000000055</v>
      </c>
      <c r="D394" s="16">
        <v>413863.70000000007</v>
      </c>
      <c r="E394" s="16">
        <v>212.7000000004773</v>
      </c>
      <c r="F394" s="17">
        <v>1203</v>
      </c>
      <c r="G394" s="18">
        <v>5.1367332212238375E-4</v>
      </c>
      <c r="M394" s="96" t="s">
        <v>682</v>
      </c>
      <c r="N394" s="39">
        <v>482282.01000000007</v>
      </c>
      <c r="O394" s="39">
        <v>48228.100000000151</v>
      </c>
      <c r="P394" s="67">
        <v>1154</v>
      </c>
      <c r="R394" s="15" t="s">
        <v>731</v>
      </c>
      <c r="S394" s="16">
        <v>665712.40000000061</v>
      </c>
      <c r="U394" s="15" t="s">
        <v>731</v>
      </c>
      <c r="V394" s="16">
        <v>-17496.599999999511</v>
      </c>
    </row>
    <row r="395" spans="2:22">
      <c r="B395" s="15" t="s">
        <v>751</v>
      </c>
      <c r="C395" s="16">
        <v>132837.68000000005</v>
      </c>
      <c r="D395" s="16">
        <v>140313.07999999999</v>
      </c>
      <c r="E395" s="16">
        <v>-7475.399999999936</v>
      </c>
      <c r="F395" s="17">
        <v>228</v>
      </c>
      <c r="G395" s="18">
        <v>-5.6274695553249147E-2</v>
      </c>
      <c r="M395" s="96" t="s">
        <v>719</v>
      </c>
      <c r="N395" s="39">
        <v>62396.429999999986</v>
      </c>
      <c r="O395" s="39">
        <v>7067.0299999999916</v>
      </c>
      <c r="P395" s="67">
        <v>156</v>
      </c>
      <c r="R395" s="15" t="s">
        <v>732</v>
      </c>
      <c r="S395" s="16">
        <v>10655.41</v>
      </c>
      <c r="U395" s="15" t="s">
        <v>732</v>
      </c>
      <c r="V395" s="16">
        <v>-78.639999999999418</v>
      </c>
    </row>
    <row r="396" spans="2:22">
      <c r="B396" s="15" t="s">
        <v>752</v>
      </c>
      <c r="C396" s="16">
        <v>64689.779999999948</v>
      </c>
      <c r="D396" s="16">
        <v>64575.920000000006</v>
      </c>
      <c r="E396" s="16">
        <v>113.85999999994237</v>
      </c>
      <c r="F396" s="17">
        <v>193</v>
      </c>
      <c r="G396" s="18">
        <v>1.7600925524857631E-3</v>
      </c>
      <c r="M396" s="96" t="s">
        <v>730</v>
      </c>
      <c r="N396" s="39">
        <v>3288.92</v>
      </c>
      <c r="O396" s="39">
        <v>-181.92000000000007</v>
      </c>
      <c r="P396" s="67">
        <v>3</v>
      </c>
      <c r="R396" s="15" t="s">
        <v>733</v>
      </c>
      <c r="S396" s="16">
        <v>162319.14000000004</v>
      </c>
      <c r="U396" s="15" t="s">
        <v>733</v>
      </c>
      <c r="V396" s="16">
        <v>10885.390000000014</v>
      </c>
    </row>
    <row r="397" spans="2:22">
      <c r="B397" s="15" t="s">
        <v>753</v>
      </c>
      <c r="C397" s="16">
        <v>279023.81000000006</v>
      </c>
      <c r="D397" s="16">
        <v>287031.82</v>
      </c>
      <c r="E397" s="16">
        <v>-8008.0099999999511</v>
      </c>
      <c r="F397" s="17">
        <v>547</v>
      </c>
      <c r="G397" s="18">
        <v>-2.8700095522313847E-2</v>
      </c>
      <c r="M397" s="96" t="s">
        <v>763</v>
      </c>
      <c r="N397" s="39">
        <v>356804.25000000035</v>
      </c>
      <c r="O397" s="39">
        <v>-8870.289999999688</v>
      </c>
      <c r="P397" s="67">
        <v>1666</v>
      </c>
      <c r="R397" s="15" t="s">
        <v>734</v>
      </c>
      <c r="S397" s="16">
        <v>208154.96000000008</v>
      </c>
      <c r="U397" s="15" t="s">
        <v>734</v>
      </c>
      <c r="V397" s="16">
        <v>-12637.089999999909</v>
      </c>
    </row>
    <row r="398" spans="2:22">
      <c r="B398" s="15" t="s">
        <v>754</v>
      </c>
      <c r="C398" s="16">
        <v>7963.8899999999994</v>
      </c>
      <c r="D398" s="16">
        <v>8217.43</v>
      </c>
      <c r="E398" s="16">
        <v>-253.54000000000087</v>
      </c>
      <c r="F398" s="17">
        <v>21</v>
      </c>
      <c r="G398" s="18">
        <v>-3.1836200650687152E-2</v>
      </c>
      <c r="M398" s="96" t="s">
        <v>855</v>
      </c>
      <c r="N398" s="39">
        <v>443.95</v>
      </c>
      <c r="O398" s="39">
        <v>-53.670000000000016</v>
      </c>
      <c r="P398" s="67">
        <v>5</v>
      </c>
      <c r="R398" s="15" t="s">
        <v>735</v>
      </c>
      <c r="S398" s="16">
        <v>368568.44000000018</v>
      </c>
      <c r="U398" s="15" t="s">
        <v>735</v>
      </c>
      <c r="V398" s="16">
        <v>20165.410000000149</v>
      </c>
    </row>
    <row r="399" spans="2:22">
      <c r="B399" s="15" t="s">
        <v>755</v>
      </c>
      <c r="C399" s="16">
        <v>66874.799999999988</v>
      </c>
      <c r="D399" s="16">
        <v>70102.51999999999</v>
      </c>
      <c r="E399" s="16">
        <v>-3227.7200000000012</v>
      </c>
      <c r="F399" s="17">
        <v>103</v>
      </c>
      <c r="G399" s="18">
        <v>-4.8265116306889913E-2</v>
      </c>
      <c r="M399" s="96" t="s">
        <v>959</v>
      </c>
      <c r="N399" s="39">
        <v>98487.43</v>
      </c>
      <c r="O399" s="39">
        <v>-6216.8700000000099</v>
      </c>
      <c r="P399" s="67">
        <v>137</v>
      </c>
      <c r="R399" s="15" t="s">
        <v>736</v>
      </c>
      <c r="S399" s="16">
        <v>99674.35</v>
      </c>
      <c r="U399" s="15" t="s">
        <v>736</v>
      </c>
      <c r="V399" s="16">
        <v>-1419.6399999999994</v>
      </c>
    </row>
    <row r="400" spans="2:22">
      <c r="B400" s="15" t="s">
        <v>756</v>
      </c>
      <c r="C400" s="16">
        <v>12795.379999999996</v>
      </c>
      <c r="D400" s="16">
        <v>12946.480000000001</v>
      </c>
      <c r="E400" s="16">
        <v>-151.10000000000582</v>
      </c>
      <c r="F400" s="17">
        <v>38</v>
      </c>
      <c r="G400" s="18">
        <v>-1.1808949792816303E-2</v>
      </c>
      <c r="M400" s="95" t="s">
        <v>1667</v>
      </c>
      <c r="N400" s="137"/>
      <c r="O400" s="137"/>
      <c r="P400" s="137"/>
      <c r="R400" s="15" t="s">
        <v>737</v>
      </c>
      <c r="S400" s="16">
        <v>48530.78</v>
      </c>
      <c r="U400" s="15" t="s">
        <v>737</v>
      </c>
      <c r="V400" s="16">
        <v>-1963.9099999999889</v>
      </c>
    </row>
    <row r="401" spans="2:22">
      <c r="B401" s="15" t="s">
        <v>757</v>
      </c>
      <c r="C401" s="16">
        <v>11739.759999999998</v>
      </c>
      <c r="D401" s="16">
        <v>10112.779999999999</v>
      </c>
      <c r="E401" s="16">
        <v>1626.9799999999996</v>
      </c>
      <c r="F401" s="17">
        <v>94</v>
      </c>
      <c r="G401" s="18">
        <v>0.13858716021451883</v>
      </c>
      <c r="M401" s="96" t="s">
        <v>431</v>
      </c>
      <c r="N401" s="39">
        <v>1583.63</v>
      </c>
      <c r="O401" s="39">
        <v>-520.51000000000022</v>
      </c>
      <c r="P401" s="67">
        <v>3</v>
      </c>
      <c r="R401" s="15" t="s">
        <v>738</v>
      </c>
      <c r="S401" s="16">
        <v>419.46</v>
      </c>
      <c r="U401" s="15" t="s">
        <v>738</v>
      </c>
      <c r="V401" s="16">
        <v>6.3100000000000023</v>
      </c>
    </row>
    <row r="402" spans="2:22">
      <c r="B402" s="15" t="s">
        <v>758</v>
      </c>
      <c r="C402" s="16">
        <v>248134.9200000001</v>
      </c>
      <c r="D402" s="16">
        <v>222721.1</v>
      </c>
      <c r="E402" s="16">
        <v>25413.820000000094</v>
      </c>
      <c r="F402" s="17">
        <v>623</v>
      </c>
      <c r="G402" s="18">
        <v>0.10241936120881368</v>
      </c>
      <c r="M402" s="95" t="s">
        <v>1668</v>
      </c>
      <c r="N402" s="137"/>
      <c r="O402" s="137"/>
      <c r="P402" s="137"/>
      <c r="R402" s="15" t="s">
        <v>739</v>
      </c>
      <c r="S402" s="16">
        <v>24.29</v>
      </c>
      <c r="U402" s="15" t="s">
        <v>739</v>
      </c>
      <c r="V402" s="16">
        <v>6.3099999999999987</v>
      </c>
    </row>
    <row r="403" spans="2:22">
      <c r="B403" s="15" t="s">
        <v>759</v>
      </c>
      <c r="C403" s="16">
        <v>21827.41</v>
      </c>
      <c r="D403" s="16">
        <v>21841.64</v>
      </c>
      <c r="E403" s="16">
        <v>-14.229999999999563</v>
      </c>
      <c r="F403" s="17">
        <v>32</v>
      </c>
      <c r="G403" s="18">
        <v>-6.5193259301032805E-4</v>
      </c>
      <c r="M403" s="96" t="s">
        <v>444</v>
      </c>
      <c r="N403" s="39">
        <v>88667.279999999984</v>
      </c>
      <c r="O403" s="39">
        <v>8897.7300000000105</v>
      </c>
      <c r="P403" s="67">
        <v>252</v>
      </c>
      <c r="R403" s="15" t="s">
        <v>740</v>
      </c>
      <c r="S403" s="16">
        <v>1772.42</v>
      </c>
      <c r="U403" s="15" t="s">
        <v>740</v>
      </c>
      <c r="V403" s="16">
        <v>28.630000000000109</v>
      </c>
    </row>
    <row r="404" spans="2:22">
      <c r="B404" s="15" t="s">
        <v>760</v>
      </c>
      <c r="C404" s="16">
        <v>80930.529999999955</v>
      </c>
      <c r="D404" s="16">
        <v>85285.580000000016</v>
      </c>
      <c r="E404" s="16">
        <v>-4355.0500000000611</v>
      </c>
      <c r="F404" s="17">
        <v>359</v>
      </c>
      <c r="G404" s="18">
        <v>-5.38122016499838E-2</v>
      </c>
      <c r="M404" s="96" t="s">
        <v>510</v>
      </c>
      <c r="N404" s="39">
        <v>157298.4200000001</v>
      </c>
      <c r="O404" s="39">
        <v>16328.820000000123</v>
      </c>
      <c r="P404" s="67">
        <v>1005</v>
      </c>
      <c r="R404" s="15" t="s">
        <v>741</v>
      </c>
      <c r="S404" s="16">
        <v>57153.1</v>
      </c>
      <c r="U404" s="15" t="s">
        <v>741</v>
      </c>
      <c r="V404" s="16">
        <v>-4122.9299999999785</v>
      </c>
    </row>
    <row r="405" spans="2:22">
      <c r="B405" s="15" t="s">
        <v>761</v>
      </c>
      <c r="C405" s="16">
        <v>4848.2900000000009</v>
      </c>
      <c r="D405" s="16">
        <v>5951.39</v>
      </c>
      <c r="E405" s="16">
        <v>-1103.0999999999995</v>
      </c>
      <c r="F405" s="17">
        <v>9</v>
      </c>
      <c r="G405" s="18">
        <v>-0.22752351860140363</v>
      </c>
      <c r="M405" s="96" t="s">
        <v>896</v>
      </c>
      <c r="N405" s="39">
        <v>20441.810000000001</v>
      </c>
      <c r="O405" s="39">
        <v>2413.8300000000017</v>
      </c>
      <c r="P405" s="67">
        <v>75</v>
      </c>
      <c r="R405" s="15" t="s">
        <v>742</v>
      </c>
      <c r="S405" s="16">
        <v>2845.73</v>
      </c>
      <c r="U405" s="15" t="s">
        <v>742</v>
      </c>
      <c r="V405" s="16">
        <v>55.249999999999545</v>
      </c>
    </row>
    <row r="406" spans="2:22">
      <c r="B406" s="15" t="s">
        <v>762</v>
      </c>
      <c r="C406" s="16">
        <v>25204.31</v>
      </c>
      <c r="D406" s="16">
        <v>22029.319999999989</v>
      </c>
      <c r="E406" s="16">
        <v>3174.9900000000125</v>
      </c>
      <c r="F406" s="17">
        <v>198</v>
      </c>
      <c r="G406" s="18">
        <v>0.12597012177679184</v>
      </c>
      <c r="M406" s="95" t="s">
        <v>1669</v>
      </c>
      <c r="N406" s="137"/>
      <c r="O406" s="137"/>
      <c r="P406" s="137"/>
      <c r="R406" s="15" t="s">
        <v>743</v>
      </c>
      <c r="S406" s="16">
        <v>401722.30999999982</v>
      </c>
      <c r="U406" s="15" t="s">
        <v>743</v>
      </c>
      <c r="V406" s="16">
        <v>-36732.620000000228</v>
      </c>
    </row>
    <row r="407" spans="2:22">
      <c r="B407" s="15" t="s">
        <v>763</v>
      </c>
      <c r="C407" s="16">
        <v>356804.25000000035</v>
      </c>
      <c r="D407" s="16">
        <v>365674.54000000004</v>
      </c>
      <c r="E407" s="16">
        <v>-8870.289999999688</v>
      </c>
      <c r="F407" s="17">
        <v>1666</v>
      </c>
      <c r="G407" s="18">
        <v>-2.4860382128294937E-2</v>
      </c>
      <c r="M407" s="96" t="s">
        <v>935</v>
      </c>
      <c r="N407" s="39">
        <v>200.05</v>
      </c>
      <c r="O407" s="39">
        <v>0.20000000000001705</v>
      </c>
      <c r="P407" s="67">
        <v>1</v>
      </c>
      <c r="R407" s="15" t="s">
        <v>744</v>
      </c>
      <c r="S407" s="16">
        <v>578492.7900000005</v>
      </c>
      <c r="U407" s="15" t="s">
        <v>744</v>
      </c>
      <c r="V407" s="16">
        <v>52552.710000000661</v>
      </c>
    </row>
    <row r="408" spans="2:22">
      <c r="B408" s="15" t="s">
        <v>764</v>
      </c>
      <c r="C408" s="16">
        <v>7781.92</v>
      </c>
      <c r="D408" s="16">
        <v>8052.12</v>
      </c>
      <c r="E408" s="16">
        <v>-270.19999999999982</v>
      </c>
      <c r="F408" s="17">
        <v>31</v>
      </c>
      <c r="G408" s="18">
        <v>-3.4721508316713591E-2</v>
      </c>
      <c r="M408" s="95" t="s">
        <v>1670</v>
      </c>
      <c r="N408" s="137"/>
      <c r="O408" s="137"/>
      <c r="P408" s="137"/>
      <c r="R408" s="15" t="s">
        <v>745</v>
      </c>
      <c r="S408" s="16">
        <v>133081.69</v>
      </c>
      <c r="U408" s="15" t="s">
        <v>745</v>
      </c>
      <c r="V408" s="16">
        <v>-15299.930000000022</v>
      </c>
    </row>
    <row r="409" spans="2:22">
      <c r="B409" s="15" t="s">
        <v>765</v>
      </c>
      <c r="C409" s="16">
        <v>137716.11999999994</v>
      </c>
      <c r="D409" s="16">
        <v>137208.70000000001</v>
      </c>
      <c r="E409" s="16">
        <v>507.41999999992549</v>
      </c>
      <c r="F409" s="17">
        <v>366</v>
      </c>
      <c r="G409" s="18">
        <v>3.684535986055414E-3</v>
      </c>
      <c r="M409" s="96" t="s">
        <v>965</v>
      </c>
      <c r="N409" s="39">
        <v>6324.6399999999994</v>
      </c>
      <c r="O409" s="39">
        <v>-224.90000000000055</v>
      </c>
      <c r="P409" s="67">
        <v>15</v>
      </c>
      <c r="R409" s="15" t="s">
        <v>746</v>
      </c>
      <c r="S409" s="16">
        <v>11138.69</v>
      </c>
      <c r="U409" s="15" t="s">
        <v>746</v>
      </c>
      <c r="V409" s="16">
        <v>741.38000000000102</v>
      </c>
    </row>
    <row r="410" spans="2:22">
      <c r="B410" s="15" t="s">
        <v>766</v>
      </c>
      <c r="C410" s="16">
        <v>3404.13</v>
      </c>
      <c r="D410" s="16">
        <v>3683.12</v>
      </c>
      <c r="E410" s="16">
        <v>-278.98999999999978</v>
      </c>
      <c r="F410" s="17">
        <v>7</v>
      </c>
      <c r="G410" s="18">
        <v>-8.1956329517380286E-2</v>
      </c>
      <c r="M410" s="95" t="s">
        <v>1671</v>
      </c>
      <c r="N410" s="137"/>
      <c r="O410" s="137"/>
      <c r="P410" s="137"/>
      <c r="R410" s="15" t="s">
        <v>747</v>
      </c>
      <c r="S410" s="16">
        <v>39462.61</v>
      </c>
      <c r="U410" s="15" t="s">
        <v>747</v>
      </c>
      <c r="V410" s="16">
        <v>-1976.5800000000017</v>
      </c>
    </row>
    <row r="411" spans="2:22">
      <c r="B411" s="15" t="s">
        <v>767</v>
      </c>
      <c r="C411" s="16">
        <v>338938.16000000003</v>
      </c>
      <c r="D411" s="16">
        <v>348162.18999999989</v>
      </c>
      <c r="E411" s="16">
        <v>-9224.0299999998533</v>
      </c>
      <c r="F411" s="17">
        <v>539</v>
      </c>
      <c r="G411" s="18">
        <v>-2.7214492460807163E-2</v>
      </c>
      <c r="M411" s="96" t="s">
        <v>715</v>
      </c>
      <c r="N411" s="39">
        <v>44989.67</v>
      </c>
      <c r="O411" s="39">
        <v>-1240.6499999999942</v>
      </c>
      <c r="P411" s="67">
        <v>107</v>
      </c>
      <c r="R411" s="15" t="s">
        <v>748</v>
      </c>
      <c r="S411" s="16">
        <v>83316.689999999959</v>
      </c>
      <c r="U411" s="15" t="s">
        <v>748</v>
      </c>
      <c r="V411" s="16">
        <v>-4435.2000000000262</v>
      </c>
    </row>
    <row r="412" spans="2:22">
      <c r="B412" s="15" t="s">
        <v>768</v>
      </c>
      <c r="C412" s="16">
        <v>26307.850000000002</v>
      </c>
      <c r="D412" s="16">
        <v>32414.489999999994</v>
      </c>
      <c r="E412" s="16">
        <v>-6106.6399999999921</v>
      </c>
      <c r="F412" s="17">
        <v>23</v>
      </c>
      <c r="G412" s="18">
        <v>-0.23212235131339093</v>
      </c>
      <c r="M412" s="95" t="s">
        <v>1672</v>
      </c>
      <c r="N412" s="137"/>
      <c r="O412" s="137"/>
      <c r="P412" s="137"/>
      <c r="R412" s="15" t="s">
        <v>749</v>
      </c>
      <c r="S412" s="16">
        <v>10717.83</v>
      </c>
      <c r="U412" s="15" t="s">
        <v>749</v>
      </c>
      <c r="V412" s="16">
        <v>793.31999999999971</v>
      </c>
    </row>
    <row r="413" spans="2:22">
      <c r="B413" s="15" t="s">
        <v>769</v>
      </c>
      <c r="C413" s="16">
        <v>75698.840000000011</v>
      </c>
      <c r="D413" s="16">
        <v>80828.989999999976</v>
      </c>
      <c r="E413" s="16">
        <v>-5130.1499999999651</v>
      </c>
      <c r="F413" s="17">
        <v>138</v>
      </c>
      <c r="G413" s="18">
        <v>-6.7770523299960264E-2</v>
      </c>
      <c r="M413" s="96" t="s">
        <v>700</v>
      </c>
      <c r="N413" s="39">
        <v>7695.67</v>
      </c>
      <c r="O413" s="39">
        <v>-345.75</v>
      </c>
      <c r="P413" s="67">
        <v>10</v>
      </c>
      <c r="R413" s="15" t="s">
        <v>750</v>
      </c>
      <c r="S413" s="16">
        <v>414076.40000000055</v>
      </c>
      <c r="U413" s="15" t="s">
        <v>750</v>
      </c>
      <c r="V413" s="16">
        <v>212.7000000004773</v>
      </c>
    </row>
    <row r="414" spans="2:22">
      <c r="B414" s="15" t="s">
        <v>770</v>
      </c>
      <c r="C414" s="16">
        <v>22238.930000000004</v>
      </c>
      <c r="D414" s="16">
        <v>24408.68</v>
      </c>
      <c r="E414" s="16">
        <v>-2169.7499999999964</v>
      </c>
      <c r="F414" s="17">
        <v>42</v>
      </c>
      <c r="G414" s="18">
        <v>-9.7565395457425153E-2</v>
      </c>
      <c r="M414" s="96" t="s">
        <v>782</v>
      </c>
      <c r="N414" s="39">
        <v>5229.91</v>
      </c>
      <c r="O414" s="39">
        <v>-260.35000000000036</v>
      </c>
      <c r="P414" s="67">
        <v>12</v>
      </c>
      <c r="R414" s="15" t="s">
        <v>751</v>
      </c>
      <c r="S414" s="16">
        <v>132837.68000000005</v>
      </c>
      <c r="U414" s="15" t="s">
        <v>751</v>
      </c>
      <c r="V414" s="16">
        <v>-7475.399999999936</v>
      </c>
    </row>
    <row r="415" spans="2:22">
      <c r="B415" s="15" t="s">
        <v>771</v>
      </c>
      <c r="C415" s="16">
        <v>5090.46</v>
      </c>
      <c r="D415" s="16">
        <v>5216.8999999999996</v>
      </c>
      <c r="E415" s="16">
        <v>-126.4399999999996</v>
      </c>
      <c r="F415" s="17">
        <v>9</v>
      </c>
      <c r="G415" s="18">
        <v>-2.4838619692522799E-2</v>
      </c>
      <c r="M415" s="95" t="s">
        <v>1673</v>
      </c>
      <c r="N415" s="137"/>
      <c r="O415" s="137"/>
      <c r="P415" s="137"/>
      <c r="R415" s="15" t="s">
        <v>752</v>
      </c>
      <c r="S415" s="16">
        <v>64689.779999999948</v>
      </c>
      <c r="U415" s="15" t="s">
        <v>752</v>
      </c>
      <c r="V415" s="16">
        <v>113.85999999994237</v>
      </c>
    </row>
    <row r="416" spans="2:22">
      <c r="B416" s="15" t="s">
        <v>772</v>
      </c>
      <c r="C416" s="16">
        <v>7643.95</v>
      </c>
      <c r="D416" s="16">
        <v>7876.04</v>
      </c>
      <c r="E416" s="16">
        <v>-232.09000000000015</v>
      </c>
      <c r="F416" s="17">
        <v>22</v>
      </c>
      <c r="G416" s="18">
        <v>-3.0362574323484607E-2</v>
      </c>
      <c r="M416" s="96" t="s">
        <v>467</v>
      </c>
      <c r="N416" s="39">
        <v>104596.54999999994</v>
      </c>
      <c r="O416" s="39">
        <v>-5842.0200000000477</v>
      </c>
      <c r="P416" s="67">
        <v>231</v>
      </c>
      <c r="R416" s="15" t="s">
        <v>753</v>
      </c>
      <c r="S416" s="16">
        <v>279023.81000000006</v>
      </c>
      <c r="U416" s="15" t="s">
        <v>753</v>
      </c>
      <c r="V416" s="16">
        <v>-8008.0099999999511</v>
      </c>
    </row>
    <row r="417" spans="2:22">
      <c r="B417" s="15" t="s">
        <v>773</v>
      </c>
      <c r="C417" s="16">
        <v>8641.6400000000012</v>
      </c>
      <c r="D417" s="16">
        <v>7620.2499999999991</v>
      </c>
      <c r="E417" s="16">
        <v>1021.3900000000021</v>
      </c>
      <c r="F417" s="17">
        <v>45</v>
      </c>
      <c r="G417" s="18">
        <v>0.11819400021292278</v>
      </c>
      <c r="M417" s="95" t="s">
        <v>1674</v>
      </c>
      <c r="N417" s="137"/>
      <c r="O417" s="137"/>
      <c r="P417" s="137"/>
      <c r="R417" s="15" t="s">
        <v>754</v>
      </c>
      <c r="S417" s="16">
        <v>7963.8899999999994</v>
      </c>
      <c r="U417" s="15" t="s">
        <v>754</v>
      </c>
      <c r="V417" s="16">
        <v>-253.54000000000087</v>
      </c>
    </row>
    <row r="418" spans="2:22">
      <c r="B418" s="15" t="s">
        <v>774</v>
      </c>
      <c r="C418" s="16">
        <v>359530.1100000001</v>
      </c>
      <c r="D418" s="16">
        <v>373908.78000000014</v>
      </c>
      <c r="E418" s="16">
        <v>-14378.670000000042</v>
      </c>
      <c r="F418" s="17">
        <v>621</v>
      </c>
      <c r="G418" s="18">
        <v>-3.9992950799030542E-2</v>
      </c>
      <c r="M418" s="96" t="s">
        <v>699</v>
      </c>
      <c r="N418" s="39">
        <v>243427.92000000022</v>
      </c>
      <c r="O418" s="39">
        <v>24511.030000000232</v>
      </c>
      <c r="P418" s="67">
        <v>541</v>
      </c>
      <c r="R418" s="15" t="s">
        <v>755</v>
      </c>
      <c r="S418" s="16">
        <v>66874.799999999988</v>
      </c>
      <c r="U418" s="15" t="s">
        <v>755</v>
      </c>
      <c r="V418" s="16">
        <v>-3227.7200000000012</v>
      </c>
    </row>
    <row r="419" spans="2:22">
      <c r="B419" s="15" t="s">
        <v>775</v>
      </c>
      <c r="C419" s="16">
        <v>39975.609999999993</v>
      </c>
      <c r="D419" s="16">
        <v>42347.630000000005</v>
      </c>
      <c r="E419" s="16">
        <v>-2372.0200000000114</v>
      </c>
      <c r="F419" s="17">
        <v>73</v>
      </c>
      <c r="G419" s="18">
        <v>-5.9336680540960147E-2</v>
      </c>
      <c r="M419" s="95" t="s">
        <v>1675</v>
      </c>
      <c r="N419" s="137"/>
      <c r="O419" s="137"/>
      <c r="P419" s="137"/>
      <c r="R419" s="15" t="s">
        <v>756</v>
      </c>
      <c r="S419" s="16">
        <v>12795.379999999996</v>
      </c>
      <c r="U419" s="15" t="s">
        <v>756</v>
      </c>
      <c r="V419" s="16">
        <v>-151.10000000000582</v>
      </c>
    </row>
    <row r="420" spans="2:22">
      <c r="B420" s="15" t="s">
        <v>776</v>
      </c>
      <c r="C420" s="16">
        <v>20426.539999999997</v>
      </c>
      <c r="D420" s="16">
        <v>17596.370000000003</v>
      </c>
      <c r="E420" s="16">
        <v>2830.1699999999946</v>
      </c>
      <c r="F420" s="17">
        <v>147</v>
      </c>
      <c r="G420" s="18">
        <v>0.13855356805410976</v>
      </c>
      <c r="M420" s="96" t="s">
        <v>971</v>
      </c>
      <c r="N420" s="39">
        <v>276.25</v>
      </c>
      <c r="O420" s="39">
        <v>28.900000000000006</v>
      </c>
      <c r="P420" s="67">
        <v>3</v>
      </c>
      <c r="R420" s="15" t="s">
        <v>757</v>
      </c>
      <c r="S420" s="16">
        <v>11739.759999999998</v>
      </c>
      <c r="U420" s="15" t="s">
        <v>757</v>
      </c>
      <c r="V420" s="16">
        <v>1626.9799999999996</v>
      </c>
    </row>
    <row r="421" spans="2:22">
      <c r="B421" s="15" t="s">
        <v>777</v>
      </c>
      <c r="C421" s="16">
        <v>36215.340000000011</v>
      </c>
      <c r="D421" s="16">
        <v>35614.320000000014</v>
      </c>
      <c r="E421" s="16">
        <v>601.0199999999968</v>
      </c>
      <c r="F421" s="17">
        <v>97</v>
      </c>
      <c r="G421" s="18">
        <v>1.6595729875792872E-2</v>
      </c>
      <c r="M421" s="95" t="s">
        <v>1676</v>
      </c>
      <c r="N421" s="137"/>
      <c r="O421" s="137"/>
      <c r="P421" s="137"/>
      <c r="R421" s="15" t="s">
        <v>758</v>
      </c>
      <c r="S421" s="16">
        <v>248134.9200000001</v>
      </c>
      <c r="U421" s="15" t="s">
        <v>758</v>
      </c>
      <c r="V421" s="16">
        <v>25413.820000000094</v>
      </c>
    </row>
    <row r="422" spans="2:22">
      <c r="B422" s="15" t="s">
        <v>778</v>
      </c>
      <c r="C422" s="16">
        <v>10517.279999999999</v>
      </c>
      <c r="D422" s="16">
        <v>11883.87</v>
      </c>
      <c r="E422" s="16">
        <v>-1366.590000000002</v>
      </c>
      <c r="F422" s="17">
        <v>9</v>
      </c>
      <c r="G422" s="18">
        <v>-0.129937588425905</v>
      </c>
      <c r="M422" s="96" t="s">
        <v>370</v>
      </c>
      <c r="N422" s="39">
        <v>238160.40999999997</v>
      </c>
      <c r="O422" s="39">
        <v>-19609.530000000028</v>
      </c>
      <c r="P422" s="67">
        <v>823</v>
      </c>
      <c r="R422" s="15" t="s">
        <v>759</v>
      </c>
      <c r="S422" s="16">
        <v>21827.41</v>
      </c>
      <c r="U422" s="15" t="s">
        <v>759</v>
      </c>
      <c r="V422" s="16">
        <v>-14.229999999999563</v>
      </c>
    </row>
    <row r="423" spans="2:22">
      <c r="B423" s="15" t="s">
        <v>779</v>
      </c>
      <c r="C423" s="16">
        <v>336412.88000000024</v>
      </c>
      <c r="D423" s="16">
        <v>343581.14000000013</v>
      </c>
      <c r="E423" s="16">
        <v>-7168.2599999998929</v>
      </c>
      <c r="F423" s="17">
        <v>1588</v>
      </c>
      <c r="G423" s="18">
        <v>-2.1307923763203975E-2</v>
      </c>
      <c r="M423" s="95" t="s">
        <v>1677</v>
      </c>
      <c r="N423" s="137"/>
      <c r="O423" s="137"/>
      <c r="P423" s="137"/>
      <c r="R423" s="15" t="s">
        <v>760</v>
      </c>
      <c r="S423" s="16">
        <v>80930.529999999955</v>
      </c>
      <c r="U423" s="15" t="s">
        <v>760</v>
      </c>
      <c r="V423" s="16">
        <v>-4355.0500000000611</v>
      </c>
    </row>
    <row r="424" spans="2:22">
      <c r="B424" s="15" t="s">
        <v>780</v>
      </c>
      <c r="C424" s="16">
        <v>365530.06999999989</v>
      </c>
      <c r="D424" s="16">
        <v>400461.29000000004</v>
      </c>
      <c r="E424" s="16">
        <v>-34931.220000000147</v>
      </c>
      <c r="F424" s="17">
        <v>507</v>
      </c>
      <c r="G424" s="18">
        <v>-9.5563191285467045E-2</v>
      </c>
      <c r="M424" s="96" t="s">
        <v>661</v>
      </c>
      <c r="N424" s="39">
        <v>465.87</v>
      </c>
      <c r="O424" s="39">
        <v>76.150000000000034</v>
      </c>
      <c r="P424" s="67">
        <v>9</v>
      </c>
      <c r="R424" s="15" t="s">
        <v>761</v>
      </c>
      <c r="S424" s="16">
        <v>4848.2900000000009</v>
      </c>
      <c r="U424" s="15" t="s">
        <v>761</v>
      </c>
      <c r="V424" s="16">
        <v>-1103.0999999999995</v>
      </c>
    </row>
    <row r="425" spans="2:22">
      <c r="B425" s="15" t="s">
        <v>781</v>
      </c>
      <c r="C425" s="16">
        <v>228.57</v>
      </c>
      <c r="D425" s="16">
        <v>169.15</v>
      </c>
      <c r="E425" s="16">
        <v>59.419999999999987</v>
      </c>
      <c r="F425" s="17">
        <v>4</v>
      </c>
      <c r="G425" s="18">
        <v>0.25996412477577979</v>
      </c>
      <c r="M425" s="37" t="s">
        <v>81</v>
      </c>
      <c r="N425" s="137"/>
      <c r="O425" s="137"/>
      <c r="P425" s="137"/>
      <c r="R425" s="15" t="s">
        <v>762</v>
      </c>
      <c r="S425" s="16">
        <v>25204.31</v>
      </c>
      <c r="U425" s="15" t="s">
        <v>762</v>
      </c>
      <c r="V425" s="16">
        <v>3174.9900000000125</v>
      </c>
    </row>
    <row r="426" spans="2:22">
      <c r="B426" s="15" t="s">
        <v>782</v>
      </c>
      <c r="C426" s="16">
        <v>5229.91</v>
      </c>
      <c r="D426" s="16">
        <v>5490.26</v>
      </c>
      <c r="E426" s="16">
        <v>-260.35000000000036</v>
      </c>
      <c r="F426" s="17">
        <v>12</v>
      </c>
      <c r="G426" s="18">
        <v>-4.9780971374268464E-2</v>
      </c>
      <c r="M426" s="38" t="s">
        <v>1529</v>
      </c>
      <c r="N426" s="137"/>
      <c r="O426" s="137"/>
      <c r="P426" s="137"/>
      <c r="R426" s="15" t="s">
        <v>763</v>
      </c>
      <c r="S426" s="16">
        <v>356804.25000000035</v>
      </c>
      <c r="U426" s="15" t="s">
        <v>763</v>
      </c>
      <c r="V426" s="16">
        <v>-8870.289999999688</v>
      </c>
    </row>
    <row r="427" spans="2:22">
      <c r="B427" s="15" t="s">
        <v>783</v>
      </c>
      <c r="C427" s="16">
        <v>363878.39000000042</v>
      </c>
      <c r="D427" s="16">
        <v>342128.41999999981</v>
      </c>
      <c r="E427" s="16">
        <v>21749.970000000612</v>
      </c>
      <c r="F427" s="17">
        <v>1598</v>
      </c>
      <c r="G427" s="18">
        <v>5.9772634478240348E-2</v>
      </c>
      <c r="M427" s="95" t="s">
        <v>1659</v>
      </c>
      <c r="N427" s="137"/>
      <c r="O427" s="137"/>
      <c r="P427" s="137"/>
      <c r="R427" s="15" t="s">
        <v>764</v>
      </c>
      <c r="S427" s="16">
        <v>7781.92</v>
      </c>
      <c r="U427" s="15" t="s">
        <v>764</v>
      </c>
      <c r="V427" s="16">
        <v>-270.19999999999982</v>
      </c>
    </row>
    <row r="428" spans="2:22">
      <c r="B428" s="15" t="s">
        <v>784</v>
      </c>
      <c r="C428" s="16">
        <v>153310.37</v>
      </c>
      <c r="D428" s="16">
        <v>142265.85999999999</v>
      </c>
      <c r="E428" s="16">
        <v>11044.510000000009</v>
      </c>
      <c r="F428" s="17">
        <v>153</v>
      </c>
      <c r="G428" s="18">
        <v>7.2040201846750543E-2</v>
      </c>
      <c r="M428" s="96" t="s">
        <v>520</v>
      </c>
      <c r="N428" s="39">
        <v>20510.550000000003</v>
      </c>
      <c r="O428" s="39">
        <v>2166.7100000000028</v>
      </c>
      <c r="P428" s="67">
        <v>53</v>
      </c>
      <c r="R428" s="15" t="s">
        <v>765</v>
      </c>
      <c r="S428" s="16">
        <v>137716.11999999994</v>
      </c>
      <c r="U428" s="15" t="s">
        <v>765</v>
      </c>
      <c r="V428" s="16">
        <v>507.41999999992549</v>
      </c>
    </row>
    <row r="429" spans="2:22">
      <c r="B429" s="15" t="s">
        <v>785</v>
      </c>
      <c r="C429" s="16">
        <v>399826.38000000012</v>
      </c>
      <c r="D429" s="16">
        <v>357273.74000000028</v>
      </c>
      <c r="E429" s="16">
        <v>42552.639999999839</v>
      </c>
      <c r="F429" s="17">
        <v>1887</v>
      </c>
      <c r="G429" s="18">
        <v>0.10642779498441254</v>
      </c>
      <c r="M429" s="95" t="s">
        <v>1678</v>
      </c>
      <c r="N429" s="137"/>
      <c r="O429" s="137"/>
      <c r="P429" s="137"/>
      <c r="R429" s="15" t="s">
        <v>766</v>
      </c>
      <c r="S429" s="16">
        <v>3404.13</v>
      </c>
      <c r="U429" s="15" t="s">
        <v>766</v>
      </c>
      <c r="V429" s="16">
        <v>-278.98999999999978</v>
      </c>
    </row>
    <row r="430" spans="2:22">
      <c r="B430" s="15" t="s">
        <v>786</v>
      </c>
      <c r="C430" s="16">
        <v>572556.59000000055</v>
      </c>
      <c r="D430" s="16">
        <v>588460.06999999972</v>
      </c>
      <c r="E430" s="16">
        <v>-15903.479999999166</v>
      </c>
      <c r="F430" s="17">
        <v>1386</v>
      </c>
      <c r="G430" s="18">
        <v>-2.7776258762472982E-2</v>
      </c>
      <c r="M430" s="96" t="s">
        <v>740</v>
      </c>
      <c r="N430" s="39">
        <v>1772.42</v>
      </c>
      <c r="O430" s="39">
        <v>28.630000000000109</v>
      </c>
      <c r="P430" s="67">
        <v>5</v>
      </c>
      <c r="R430" s="15" t="s">
        <v>767</v>
      </c>
      <c r="S430" s="16">
        <v>338938.16000000003</v>
      </c>
      <c r="U430" s="15" t="s">
        <v>767</v>
      </c>
      <c r="V430" s="16">
        <v>-9224.0299999998533</v>
      </c>
    </row>
    <row r="431" spans="2:22">
      <c r="B431" s="15" t="s">
        <v>787</v>
      </c>
      <c r="C431" s="16">
        <v>1294.25</v>
      </c>
      <c r="D431" s="16">
        <v>1297.8600000000001</v>
      </c>
      <c r="E431" s="16">
        <v>-3.6100000000001273</v>
      </c>
      <c r="F431" s="17">
        <v>2</v>
      </c>
      <c r="G431" s="18">
        <v>-2.7892601892989203E-3</v>
      </c>
      <c r="M431" s="95" t="s">
        <v>1679</v>
      </c>
      <c r="N431" s="137"/>
      <c r="O431" s="137"/>
      <c r="P431" s="137"/>
      <c r="R431" s="15" t="s">
        <v>768</v>
      </c>
      <c r="S431" s="16">
        <v>26307.850000000002</v>
      </c>
      <c r="U431" s="15" t="s">
        <v>768</v>
      </c>
      <c r="V431" s="16">
        <v>-6106.6399999999921</v>
      </c>
    </row>
    <row r="432" spans="2:22">
      <c r="B432" s="15" t="s">
        <v>788</v>
      </c>
      <c r="C432" s="16">
        <v>1295.98</v>
      </c>
      <c r="D432" s="16">
        <v>1196.8699999999999</v>
      </c>
      <c r="E432" s="16">
        <v>99.110000000000127</v>
      </c>
      <c r="F432" s="17">
        <v>2</v>
      </c>
      <c r="G432" s="18">
        <v>7.6474945601012465E-2</v>
      </c>
      <c r="M432" s="96" t="s">
        <v>577</v>
      </c>
      <c r="N432" s="39">
        <v>13709.289999999999</v>
      </c>
      <c r="O432" s="39">
        <v>-486.3600000000024</v>
      </c>
      <c r="P432" s="67">
        <v>15</v>
      </c>
      <c r="R432" s="15" t="s">
        <v>769</v>
      </c>
      <c r="S432" s="16">
        <v>75698.840000000011</v>
      </c>
      <c r="U432" s="15" t="s">
        <v>769</v>
      </c>
      <c r="V432" s="16">
        <v>-5130.1499999999651</v>
      </c>
    </row>
    <row r="433" spans="2:22">
      <c r="B433" s="15" t="s">
        <v>789</v>
      </c>
      <c r="C433" s="16">
        <v>2841.15</v>
      </c>
      <c r="D433" s="16">
        <v>2537.6400000000003</v>
      </c>
      <c r="E433" s="16">
        <v>303.50999999999976</v>
      </c>
      <c r="F433" s="17">
        <v>23</v>
      </c>
      <c r="G433" s="18">
        <v>0.10682646111609727</v>
      </c>
      <c r="M433" s="96" t="s">
        <v>771</v>
      </c>
      <c r="N433" s="39">
        <v>5090.46</v>
      </c>
      <c r="O433" s="39">
        <v>-126.4399999999996</v>
      </c>
      <c r="P433" s="67">
        <v>9</v>
      </c>
      <c r="R433" s="15" t="s">
        <v>770</v>
      </c>
      <c r="S433" s="16">
        <v>22238.930000000004</v>
      </c>
      <c r="U433" s="15" t="s">
        <v>770</v>
      </c>
      <c r="V433" s="16">
        <v>-2169.7499999999964</v>
      </c>
    </row>
    <row r="434" spans="2:22">
      <c r="B434" s="15" t="s">
        <v>790</v>
      </c>
      <c r="C434" s="16">
        <v>11652.869999999999</v>
      </c>
      <c r="D434" s="16">
        <v>10337.31</v>
      </c>
      <c r="E434" s="16">
        <v>1315.5599999999995</v>
      </c>
      <c r="F434" s="17">
        <v>53</v>
      </c>
      <c r="G434" s="18">
        <v>0.11289579305355672</v>
      </c>
      <c r="M434" s="38" t="s">
        <v>1530</v>
      </c>
      <c r="N434" s="137"/>
      <c r="O434" s="137"/>
      <c r="P434" s="137"/>
      <c r="R434" s="15" t="s">
        <v>771</v>
      </c>
      <c r="S434" s="16">
        <v>5090.46</v>
      </c>
      <c r="U434" s="15" t="s">
        <v>771</v>
      </c>
      <c r="V434" s="16">
        <v>-126.4399999999996</v>
      </c>
    </row>
    <row r="435" spans="2:22">
      <c r="B435" s="15" t="s">
        <v>791</v>
      </c>
      <c r="C435" s="16">
        <v>392706.77999999991</v>
      </c>
      <c r="D435" s="16">
        <v>357578.01</v>
      </c>
      <c r="E435" s="16">
        <v>35128.769999999902</v>
      </c>
      <c r="F435" s="17">
        <v>709</v>
      </c>
      <c r="G435" s="18">
        <v>8.94529246477484E-2</v>
      </c>
      <c r="M435" s="95" t="s">
        <v>1680</v>
      </c>
      <c r="N435" s="137"/>
      <c r="O435" s="137"/>
      <c r="P435" s="137"/>
      <c r="R435" s="15" t="s">
        <v>772</v>
      </c>
      <c r="S435" s="16">
        <v>7643.95</v>
      </c>
      <c r="U435" s="15" t="s">
        <v>772</v>
      </c>
      <c r="V435" s="16">
        <v>-232.09000000000015</v>
      </c>
    </row>
    <row r="436" spans="2:22">
      <c r="B436" s="15" t="s">
        <v>792</v>
      </c>
      <c r="C436" s="16">
        <v>1525.3799999999999</v>
      </c>
      <c r="D436" s="16">
        <v>1597.63</v>
      </c>
      <c r="E436" s="16">
        <v>-72.250000000000227</v>
      </c>
      <c r="F436" s="17">
        <v>4</v>
      </c>
      <c r="G436" s="18">
        <v>-4.7365246692627566E-2</v>
      </c>
      <c r="M436" s="96" t="s">
        <v>668</v>
      </c>
      <c r="N436" s="39">
        <v>939.58</v>
      </c>
      <c r="O436" s="39">
        <v>-33.839999999999918</v>
      </c>
      <c r="P436" s="67">
        <v>2</v>
      </c>
      <c r="R436" s="15" t="s">
        <v>773</v>
      </c>
      <c r="S436" s="16">
        <v>8641.6400000000012</v>
      </c>
      <c r="U436" s="15" t="s">
        <v>773</v>
      </c>
      <c r="V436" s="16">
        <v>1021.3900000000021</v>
      </c>
    </row>
    <row r="437" spans="2:22">
      <c r="B437" s="15" t="s">
        <v>793</v>
      </c>
      <c r="C437" s="16">
        <v>1440.8000000000002</v>
      </c>
      <c r="D437" s="16">
        <v>1240.8499999999999</v>
      </c>
      <c r="E437" s="16">
        <v>199.95000000000027</v>
      </c>
      <c r="F437" s="17">
        <v>4</v>
      </c>
      <c r="G437" s="18">
        <v>0.13877706829539163</v>
      </c>
      <c r="M437" s="96" t="s">
        <v>780</v>
      </c>
      <c r="N437" s="39">
        <v>365530.06999999989</v>
      </c>
      <c r="O437" s="39">
        <v>-34931.220000000147</v>
      </c>
      <c r="P437" s="67">
        <v>507</v>
      </c>
      <c r="R437" s="15" t="s">
        <v>774</v>
      </c>
      <c r="S437" s="16">
        <v>359530.1100000001</v>
      </c>
      <c r="U437" s="15" t="s">
        <v>774</v>
      </c>
      <c r="V437" s="16">
        <v>-14378.670000000042</v>
      </c>
    </row>
    <row r="438" spans="2:22">
      <c r="B438" s="15" t="s">
        <v>794</v>
      </c>
      <c r="C438" s="16">
        <v>582454.82000000065</v>
      </c>
      <c r="D438" s="16">
        <v>520878.85999999993</v>
      </c>
      <c r="E438" s="16">
        <v>61575.960000000719</v>
      </c>
      <c r="F438" s="17">
        <v>2313</v>
      </c>
      <c r="G438" s="18">
        <v>0.10571800229930392</v>
      </c>
      <c r="M438" s="95" t="s">
        <v>1681</v>
      </c>
      <c r="N438" s="137"/>
      <c r="O438" s="137"/>
      <c r="P438" s="137"/>
      <c r="R438" s="15" t="s">
        <v>775</v>
      </c>
      <c r="S438" s="16">
        <v>39975.609999999993</v>
      </c>
      <c r="U438" s="15" t="s">
        <v>775</v>
      </c>
      <c r="V438" s="16">
        <v>-2372.0200000000114</v>
      </c>
    </row>
    <row r="439" spans="2:22">
      <c r="B439" s="15" t="s">
        <v>795</v>
      </c>
      <c r="C439" s="16">
        <v>77140.97</v>
      </c>
      <c r="D439" s="16">
        <v>88565.290000000008</v>
      </c>
      <c r="E439" s="16">
        <v>-11424.320000000007</v>
      </c>
      <c r="F439" s="17">
        <v>103</v>
      </c>
      <c r="G439" s="18">
        <v>-0.1480966599201437</v>
      </c>
      <c r="M439" s="96" t="s">
        <v>895</v>
      </c>
      <c r="N439" s="39">
        <v>28407.870000000003</v>
      </c>
      <c r="O439" s="39">
        <v>-1650.9300000000003</v>
      </c>
      <c r="P439" s="67">
        <v>45</v>
      </c>
      <c r="R439" s="15" t="s">
        <v>776</v>
      </c>
      <c r="S439" s="16">
        <v>20426.539999999997</v>
      </c>
      <c r="U439" s="15" t="s">
        <v>776</v>
      </c>
      <c r="V439" s="16">
        <v>2830.1699999999946</v>
      </c>
    </row>
    <row r="440" spans="2:22">
      <c r="B440" s="15" t="s">
        <v>796</v>
      </c>
      <c r="C440" s="16">
        <v>7111.09</v>
      </c>
      <c r="D440" s="16">
        <v>7119.28</v>
      </c>
      <c r="E440" s="16">
        <v>-8.1899999999995998</v>
      </c>
      <c r="F440" s="17">
        <v>18</v>
      </c>
      <c r="G440" s="18">
        <v>-1.1517221691751335E-3</v>
      </c>
      <c r="M440" s="95" t="s">
        <v>1682</v>
      </c>
      <c r="N440" s="137"/>
      <c r="O440" s="137"/>
      <c r="P440" s="137"/>
      <c r="R440" s="15" t="s">
        <v>777</v>
      </c>
      <c r="S440" s="16">
        <v>36215.340000000011</v>
      </c>
      <c r="U440" s="15" t="s">
        <v>777</v>
      </c>
      <c r="V440" s="16">
        <v>601.0199999999968</v>
      </c>
    </row>
    <row r="441" spans="2:22">
      <c r="B441" s="15" t="s">
        <v>797</v>
      </c>
      <c r="C441" s="16">
        <v>94973.23000000001</v>
      </c>
      <c r="D441" s="16">
        <v>96198.579999999958</v>
      </c>
      <c r="E441" s="16">
        <v>-1225.3499999999476</v>
      </c>
      <c r="F441" s="17">
        <v>288</v>
      </c>
      <c r="G441" s="18">
        <v>-1.2902056716402585E-2</v>
      </c>
      <c r="M441" s="96" t="s">
        <v>807</v>
      </c>
      <c r="N441" s="39">
        <v>114299.75999999998</v>
      </c>
      <c r="O441" s="39">
        <v>13149.130000000005</v>
      </c>
      <c r="P441" s="67">
        <v>288</v>
      </c>
      <c r="R441" s="15" t="s">
        <v>778</v>
      </c>
      <c r="S441" s="16">
        <v>10517.279999999999</v>
      </c>
      <c r="U441" s="15" t="s">
        <v>778</v>
      </c>
      <c r="V441" s="16">
        <v>-1366.590000000002</v>
      </c>
    </row>
    <row r="442" spans="2:22">
      <c r="B442" s="15" t="s">
        <v>798</v>
      </c>
      <c r="C442" s="16">
        <v>25068.359999999997</v>
      </c>
      <c r="D442" s="16">
        <v>25309.41</v>
      </c>
      <c r="E442" s="16">
        <v>-241.05000000000291</v>
      </c>
      <c r="F442" s="17">
        <v>154</v>
      </c>
      <c r="G442" s="18">
        <v>-9.6157068112953121E-3</v>
      </c>
      <c r="M442" s="95" t="s">
        <v>1683</v>
      </c>
      <c r="N442" s="137"/>
      <c r="O442" s="137"/>
      <c r="P442" s="137"/>
      <c r="R442" s="15" t="s">
        <v>779</v>
      </c>
      <c r="S442" s="16">
        <v>336412.88000000024</v>
      </c>
      <c r="U442" s="15" t="s">
        <v>779</v>
      </c>
      <c r="V442" s="16">
        <v>-7168.2599999998929</v>
      </c>
    </row>
    <row r="443" spans="2:22">
      <c r="B443" s="15" t="s">
        <v>799</v>
      </c>
      <c r="C443" s="16">
        <v>40581.18</v>
      </c>
      <c r="D443" s="16">
        <v>40352.289999999994</v>
      </c>
      <c r="E443" s="16">
        <v>228.89000000000669</v>
      </c>
      <c r="F443" s="17">
        <v>90</v>
      </c>
      <c r="G443" s="18">
        <v>5.640299271731544E-3</v>
      </c>
      <c r="M443" s="96" t="s">
        <v>758</v>
      </c>
      <c r="N443" s="39">
        <v>248134.9200000001</v>
      </c>
      <c r="O443" s="39">
        <v>25413.820000000094</v>
      </c>
      <c r="P443" s="67">
        <v>623</v>
      </c>
      <c r="R443" s="15" t="s">
        <v>780</v>
      </c>
      <c r="S443" s="16">
        <v>365530.06999999989</v>
      </c>
      <c r="U443" s="15" t="s">
        <v>780</v>
      </c>
      <c r="V443" s="16">
        <v>-34931.220000000147</v>
      </c>
    </row>
    <row r="444" spans="2:22">
      <c r="B444" s="15" t="s">
        <v>800</v>
      </c>
      <c r="C444" s="16">
        <v>9601.600000000004</v>
      </c>
      <c r="D444" s="16">
        <v>8103.4000000000005</v>
      </c>
      <c r="E444" s="16">
        <v>1498.2000000000035</v>
      </c>
      <c r="F444" s="17">
        <v>122</v>
      </c>
      <c r="G444" s="18">
        <v>0.15603649391768068</v>
      </c>
      <c r="M444" s="96" t="s">
        <v>777</v>
      </c>
      <c r="N444" s="39">
        <v>36215.340000000011</v>
      </c>
      <c r="O444" s="39">
        <v>601.0199999999968</v>
      </c>
      <c r="P444" s="67">
        <v>97</v>
      </c>
      <c r="R444" s="15" t="s">
        <v>781</v>
      </c>
      <c r="S444" s="16">
        <v>228.57</v>
      </c>
      <c r="U444" s="15" t="s">
        <v>781</v>
      </c>
      <c r="V444" s="16">
        <v>59.419999999999987</v>
      </c>
    </row>
    <row r="445" spans="2:22">
      <c r="B445" s="15" t="s">
        <v>801</v>
      </c>
      <c r="C445" s="16">
        <v>36649.980000000003</v>
      </c>
      <c r="D445" s="16">
        <v>36573.129999999997</v>
      </c>
      <c r="E445" s="16">
        <v>76.850000000005821</v>
      </c>
      <c r="F445" s="17">
        <v>81</v>
      </c>
      <c r="G445" s="18">
        <v>2.0968633543594242E-3</v>
      </c>
      <c r="M445" s="96" t="s">
        <v>785</v>
      </c>
      <c r="N445" s="39">
        <v>399826.38000000012</v>
      </c>
      <c r="O445" s="39">
        <v>42552.639999999839</v>
      </c>
      <c r="P445" s="67">
        <v>1887</v>
      </c>
      <c r="R445" s="15" t="s">
        <v>782</v>
      </c>
      <c r="S445" s="16">
        <v>5229.91</v>
      </c>
      <c r="U445" s="15" t="s">
        <v>782</v>
      </c>
      <c r="V445" s="16">
        <v>-260.35000000000036</v>
      </c>
    </row>
    <row r="446" spans="2:22">
      <c r="B446" s="15" t="s">
        <v>802</v>
      </c>
      <c r="C446" s="16">
        <v>492797.05000000034</v>
      </c>
      <c r="D446" s="16">
        <v>449811.78000000009</v>
      </c>
      <c r="E446" s="16">
        <v>42985.270000000251</v>
      </c>
      <c r="F446" s="17">
        <v>1337</v>
      </c>
      <c r="G446" s="18">
        <v>8.7227125243546449E-2</v>
      </c>
      <c r="M446" s="95" t="s">
        <v>1684</v>
      </c>
      <c r="N446" s="137"/>
      <c r="O446" s="137"/>
      <c r="P446" s="137"/>
      <c r="R446" s="15" t="s">
        <v>783</v>
      </c>
      <c r="S446" s="16">
        <v>363878.39000000042</v>
      </c>
      <c r="U446" s="15" t="s">
        <v>783</v>
      </c>
      <c r="V446" s="16">
        <v>21749.970000000612</v>
      </c>
    </row>
    <row r="447" spans="2:22">
      <c r="B447" s="15" t="s">
        <v>803</v>
      </c>
      <c r="C447" s="16">
        <v>20132.029999999995</v>
      </c>
      <c r="D447" s="16">
        <v>17535.960000000003</v>
      </c>
      <c r="E447" s="16">
        <v>2596.0699999999924</v>
      </c>
      <c r="F447" s="17">
        <v>170</v>
      </c>
      <c r="G447" s="18">
        <v>0.12895222190708006</v>
      </c>
      <c r="M447" s="96" t="s">
        <v>549</v>
      </c>
      <c r="N447" s="39">
        <v>110728.59000000001</v>
      </c>
      <c r="O447" s="39">
        <v>-4973.4599999999773</v>
      </c>
      <c r="P447" s="67">
        <v>206</v>
      </c>
      <c r="R447" s="15" t="s">
        <v>784</v>
      </c>
      <c r="S447" s="16">
        <v>153310.37</v>
      </c>
      <c r="U447" s="15" t="s">
        <v>784</v>
      </c>
      <c r="V447" s="16">
        <v>11044.510000000009</v>
      </c>
    </row>
    <row r="448" spans="2:22">
      <c r="B448" s="15" t="s">
        <v>804</v>
      </c>
      <c r="C448" s="16">
        <v>91.16</v>
      </c>
      <c r="D448" s="16">
        <v>62.68</v>
      </c>
      <c r="E448" s="16">
        <v>28.479999999999997</v>
      </c>
      <c r="F448" s="17">
        <v>4</v>
      </c>
      <c r="G448" s="18">
        <v>0.31241772707327775</v>
      </c>
      <c r="M448" s="96" t="s">
        <v>555</v>
      </c>
      <c r="N448" s="39">
        <v>1411.18</v>
      </c>
      <c r="O448" s="39">
        <v>-541.19000000000005</v>
      </c>
      <c r="P448" s="67">
        <v>3</v>
      </c>
      <c r="R448" s="15" t="s">
        <v>785</v>
      </c>
      <c r="S448" s="16">
        <v>399826.38000000012</v>
      </c>
      <c r="U448" s="15" t="s">
        <v>785</v>
      </c>
      <c r="V448" s="16">
        <v>42552.639999999839</v>
      </c>
    </row>
    <row r="449" spans="2:22">
      <c r="B449" s="15" t="s">
        <v>805</v>
      </c>
      <c r="C449" s="16">
        <v>803767.27000000048</v>
      </c>
      <c r="D449" s="16">
        <v>822271.43999999971</v>
      </c>
      <c r="E449" s="16">
        <v>-18504.169999999227</v>
      </c>
      <c r="F449" s="17">
        <v>1931</v>
      </c>
      <c r="G449" s="18">
        <v>-2.302180082550415E-2</v>
      </c>
      <c r="M449" s="95" t="s">
        <v>1685</v>
      </c>
      <c r="N449" s="137"/>
      <c r="O449" s="137"/>
      <c r="P449" s="137"/>
      <c r="R449" s="15" t="s">
        <v>786</v>
      </c>
      <c r="S449" s="16">
        <v>572556.59000000055</v>
      </c>
      <c r="U449" s="15" t="s">
        <v>786</v>
      </c>
      <c r="V449" s="16">
        <v>-15903.479999999166</v>
      </c>
    </row>
    <row r="450" spans="2:22">
      <c r="B450" s="15" t="s">
        <v>806</v>
      </c>
      <c r="C450" s="16">
        <v>299600.37000000029</v>
      </c>
      <c r="D450" s="16">
        <v>300931.9499999999</v>
      </c>
      <c r="E450" s="16">
        <v>-1331.5799999996088</v>
      </c>
      <c r="F450" s="17">
        <v>675</v>
      </c>
      <c r="G450" s="18">
        <v>-4.4445205458177759E-3</v>
      </c>
      <c r="M450" s="96" t="s">
        <v>757</v>
      </c>
      <c r="N450" s="39">
        <v>11739.759999999998</v>
      </c>
      <c r="O450" s="39">
        <v>1626.9799999999996</v>
      </c>
      <c r="P450" s="67">
        <v>94</v>
      </c>
      <c r="R450" s="15" t="s">
        <v>787</v>
      </c>
      <c r="S450" s="16">
        <v>1294.25</v>
      </c>
      <c r="U450" s="15" t="s">
        <v>787</v>
      </c>
      <c r="V450" s="16">
        <v>-3.6100000000001273</v>
      </c>
    </row>
    <row r="451" spans="2:22">
      <c r="B451" s="15" t="s">
        <v>807</v>
      </c>
      <c r="C451" s="16">
        <v>114299.75999999998</v>
      </c>
      <c r="D451" s="16">
        <v>101150.62999999998</v>
      </c>
      <c r="E451" s="16">
        <v>13149.130000000005</v>
      </c>
      <c r="F451" s="17">
        <v>288</v>
      </c>
      <c r="G451" s="18">
        <v>0.11504074899194895</v>
      </c>
      <c r="M451" s="95" t="s">
        <v>1686</v>
      </c>
      <c r="N451" s="137"/>
      <c r="O451" s="137"/>
      <c r="P451" s="137"/>
      <c r="R451" s="15" t="s">
        <v>788</v>
      </c>
      <c r="S451" s="16">
        <v>1295.98</v>
      </c>
      <c r="U451" s="15" t="s">
        <v>788</v>
      </c>
      <c r="V451" s="16">
        <v>99.110000000000127</v>
      </c>
    </row>
    <row r="452" spans="2:22">
      <c r="B452" s="15" t="s">
        <v>808</v>
      </c>
      <c r="C452" s="16">
        <v>183.94</v>
      </c>
      <c r="D452" s="16">
        <v>170.14</v>
      </c>
      <c r="E452" s="16">
        <v>13.800000000000011</v>
      </c>
      <c r="F452" s="17">
        <v>1</v>
      </c>
      <c r="G452" s="18">
        <v>7.5024464499293314E-2</v>
      </c>
      <c r="M452" s="96" t="s">
        <v>572</v>
      </c>
      <c r="N452" s="39">
        <v>68421.219999999987</v>
      </c>
      <c r="O452" s="39">
        <v>-6058.140000000014</v>
      </c>
      <c r="P452" s="67">
        <v>136</v>
      </c>
      <c r="R452" s="15" t="s">
        <v>789</v>
      </c>
      <c r="S452" s="16">
        <v>2841.15</v>
      </c>
      <c r="U452" s="15" t="s">
        <v>789</v>
      </c>
      <c r="V452" s="16">
        <v>303.50999999999976</v>
      </c>
    </row>
    <row r="453" spans="2:22">
      <c r="B453" s="15" t="s">
        <v>809</v>
      </c>
      <c r="C453" s="16">
        <v>5291.420000000001</v>
      </c>
      <c r="D453" s="16">
        <v>5311.0499999999993</v>
      </c>
      <c r="E453" s="16">
        <v>-19.62999999999829</v>
      </c>
      <c r="F453" s="17">
        <v>10</v>
      </c>
      <c r="G453" s="18">
        <v>-3.7097792275038242E-3</v>
      </c>
      <c r="M453" s="96" t="s">
        <v>793</v>
      </c>
      <c r="N453" s="39">
        <v>1440.8000000000002</v>
      </c>
      <c r="O453" s="39">
        <v>199.95000000000027</v>
      </c>
      <c r="P453" s="67">
        <v>4</v>
      </c>
      <c r="R453" s="15" t="s">
        <v>790</v>
      </c>
      <c r="S453" s="16">
        <v>11652.869999999999</v>
      </c>
      <c r="U453" s="15" t="s">
        <v>790</v>
      </c>
      <c r="V453" s="16">
        <v>1315.5599999999995</v>
      </c>
    </row>
    <row r="454" spans="2:22">
      <c r="B454" s="15" t="s">
        <v>810</v>
      </c>
      <c r="C454" s="16">
        <v>1060.1099999999999</v>
      </c>
      <c r="D454" s="16">
        <v>1035.3600000000001</v>
      </c>
      <c r="E454" s="16">
        <v>24.749999999999773</v>
      </c>
      <c r="F454" s="17">
        <v>4</v>
      </c>
      <c r="G454" s="18">
        <v>2.3346633839884327E-2</v>
      </c>
      <c r="M454" s="38" t="s">
        <v>1531</v>
      </c>
      <c r="N454" s="137"/>
      <c r="O454" s="137"/>
      <c r="P454" s="137"/>
      <c r="R454" s="15" t="s">
        <v>791</v>
      </c>
      <c r="S454" s="16">
        <v>392706.77999999991</v>
      </c>
      <c r="U454" s="15" t="s">
        <v>791</v>
      </c>
      <c r="V454" s="16">
        <v>35128.769999999902</v>
      </c>
    </row>
    <row r="455" spans="2:22">
      <c r="B455" s="15" t="s">
        <v>811</v>
      </c>
      <c r="C455" s="16">
        <v>5751.6200000000008</v>
      </c>
      <c r="D455" s="16">
        <v>5303.25</v>
      </c>
      <c r="E455" s="16">
        <v>448.3700000000008</v>
      </c>
      <c r="F455" s="17">
        <v>13</v>
      </c>
      <c r="G455" s="18">
        <v>7.7955428209791455E-2</v>
      </c>
      <c r="M455" s="95" t="s">
        <v>1687</v>
      </c>
      <c r="N455" s="137"/>
      <c r="O455" s="137"/>
      <c r="P455" s="137"/>
      <c r="R455" s="15" t="s">
        <v>792</v>
      </c>
      <c r="S455" s="16">
        <v>1525.3799999999999</v>
      </c>
      <c r="U455" s="15" t="s">
        <v>792</v>
      </c>
      <c r="V455" s="16">
        <v>-72.250000000000227</v>
      </c>
    </row>
    <row r="456" spans="2:22">
      <c r="B456" s="15" t="s">
        <v>812</v>
      </c>
      <c r="C456" s="16">
        <v>8917.4599999999991</v>
      </c>
      <c r="D456" s="16">
        <v>8806.4399999999987</v>
      </c>
      <c r="E456" s="16">
        <v>111.02000000000044</v>
      </c>
      <c r="F456" s="17">
        <v>45</v>
      </c>
      <c r="G456" s="18">
        <v>1.2449733444276783E-2</v>
      </c>
      <c r="M456" s="96" t="s">
        <v>902</v>
      </c>
      <c r="N456" s="39">
        <v>29433.940000000006</v>
      </c>
      <c r="O456" s="39">
        <v>-703.44999999999345</v>
      </c>
      <c r="P456" s="67">
        <v>126</v>
      </c>
      <c r="R456" s="15" t="s">
        <v>793</v>
      </c>
      <c r="S456" s="16">
        <v>1440.8000000000002</v>
      </c>
      <c r="U456" s="15" t="s">
        <v>793</v>
      </c>
      <c r="V456" s="16">
        <v>199.95000000000027</v>
      </c>
    </row>
    <row r="457" spans="2:22">
      <c r="B457" s="15" t="s">
        <v>813</v>
      </c>
      <c r="C457" s="16">
        <v>483321.95000000019</v>
      </c>
      <c r="D457" s="16">
        <v>485474.61000000004</v>
      </c>
      <c r="E457" s="16">
        <v>-2152.659999999858</v>
      </c>
      <c r="F457" s="17">
        <v>1963</v>
      </c>
      <c r="G457" s="18">
        <v>-4.4538842069967175E-3</v>
      </c>
      <c r="M457" s="95" t="s">
        <v>1688</v>
      </c>
      <c r="N457" s="137"/>
      <c r="O457" s="137"/>
      <c r="P457" s="137"/>
      <c r="R457" s="15" t="s">
        <v>794</v>
      </c>
      <c r="S457" s="16">
        <v>582454.82000000065</v>
      </c>
      <c r="U457" s="15" t="s">
        <v>794</v>
      </c>
      <c r="V457" s="16">
        <v>61575.960000000719</v>
      </c>
    </row>
    <row r="458" spans="2:22">
      <c r="B458" s="15" t="s">
        <v>814</v>
      </c>
      <c r="C458" s="16">
        <v>154664.79</v>
      </c>
      <c r="D458" s="16">
        <v>173301.72000000003</v>
      </c>
      <c r="E458" s="16">
        <v>-18636.930000000022</v>
      </c>
      <c r="F458" s="17">
        <v>212</v>
      </c>
      <c r="G458" s="18">
        <v>-0.12049885432877142</v>
      </c>
      <c r="M458" s="96" t="s">
        <v>600</v>
      </c>
      <c r="N458" s="39">
        <v>2090.17</v>
      </c>
      <c r="O458" s="39">
        <v>127.18000000000006</v>
      </c>
      <c r="P458" s="67">
        <v>8</v>
      </c>
      <c r="R458" s="15" t="s">
        <v>795</v>
      </c>
      <c r="S458" s="16">
        <v>77140.97</v>
      </c>
      <c r="U458" s="15" t="s">
        <v>795</v>
      </c>
      <c r="V458" s="16">
        <v>-11424.320000000007</v>
      </c>
    </row>
    <row r="459" spans="2:22">
      <c r="B459" s="15" t="s">
        <v>815</v>
      </c>
      <c r="C459" s="16">
        <v>489276.91000000032</v>
      </c>
      <c r="D459" s="16">
        <v>494506.41999999969</v>
      </c>
      <c r="E459" s="16">
        <v>-5229.509999999369</v>
      </c>
      <c r="F459" s="17">
        <v>979</v>
      </c>
      <c r="G459" s="18">
        <v>-1.0688241960977406E-2</v>
      </c>
      <c r="M459" s="95" t="s">
        <v>1689</v>
      </c>
      <c r="N459" s="137"/>
      <c r="O459" s="137"/>
      <c r="P459" s="137"/>
      <c r="R459" s="15" t="s">
        <v>796</v>
      </c>
      <c r="S459" s="16">
        <v>7111.09</v>
      </c>
      <c r="U459" s="15" t="s">
        <v>796</v>
      </c>
      <c r="V459" s="16">
        <v>-8.1899999999995998</v>
      </c>
    </row>
    <row r="460" spans="2:22">
      <c r="B460" s="15" t="s">
        <v>816</v>
      </c>
      <c r="C460" s="16">
        <v>10357.859999999997</v>
      </c>
      <c r="D460" s="16">
        <v>8978.36</v>
      </c>
      <c r="E460" s="16">
        <v>1379.4999999999964</v>
      </c>
      <c r="F460" s="17">
        <v>49</v>
      </c>
      <c r="G460" s="18">
        <v>0.1331838816126108</v>
      </c>
      <c r="M460" s="96" t="s">
        <v>392</v>
      </c>
      <c r="N460" s="39">
        <v>58235.550000000025</v>
      </c>
      <c r="O460" s="39">
        <v>4759.130000000041</v>
      </c>
      <c r="P460" s="67">
        <v>215</v>
      </c>
      <c r="R460" s="15" t="s">
        <v>797</v>
      </c>
      <c r="S460" s="16">
        <v>94973.23000000001</v>
      </c>
      <c r="U460" s="15" t="s">
        <v>797</v>
      </c>
      <c r="V460" s="16">
        <v>-1225.3499999999476</v>
      </c>
    </row>
    <row r="461" spans="2:22">
      <c r="B461" s="15" t="s">
        <v>817</v>
      </c>
      <c r="C461" s="16">
        <v>219163.39999999994</v>
      </c>
      <c r="D461" s="16">
        <v>229917.30000000005</v>
      </c>
      <c r="E461" s="16">
        <v>-10753.900000000111</v>
      </c>
      <c r="F461" s="17">
        <v>807</v>
      </c>
      <c r="G461" s="18">
        <v>-4.906795568968228E-2</v>
      </c>
      <c r="M461" s="95" t="s">
        <v>1690</v>
      </c>
      <c r="N461" s="137"/>
      <c r="O461" s="137"/>
      <c r="P461" s="137"/>
      <c r="R461" s="15" t="s">
        <v>798</v>
      </c>
      <c r="S461" s="16">
        <v>25068.359999999997</v>
      </c>
      <c r="U461" s="15" t="s">
        <v>798</v>
      </c>
      <c r="V461" s="16">
        <v>-241.05000000000291</v>
      </c>
    </row>
    <row r="462" spans="2:22">
      <c r="B462" s="15" t="s">
        <v>818</v>
      </c>
      <c r="C462" s="16">
        <v>419.46</v>
      </c>
      <c r="D462" s="16">
        <v>413.15</v>
      </c>
      <c r="E462" s="16">
        <v>6.3100000000000023</v>
      </c>
      <c r="F462" s="17">
        <v>1</v>
      </c>
      <c r="G462" s="18">
        <v>1.5043150717589288E-2</v>
      </c>
      <c r="M462" s="96" t="s">
        <v>477</v>
      </c>
      <c r="N462" s="39">
        <v>28783.510000000002</v>
      </c>
      <c r="O462" s="39">
        <v>13.780000000002474</v>
      </c>
      <c r="P462" s="67">
        <v>51</v>
      </c>
      <c r="R462" s="15" t="s">
        <v>799</v>
      </c>
      <c r="S462" s="16">
        <v>40581.18</v>
      </c>
      <c r="U462" s="15" t="s">
        <v>799</v>
      </c>
      <c r="V462" s="16">
        <v>228.89000000000669</v>
      </c>
    </row>
    <row r="463" spans="2:22">
      <c r="B463" s="15" t="s">
        <v>819</v>
      </c>
      <c r="C463" s="16">
        <v>32251.38</v>
      </c>
      <c r="D463" s="16">
        <v>34180</v>
      </c>
      <c r="E463" s="16">
        <v>-1928.619999999999</v>
      </c>
      <c r="F463" s="17">
        <v>137</v>
      </c>
      <c r="G463" s="18">
        <v>-5.9799611675531369E-2</v>
      </c>
      <c r="M463" s="95" t="s">
        <v>1691</v>
      </c>
      <c r="N463" s="137"/>
      <c r="O463" s="137"/>
      <c r="P463" s="137"/>
      <c r="R463" s="15" t="s">
        <v>800</v>
      </c>
      <c r="S463" s="16">
        <v>9601.600000000004</v>
      </c>
      <c r="U463" s="15" t="s">
        <v>800</v>
      </c>
      <c r="V463" s="16">
        <v>1498.2000000000035</v>
      </c>
    </row>
    <row r="464" spans="2:22">
      <c r="B464" s="15" t="s">
        <v>820</v>
      </c>
      <c r="C464" s="16">
        <v>758.93999999999994</v>
      </c>
      <c r="D464" s="16">
        <v>669.37</v>
      </c>
      <c r="E464" s="16">
        <v>89.569999999999936</v>
      </c>
      <c r="F464" s="17">
        <v>2</v>
      </c>
      <c r="G464" s="18">
        <v>0.11801986981843089</v>
      </c>
      <c r="M464" s="96" t="s">
        <v>487</v>
      </c>
      <c r="N464" s="39">
        <v>6221.0499999999993</v>
      </c>
      <c r="O464" s="39">
        <v>629.92999999999938</v>
      </c>
      <c r="P464" s="67">
        <v>6</v>
      </c>
      <c r="R464" s="15" t="s">
        <v>801</v>
      </c>
      <c r="S464" s="16">
        <v>36649.980000000003</v>
      </c>
      <c r="U464" s="15" t="s">
        <v>801</v>
      </c>
      <c r="V464" s="16">
        <v>76.850000000005821</v>
      </c>
    </row>
    <row r="465" spans="2:22">
      <c r="B465" s="15" t="s">
        <v>821</v>
      </c>
      <c r="C465" s="16">
        <v>443704.07000000018</v>
      </c>
      <c r="D465" s="16">
        <v>470646.28</v>
      </c>
      <c r="E465" s="16">
        <v>-26942.209999999846</v>
      </c>
      <c r="F465" s="17">
        <v>766</v>
      </c>
      <c r="G465" s="18">
        <v>-6.0721124329555586E-2</v>
      </c>
      <c r="M465" s="95" t="s">
        <v>1692</v>
      </c>
      <c r="N465" s="137"/>
      <c r="O465" s="137"/>
      <c r="P465" s="137"/>
      <c r="R465" s="15" t="s">
        <v>802</v>
      </c>
      <c r="S465" s="16">
        <v>492797.05000000034</v>
      </c>
      <c r="U465" s="15" t="s">
        <v>802</v>
      </c>
      <c r="V465" s="16">
        <v>42985.270000000251</v>
      </c>
    </row>
    <row r="466" spans="2:22">
      <c r="B466" s="15" t="s">
        <v>822</v>
      </c>
      <c r="C466" s="16">
        <v>151449.03000000003</v>
      </c>
      <c r="D466" s="16">
        <v>163958.26000000004</v>
      </c>
      <c r="E466" s="16">
        <v>-12509.23000000001</v>
      </c>
      <c r="F466" s="17">
        <v>231</v>
      </c>
      <c r="G466" s="18">
        <v>-8.2596963480056684E-2</v>
      </c>
      <c r="M466" s="96" t="s">
        <v>377</v>
      </c>
      <c r="N466" s="39">
        <v>943.74000000000012</v>
      </c>
      <c r="O466" s="39">
        <v>25.750000000000114</v>
      </c>
      <c r="P466" s="67">
        <v>8</v>
      </c>
      <c r="R466" s="15" t="s">
        <v>803</v>
      </c>
      <c r="S466" s="16">
        <v>20132.029999999995</v>
      </c>
      <c r="U466" s="15" t="s">
        <v>803</v>
      </c>
      <c r="V466" s="16">
        <v>2596.0699999999924</v>
      </c>
    </row>
    <row r="467" spans="2:22">
      <c r="B467" s="15" t="s">
        <v>823</v>
      </c>
      <c r="C467" s="16">
        <v>2485.6999999999998</v>
      </c>
      <c r="D467" s="16">
        <v>2235.71</v>
      </c>
      <c r="E467" s="16">
        <v>249.98999999999978</v>
      </c>
      <c r="F467" s="17">
        <v>2</v>
      </c>
      <c r="G467" s="18">
        <v>0.10057126765096343</v>
      </c>
      <c r="M467" s="96" t="s">
        <v>404</v>
      </c>
      <c r="N467" s="39">
        <v>83292.080000000031</v>
      </c>
      <c r="O467" s="39">
        <v>-354.11999999998079</v>
      </c>
      <c r="P467" s="67">
        <v>134</v>
      </c>
      <c r="R467" s="15" t="s">
        <v>804</v>
      </c>
      <c r="S467" s="16">
        <v>91.16</v>
      </c>
      <c r="U467" s="15" t="s">
        <v>804</v>
      </c>
      <c r="V467" s="16">
        <v>28.479999999999997</v>
      </c>
    </row>
    <row r="468" spans="2:22">
      <c r="B468" s="15" t="s">
        <v>824</v>
      </c>
      <c r="C468" s="16">
        <v>1778.4199999999998</v>
      </c>
      <c r="D468" s="16">
        <v>1801.14</v>
      </c>
      <c r="E468" s="16">
        <v>-22.720000000000255</v>
      </c>
      <c r="F468" s="17">
        <v>3</v>
      </c>
      <c r="G468" s="18">
        <v>-1.2775384892207834E-2</v>
      </c>
      <c r="M468" s="95" t="s">
        <v>1693</v>
      </c>
      <c r="N468" s="137"/>
      <c r="O468" s="137"/>
      <c r="P468" s="137"/>
      <c r="R468" s="15" t="s">
        <v>805</v>
      </c>
      <c r="S468" s="16">
        <v>803767.27000000048</v>
      </c>
      <c r="U468" s="15" t="s">
        <v>805</v>
      </c>
      <c r="V468" s="16">
        <v>-18504.169999999227</v>
      </c>
    </row>
    <row r="469" spans="2:22">
      <c r="B469" s="15" t="s">
        <v>825</v>
      </c>
      <c r="C469" s="16">
        <v>102533.23999999993</v>
      </c>
      <c r="D469" s="16">
        <v>92436.780000000042</v>
      </c>
      <c r="E469" s="16">
        <v>10096.45999999989</v>
      </c>
      <c r="F469" s="17">
        <v>452</v>
      </c>
      <c r="G469" s="18">
        <v>9.8470115642496969E-2</v>
      </c>
      <c r="M469" s="96" t="s">
        <v>954</v>
      </c>
      <c r="N469" s="39">
        <v>21909.33</v>
      </c>
      <c r="O469" s="39">
        <v>-2367.1500000000015</v>
      </c>
      <c r="P469" s="67">
        <v>20</v>
      </c>
      <c r="R469" s="15" t="s">
        <v>806</v>
      </c>
      <c r="S469" s="16">
        <v>299600.37000000029</v>
      </c>
      <c r="U469" s="15" t="s">
        <v>806</v>
      </c>
      <c r="V469" s="16">
        <v>-1331.5799999996088</v>
      </c>
    </row>
    <row r="470" spans="2:22">
      <c r="B470" s="15" t="s">
        <v>826</v>
      </c>
      <c r="C470" s="16">
        <v>17320.150000000001</v>
      </c>
      <c r="D470" s="16">
        <v>17784.23</v>
      </c>
      <c r="E470" s="16">
        <v>-464.07999999999811</v>
      </c>
      <c r="F470" s="17">
        <v>64</v>
      </c>
      <c r="G470" s="18">
        <v>-2.6794225223222549E-2</v>
      </c>
      <c r="M470" s="95" t="s">
        <v>1694</v>
      </c>
      <c r="N470" s="137"/>
      <c r="O470" s="137"/>
      <c r="P470" s="137"/>
      <c r="R470" s="15" t="s">
        <v>807</v>
      </c>
      <c r="S470" s="16">
        <v>114299.75999999998</v>
      </c>
      <c r="U470" s="15" t="s">
        <v>807</v>
      </c>
      <c r="V470" s="16">
        <v>13149.130000000005</v>
      </c>
    </row>
    <row r="471" spans="2:22">
      <c r="B471" s="15" t="s">
        <v>827</v>
      </c>
      <c r="C471" s="16">
        <v>155522.33000000002</v>
      </c>
      <c r="D471" s="16">
        <v>170910.95000000004</v>
      </c>
      <c r="E471" s="16">
        <v>-15388.620000000024</v>
      </c>
      <c r="F471" s="17">
        <v>199</v>
      </c>
      <c r="G471" s="18">
        <v>-9.8947977438352569E-2</v>
      </c>
      <c r="M471" s="96" t="s">
        <v>529</v>
      </c>
      <c r="N471" s="39">
        <v>694143.12000000011</v>
      </c>
      <c r="O471" s="39">
        <v>-11017.059999999474</v>
      </c>
      <c r="P471" s="67">
        <v>1488</v>
      </c>
      <c r="R471" s="15" t="s">
        <v>808</v>
      </c>
      <c r="S471" s="16">
        <v>183.94</v>
      </c>
      <c r="U471" s="15" t="s">
        <v>808</v>
      </c>
      <c r="V471" s="16">
        <v>13.800000000000011</v>
      </c>
    </row>
    <row r="472" spans="2:22">
      <c r="B472" s="15" t="s">
        <v>828</v>
      </c>
      <c r="C472" s="16">
        <v>164456.30999999988</v>
      </c>
      <c r="D472" s="16">
        <v>174036.21</v>
      </c>
      <c r="E472" s="16">
        <v>-9579.9000000001106</v>
      </c>
      <c r="F472" s="17">
        <v>285</v>
      </c>
      <c r="G472" s="18">
        <v>-5.8251945455909337E-2</v>
      </c>
      <c r="M472" s="95" t="s">
        <v>1695</v>
      </c>
      <c r="N472" s="137"/>
      <c r="O472" s="137"/>
      <c r="P472" s="137"/>
      <c r="R472" s="15" t="s">
        <v>809</v>
      </c>
      <c r="S472" s="16">
        <v>5291.420000000001</v>
      </c>
      <c r="U472" s="15" t="s">
        <v>809</v>
      </c>
      <c r="V472" s="16">
        <v>-19.62999999999829</v>
      </c>
    </row>
    <row r="473" spans="2:22">
      <c r="B473" s="15" t="s">
        <v>829</v>
      </c>
      <c r="C473" s="16">
        <v>361514.4499999999</v>
      </c>
      <c r="D473" s="16">
        <v>326001.14000000007</v>
      </c>
      <c r="E473" s="16">
        <v>35513.309999999823</v>
      </c>
      <c r="F473" s="17">
        <v>952</v>
      </c>
      <c r="G473" s="18">
        <v>9.8234828511003736E-2</v>
      </c>
      <c r="M473" s="96" t="s">
        <v>927</v>
      </c>
      <c r="N473" s="39">
        <v>342469.84</v>
      </c>
      <c r="O473" s="39">
        <v>15642.580000000191</v>
      </c>
      <c r="P473" s="67">
        <v>718</v>
      </c>
      <c r="R473" s="15" t="s">
        <v>810</v>
      </c>
      <c r="S473" s="16">
        <v>1060.1099999999999</v>
      </c>
      <c r="U473" s="15" t="s">
        <v>810</v>
      </c>
      <c r="V473" s="16">
        <v>24.749999999999773</v>
      </c>
    </row>
    <row r="474" spans="2:22">
      <c r="B474" s="15" t="s">
        <v>830</v>
      </c>
      <c r="C474" s="16">
        <v>27516.620000000003</v>
      </c>
      <c r="D474" s="16">
        <v>30154.230000000003</v>
      </c>
      <c r="E474" s="16">
        <v>-2637.6100000000006</v>
      </c>
      <c r="F474" s="17">
        <v>32</v>
      </c>
      <c r="G474" s="18">
        <v>-9.5855159536309339E-2</v>
      </c>
      <c r="M474" s="95" t="s">
        <v>1696</v>
      </c>
      <c r="N474" s="137"/>
      <c r="O474" s="137"/>
      <c r="P474" s="137"/>
      <c r="R474" s="15" t="s">
        <v>811</v>
      </c>
      <c r="S474" s="16">
        <v>5751.6200000000008</v>
      </c>
      <c r="U474" s="15" t="s">
        <v>811</v>
      </c>
      <c r="V474" s="16">
        <v>448.3700000000008</v>
      </c>
    </row>
    <row r="475" spans="2:22">
      <c r="B475" s="15" t="s">
        <v>831</v>
      </c>
      <c r="C475" s="16">
        <v>88730.119999999981</v>
      </c>
      <c r="D475" s="16">
        <v>92841.37</v>
      </c>
      <c r="E475" s="16">
        <v>-4111.2500000000146</v>
      </c>
      <c r="F475" s="17">
        <v>207</v>
      </c>
      <c r="G475" s="18">
        <v>-4.6334322550223253E-2</v>
      </c>
      <c r="M475" s="96" t="s">
        <v>955</v>
      </c>
      <c r="N475" s="39">
        <v>28933.809999999998</v>
      </c>
      <c r="O475" s="39">
        <v>-963.86999999999898</v>
      </c>
      <c r="P475" s="67">
        <v>68</v>
      </c>
      <c r="R475" s="15" t="s">
        <v>812</v>
      </c>
      <c r="S475" s="16">
        <v>8917.4599999999991</v>
      </c>
      <c r="U475" s="15" t="s">
        <v>812</v>
      </c>
      <c r="V475" s="16">
        <v>111.02000000000044</v>
      </c>
    </row>
    <row r="476" spans="2:22">
      <c r="B476" s="15" t="s">
        <v>832</v>
      </c>
      <c r="C476" s="16">
        <v>5146.32</v>
      </c>
      <c r="D476" s="16">
        <v>5138.7199999999993</v>
      </c>
      <c r="E476" s="16">
        <v>7.6000000000003638</v>
      </c>
      <c r="F476" s="17">
        <v>10</v>
      </c>
      <c r="G476" s="18">
        <v>1.4767834102815923E-3</v>
      </c>
      <c r="M476" s="95" t="s">
        <v>1697</v>
      </c>
      <c r="N476" s="137"/>
      <c r="O476" s="137"/>
      <c r="P476" s="137"/>
      <c r="R476" s="15" t="s">
        <v>813</v>
      </c>
      <c r="S476" s="16">
        <v>483321.95000000019</v>
      </c>
      <c r="U476" s="15" t="s">
        <v>813</v>
      </c>
      <c r="V476" s="16">
        <v>-2152.659999999858</v>
      </c>
    </row>
    <row r="477" spans="2:22">
      <c r="B477" s="15" t="s">
        <v>833</v>
      </c>
      <c r="C477" s="16">
        <v>1508.44</v>
      </c>
      <c r="D477" s="16">
        <v>1546.25</v>
      </c>
      <c r="E477" s="16">
        <v>-37.809999999999945</v>
      </c>
      <c r="F477" s="17">
        <v>5</v>
      </c>
      <c r="G477" s="18">
        <v>-2.5065630717827653E-2</v>
      </c>
      <c r="M477" s="96" t="s">
        <v>515</v>
      </c>
      <c r="N477" s="39">
        <v>272181.68</v>
      </c>
      <c r="O477" s="39">
        <v>-20490.680000000051</v>
      </c>
      <c r="P477" s="67">
        <v>263</v>
      </c>
      <c r="R477" s="15" t="s">
        <v>814</v>
      </c>
      <c r="S477" s="16">
        <v>154664.79</v>
      </c>
      <c r="U477" s="15" t="s">
        <v>814</v>
      </c>
      <c r="V477" s="16">
        <v>-18636.930000000022</v>
      </c>
    </row>
    <row r="478" spans="2:22">
      <c r="B478" s="15" t="s">
        <v>834</v>
      </c>
      <c r="C478" s="16">
        <v>378353.15000000014</v>
      </c>
      <c r="D478" s="16">
        <v>336978.79000000021</v>
      </c>
      <c r="E478" s="16">
        <v>41374.359999999928</v>
      </c>
      <c r="F478" s="17">
        <v>1407</v>
      </c>
      <c r="G478" s="18">
        <v>0.10935381402269259</v>
      </c>
      <c r="M478" s="95" t="s">
        <v>1698</v>
      </c>
      <c r="N478" s="137"/>
      <c r="O478" s="137"/>
      <c r="P478" s="137"/>
      <c r="R478" s="15" t="s">
        <v>815</v>
      </c>
      <c r="S478" s="16">
        <v>489276.91000000032</v>
      </c>
      <c r="U478" s="15" t="s">
        <v>815</v>
      </c>
      <c r="V478" s="16">
        <v>-5229.509999999369</v>
      </c>
    </row>
    <row r="479" spans="2:22">
      <c r="B479" s="15" t="s">
        <v>835</v>
      </c>
      <c r="C479" s="16">
        <v>137528.82999999999</v>
      </c>
      <c r="D479" s="16">
        <v>150179.81000000003</v>
      </c>
      <c r="E479" s="16">
        <v>-12650.98000000004</v>
      </c>
      <c r="F479" s="17">
        <v>95</v>
      </c>
      <c r="G479" s="18">
        <v>-9.1987839931453208E-2</v>
      </c>
      <c r="M479" s="96" t="s">
        <v>575</v>
      </c>
      <c r="N479" s="39">
        <v>5555.67</v>
      </c>
      <c r="O479" s="39">
        <v>709.58000000000084</v>
      </c>
      <c r="P479" s="67">
        <v>34</v>
      </c>
      <c r="R479" s="15" t="s">
        <v>816</v>
      </c>
      <c r="S479" s="16">
        <v>10357.859999999997</v>
      </c>
      <c r="U479" s="15" t="s">
        <v>816</v>
      </c>
      <c r="V479" s="16">
        <v>1379.4999999999964</v>
      </c>
    </row>
    <row r="480" spans="2:22">
      <c r="B480" s="15" t="s">
        <v>836</v>
      </c>
      <c r="C480" s="16">
        <v>382311.43999999989</v>
      </c>
      <c r="D480" s="16">
        <v>389058.65999999992</v>
      </c>
      <c r="E480" s="16">
        <v>-6747.2200000000303</v>
      </c>
      <c r="F480" s="17">
        <v>1581</v>
      </c>
      <c r="G480" s="18">
        <v>-1.7648490978977853E-2</v>
      </c>
      <c r="M480" s="96" t="s">
        <v>802</v>
      </c>
      <c r="N480" s="39">
        <v>492797.05000000034</v>
      </c>
      <c r="O480" s="39">
        <v>42985.270000000251</v>
      </c>
      <c r="P480" s="67">
        <v>1337</v>
      </c>
      <c r="R480" s="15" t="s">
        <v>817</v>
      </c>
      <c r="S480" s="16">
        <v>219163.39999999994</v>
      </c>
      <c r="U480" s="15" t="s">
        <v>817</v>
      </c>
      <c r="V480" s="16">
        <v>-10753.900000000111</v>
      </c>
    </row>
    <row r="481" spans="2:22">
      <c r="B481" s="15" t="s">
        <v>837</v>
      </c>
      <c r="C481" s="16">
        <v>87201.27999999997</v>
      </c>
      <c r="D481" s="16">
        <v>87555.180000000022</v>
      </c>
      <c r="E481" s="16">
        <v>-353.90000000005239</v>
      </c>
      <c r="F481" s="17">
        <v>105</v>
      </c>
      <c r="G481" s="18">
        <v>-4.0584266652972587E-3</v>
      </c>
      <c r="M481" s="95" t="s">
        <v>1699</v>
      </c>
      <c r="N481" s="137"/>
      <c r="O481" s="137"/>
      <c r="P481" s="137"/>
      <c r="R481" s="15" t="s">
        <v>818</v>
      </c>
      <c r="S481" s="16">
        <v>419.46</v>
      </c>
      <c r="U481" s="15" t="s">
        <v>818</v>
      </c>
      <c r="V481" s="16">
        <v>6.3100000000000023</v>
      </c>
    </row>
    <row r="482" spans="2:22">
      <c r="B482" s="15" t="s">
        <v>838</v>
      </c>
      <c r="C482" s="16">
        <v>278962.76000000013</v>
      </c>
      <c r="D482" s="16">
        <v>251581.89999999997</v>
      </c>
      <c r="E482" s="16">
        <v>27380.860000000161</v>
      </c>
      <c r="F482" s="17">
        <v>691</v>
      </c>
      <c r="G482" s="18">
        <v>9.8152384210710236E-2</v>
      </c>
      <c r="M482" s="96" t="s">
        <v>473</v>
      </c>
      <c r="N482" s="39">
        <v>29224.33</v>
      </c>
      <c r="O482" s="39">
        <v>19.150000000001455</v>
      </c>
      <c r="P482" s="67">
        <v>184</v>
      </c>
      <c r="R482" s="15" t="s">
        <v>819</v>
      </c>
      <c r="S482" s="16">
        <v>32251.38</v>
      </c>
      <c r="U482" s="15" t="s">
        <v>819</v>
      </c>
      <c r="V482" s="16">
        <v>-1928.619999999999</v>
      </c>
    </row>
    <row r="483" spans="2:22">
      <c r="B483" s="15" t="s">
        <v>839</v>
      </c>
      <c r="C483" s="16">
        <v>193258.60000000003</v>
      </c>
      <c r="D483" s="16">
        <v>194083.63999999998</v>
      </c>
      <c r="E483" s="16">
        <v>-825.03999999994994</v>
      </c>
      <c r="F483" s="17">
        <v>266</v>
      </c>
      <c r="G483" s="18">
        <v>-4.269098503248755E-3</v>
      </c>
      <c r="M483" s="95" t="s">
        <v>1700</v>
      </c>
      <c r="N483" s="137"/>
      <c r="O483" s="137"/>
      <c r="P483" s="137"/>
      <c r="R483" s="15" t="s">
        <v>820</v>
      </c>
      <c r="S483" s="16">
        <v>758.93999999999994</v>
      </c>
      <c r="U483" s="15" t="s">
        <v>820</v>
      </c>
      <c r="V483" s="16">
        <v>89.569999999999936</v>
      </c>
    </row>
    <row r="484" spans="2:22">
      <c r="B484" s="15" t="s">
        <v>840</v>
      </c>
      <c r="C484" s="16">
        <v>45769.440000000017</v>
      </c>
      <c r="D484" s="16">
        <v>42249.81</v>
      </c>
      <c r="E484" s="16">
        <v>3519.6300000000192</v>
      </c>
      <c r="F484" s="17">
        <v>63</v>
      </c>
      <c r="G484" s="18">
        <v>7.6899127452728672E-2</v>
      </c>
      <c r="M484" s="96" t="s">
        <v>684</v>
      </c>
      <c r="N484" s="39">
        <v>32116.110000000011</v>
      </c>
      <c r="O484" s="39">
        <v>-773.97999999997774</v>
      </c>
      <c r="P484" s="67">
        <v>208</v>
      </c>
      <c r="R484" s="15" t="s">
        <v>821</v>
      </c>
      <c r="S484" s="16">
        <v>443704.07000000018</v>
      </c>
      <c r="U484" s="15" t="s">
        <v>821</v>
      </c>
      <c r="V484" s="16">
        <v>-26942.209999999846</v>
      </c>
    </row>
    <row r="485" spans="2:22">
      <c r="B485" s="15" t="s">
        <v>841</v>
      </c>
      <c r="C485" s="16">
        <v>3379.3700000000008</v>
      </c>
      <c r="D485" s="16">
        <v>3315.22</v>
      </c>
      <c r="E485" s="16">
        <v>64.150000000001</v>
      </c>
      <c r="F485" s="17">
        <v>16</v>
      </c>
      <c r="G485" s="18">
        <v>1.8982828160278686E-2</v>
      </c>
      <c r="M485" s="95" t="s">
        <v>1701</v>
      </c>
      <c r="N485" s="137"/>
      <c r="O485" s="137"/>
      <c r="P485" s="137"/>
      <c r="R485" s="15" t="s">
        <v>822</v>
      </c>
      <c r="S485" s="16">
        <v>151449.03000000003</v>
      </c>
      <c r="U485" s="15" t="s">
        <v>822</v>
      </c>
      <c r="V485" s="16">
        <v>-12509.23000000001</v>
      </c>
    </row>
    <row r="486" spans="2:22">
      <c r="B486" s="15" t="s">
        <v>842</v>
      </c>
      <c r="C486" s="16">
        <v>1229.46</v>
      </c>
      <c r="D486" s="16">
        <v>1105.81</v>
      </c>
      <c r="E486" s="16">
        <v>123.65000000000009</v>
      </c>
      <c r="F486" s="17">
        <v>1</v>
      </c>
      <c r="G486" s="18">
        <v>0.10057260911294397</v>
      </c>
      <c r="M486" s="96" t="s">
        <v>445</v>
      </c>
      <c r="N486" s="39">
        <v>12319.289999999995</v>
      </c>
      <c r="O486" s="39">
        <v>1614.159999999998</v>
      </c>
      <c r="P486" s="67">
        <v>106</v>
      </c>
      <c r="R486" s="15" t="s">
        <v>823</v>
      </c>
      <c r="S486" s="16">
        <v>2485.6999999999998</v>
      </c>
      <c r="U486" s="15" t="s">
        <v>823</v>
      </c>
      <c r="V486" s="16">
        <v>249.98999999999978</v>
      </c>
    </row>
    <row r="487" spans="2:22">
      <c r="B487" s="15" t="s">
        <v>843</v>
      </c>
      <c r="C487" s="16">
        <v>3288.92</v>
      </c>
      <c r="D487" s="16">
        <v>3470.84</v>
      </c>
      <c r="E487" s="16">
        <v>-181.92000000000007</v>
      </c>
      <c r="F487" s="17">
        <v>3</v>
      </c>
      <c r="G487" s="18">
        <v>-5.5312990282524378E-2</v>
      </c>
      <c r="M487" s="96" t="s">
        <v>491</v>
      </c>
      <c r="N487" s="39">
        <v>109111.40999999996</v>
      </c>
      <c r="O487" s="39">
        <v>-7453.2700000000332</v>
      </c>
      <c r="P487" s="67">
        <v>188</v>
      </c>
      <c r="R487" s="15" t="s">
        <v>824</v>
      </c>
      <c r="S487" s="16">
        <v>1778.4199999999998</v>
      </c>
      <c r="U487" s="15" t="s">
        <v>824</v>
      </c>
      <c r="V487" s="16">
        <v>-22.720000000000255</v>
      </c>
    </row>
    <row r="488" spans="2:22">
      <c r="B488" s="15" t="s">
        <v>844</v>
      </c>
      <c r="C488" s="16">
        <v>5085.4099999999989</v>
      </c>
      <c r="D488" s="16">
        <v>4754.7999999999993</v>
      </c>
      <c r="E488" s="16">
        <v>330.60999999999967</v>
      </c>
      <c r="F488" s="17">
        <v>14</v>
      </c>
      <c r="G488" s="18">
        <v>6.5011474001112943E-2</v>
      </c>
      <c r="M488" s="96" t="s">
        <v>861</v>
      </c>
      <c r="N488" s="39">
        <v>394162.83000000013</v>
      </c>
      <c r="O488" s="39">
        <v>-2649.469999999681</v>
      </c>
      <c r="P488" s="67">
        <v>685</v>
      </c>
      <c r="R488" s="15" t="s">
        <v>825</v>
      </c>
      <c r="S488" s="16">
        <v>102533.23999999993</v>
      </c>
      <c r="U488" s="15" t="s">
        <v>825</v>
      </c>
      <c r="V488" s="16">
        <v>10096.45999999989</v>
      </c>
    </row>
    <row r="489" spans="2:22">
      <c r="B489" s="15" t="s">
        <v>845</v>
      </c>
      <c r="C489" s="16">
        <v>17162.879999999997</v>
      </c>
      <c r="D489" s="16">
        <v>15235.450000000003</v>
      </c>
      <c r="E489" s="16">
        <v>1927.4299999999948</v>
      </c>
      <c r="F489" s="17">
        <v>39</v>
      </c>
      <c r="G489" s="18">
        <v>0.1123022476414212</v>
      </c>
      <c r="M489" s="95" t="s">
        <v>1702</v>
      </c>
      <c r="N489" s="137"/>
      <c r="O489" s="137"/>
      <c r="P489" s="137"/>
      <c r="R489" s="15" t="s">
        <v>826</v>
      </c>
      <c r="S489" s="16">
        <v>17320.150000000001</v>
      </c>
      <c r="U489" s="15" t="s">
        <v>826</v>
      </c>
      <c r="V489" s="16">
        <v>-464.07999999999811</v>
      </c>
    </row>
    <row r="490" spans="2:22">
      <c r="B490" s="15" t="s">
        <v>846</v>
      </c>
      <c r="C490" s="16">
        <v>4132.53</v>
      </c>
      <c r="D490" s="16">
        <v>4157.2300000000005</v>
      </c>
      <c r="E490" s="16">
        <v>-24.700000000000728</v>
      </c>
      <c r="F490" s="17">
        <v>8</v>
      </c>
      <c r="G490" s="18">
        <v>-5.9769681042849609E-3</v>
      </c>
      <c r="M490" s="96" t="s">
        <v>381</v>
      </c>
      <c r="N490" s="39">
        <v>11346.83</v>
      </c>
      <c r="O490" s="39">
        <v>-47.149999999999636</v>
      </c>
      <c r="P490" s="67">
        <v>27</v>
      </c>
      <c r="R490" s="15" t="s">
        <v>827</v>
      </c>
      <c r="S490" s="16">
        <v>155522.33000000002</v>
      </c>
      <c r="U490" s="15" t="s">
        <v>827</v>
      </c>
      <c r="V490" s="16">
        <v>-15388.620000000024</v>
      </c>
    </row>
    <row r="491" spans="2:22">
      <c r="B491" s="15" t="s">
        <v>847</v>
      </c>
      <c r="C491" s="16">
        <v>19267.019999999997</v>
      </c>
      <c r="D491" s="16">
        <v>20322.28</v>
      </c>
      <c r="E491" s="16">
        <v>-1055.260000000002</v>
      </c>
      <c r="F491" s="17">
        <v>48</v>
      </c>
      <c r="G491" s="18">
        <v>-5.4770275839232128E-2</v>
      </c>
      <c r="M491" s="95" t="s">
        <v>1703</v>
      </c>
      <c r="N491" s="137"/>
      <c r="O491" s="137"/>
      <c r="P491" s="137"/>
      <c r="R491" s="15" t="s">
        <v>828</v>
      </c>
      <c r="S491" s="16">
        <v>164456.30999999988</v>
      </c>
      <c r="U491" s="15" t="s">
        <v>828</v>
      </c>
      <c r="V491" s="16">
        <v>-9579.9000000001106</v>
      </c>
    </row>
    <row r="492" spans="2:22">
      <c r="B492" s="15" t="s">
        <v>848</v>
      </c>
      <c r="C492" s="16">
        <v>323.99</v>
      </c>
      <c r="D492" s="16">
        <v>343.65</v>
      </c>
      <c r="E492" s="16">
        <v>-19.659999999999968</v>
      </c>
      <c r="F492" s="17">
        <v>1</v>
      </c>
      <c r="G492" s="18">
        <v>-6.0680885212506461E-2</v>
      </c>
      <c r="M492" s="96" t="s">
        <v>714</v>
      </c>
      <c r="N492" s="39">
        <v>316605.87000000023</v>
      </c>
      <c r="O492" s="39">
        <v>-6147.1099999997532</v>
      </c>
      <c r="P492" s="67">
        <v>623</v>
      </c>
      <c r="R492" s="15" t="s">
        <v>829</v>
      </c>
      <c r="S492" s="16">
        <v>361514.4499999999</v>
      </c>
      <c r="U492" s="15" t="s">
        <v>829</v>
      </c>
      <c r="V492" s="16">
        <v>35513.309999999823</v>
      </c>
    </row>
    <row r="493" spans="2:22">
      <c r="B493" s="15" t="s">
        <v>849</v>
      </c>
      <c r="C493" s="16">
        <v>27283.890000000007</v>
      </c>
      <c r="D493" s="16">
        <v>29843.610000000008</v>
      </c>
      <c r="E493" s="16">
        <v>-2559.7200000000012</v>
      </c>
      <c r="F493" s="17">
        <v>28</v>
      </c>
      <c r="G493" s="18">
        <v>-9.3818000292480302E-2</v>
      </c>
      <c r="M493" s="95" t="s">
        <v>1704</v>
      </c>
      <c r="N493" s="137"/>
      <c r="O493" s="137"/>
      <c r="P493" s="137"/>
      <c r="R493" s="15" t="s">
        <v>830</v>
      </c>
      <c r="S493" s="16">
        <v>27516.620000000003</v>
      </c>
      <c r="U493" s="15" t="s">
        <v>830</v>
      </c>
      <c r="V493" s="16">
        <v>-2637.6100000000006</v>
      </c>
    </row>
    <row r="494" spans="2:22">
      <c r="B494" s="15" t="s">
        <v>850</v>
      </c>
      <c r="C494" s="16">
        <v>287127.64000000019</v>
      </c>
      <c r="D494" s="16">
        <v>288623.14000000007</v>
      </c>
      <c r="E494" s="16">
        <v>-1495.4999999998836</v>
      </c>
      <c r="F494" s="17">
        <v>642</v>
      </c>
      <c r="G494" s="18">
        <v>-5.208484979014499E-3</v>
      </c>
      <c r="M494" s="96" t="s">
        <v>804</v>
      </c>
      <c r="N494" s="39">
        <v>91.16</v>
      </c>
      <c r="O494" s="39">
        <v>28.479999999999997</v>
      </c>
      <c r="P494" s="67">
        <v>4</v>
      </c>
      <c r="R494" s="15" t="s">
        <v>831</v>
      </c>
      <c r="S494" s="16">
        <v>88730.119999999981</v>
      </c>
      <c r="U494" s="15" t="s">
        <v>831</v>
      </c>
      <c r="V494" s="16">
        <v>-4111.2500000000146</v>
      </c>
    </row>
    <row r="495" spans="2:22">
      <c r="B495" s="15" t="s">
        <v>851</v>
      </c>
      <c r="C495" s="16">
        <v>289958.34000000014</v>
      </c>
      <c r="D495" s="16">
        <v>269889.18</v>
      </c>
      <c r="E495" s="16">
        <v>20069.160000000149</v>
      </c>
      <c r="F495" s="17">
        <v>195</v>
      </c>
      <c r="G495" s="18">
        <v>6.9213942940907089E-2</v>
      </c>
      <c r="M495" s="95" t="s">
        <v>1705</v>
      </c>
      <c r="N495" s="137"/>
      <c r="O495" s="137"/>
      <c r="P495" s="137"/>
      <c r="R495" s="15" t="s">
        <v>832</v>
      </c>
      <c r="S495" s="16">
        <v>5146.32</v>
      </c>
      <c r="U495" s="15" t="s">
        <v>832</v>
      </c>
      <c r="V495" s="16">
        <v>7.6000000000003638</v>
      </c>
    </row>
    <row r="496" spans="2:22">
      <c r="B496" s="15" t="s">
        <v>852</v>
      </c>
      <c r="C496" s="16">
        <v>402407.84000000008</v>
      </c>
      <c r="D496" s="16">
        <v>411493.27</v>
      </c>
      <c r="E496" s="16">
        <v>-9085.4299999999348</v>
      </c>
      <c r="F496" s="17">
        <v>1073</v>
      </c>
      <c r="G496" s="18">
        <v>-2.2577666478863664E-2</v>
      </c>
      <c r="M496" s="96" t="s">
        <v>933</v>
      </c>
      <c r="N496" s="39">
        <v>3791.0800000000004</v>
      </c>
      <c r="O496" s="39">
        <v>-68.960000000000036</v>
      </c>
      <c r="P496" s="67">
        <v>6</v>
      </c>
      <c r="R496" s="15" t="s">
        <v>833</v>
      </c>
      <c r="S496" s="16">
        <v>1508.44</v>
      </c>
      <c r="U496" s="15" t="s">
        <v>833</v>
      </c>
      <c r="V496" s="16">
        <v>-37.809999999999945</v>
      </c>
    </row>
    <row r="497" spans="2:22">
      <c r="B497" s="15" t="s">
        <v>853</v>
      </c>
      <c r="C497" s="16">
        <v>48761.760000000002</v>
      </c>
      <c r="D497" s="16">
        <v>45686.6</v>
      </c>
      <c r="E497" s="16">
        <v>3075.1600000000035</v>
      </c>
      <c r="F497" s="17">
        <v>34</v>
      </c>
      <c r="G497" s="18">
        <v>6.3064991911694804E-2</v>
      </c>
      <c r="M497" s="95" t="s">
        <v>1706</v>
      </c>
      <c r="N497" s="137"/>
      <c r="O497" s="137"/>
      <c r="P497" s="137"/>
      <c r="R497" s="15" t="s">
        <v>834</v>
      </c>
      <c r="S497" s="16">
        <v>378353.15000000014</v>
      </c>
      <c r="U497" s="15" t="s">
        <v>834</v>
      </c>
      <c r="V497" s="16">
        <v>41374.359999999928</v>
      </c>
    </row>
    <row r="498" spans="2:22">
      <c r="B498" s="15" t="s">
        <v>854</v>
      </c>
      <c r="C498" s="16">
        <v>617857.20000000019</v>
      </c>
      <c r="D498" s="16">
        <v>633745.84999999963</v>
      </c>
      <c r="E498" s="16">
        <v>-15888.649999999441</v>
      </c>
      <c r="F498" s="17">
        <v>1471</v>
      </c>
      <c r="G498" s="18">
        <v>-2.571573172571176E-2</v>
      </c>
      <c r="M498" s="96" t="s">
        <v>686</v>
      </c>
      <c r="N498" s="39">
        <v>77174.619999999952</v>
      </c>
      <c r="O498" s="39">
        <v>-2311.4900000000343</v>
      </c>
      <c r="P498" s="67">
        <v>253</v>
      </c>
      <c r="R498" s="15" t="s">
        <v>835</v>
      </c>
      <c r="S498" s="16">
        <v>137528.82999999999</v>
      </c>
      <c r="U498" s="15" t="s">
        <v>835</v>
      </c>
      <c r="V498" s="16">
        <v>-12650.98000000004</v>
      </c>
    </row>
    <row r="499" spans="2:22">
      <c r="B499" s="15" t="s">
        <v>855</v>
      </c>
      <c r="C499" s="16">
        <v>443.95</v>
      </c>
      <c r="D499" s="16">
        <v>497.62</v>
      </c>
      <c r="E499" s="16">
        <v>-53.670000000000016</v>
      </c>
      <c r="F499" s="17">
        <v>5</v>
      </c>
      <c r="G499" s="18">
        <v>-0.12089199234147993</v>
      </c>
      <c r="M499" s="95" t="s">
        <v>1707</v>
      </c>
      <c r="N499" s="137"/>
      <c r="O499" s="137"/>
      <c r="P499" s="137"/>
      <c r="R499" s="15" t="s">
        <v>836</v>
      </c>
      <c r="S499" s="16">
        <v>382311.43999999989</v>
      </c>
      <c r="U499" s="15" t="s">
        <v>836</v>
      </c>
      <c r="V499" s="16">
        <v>-6747.2200000000303</v>
      </c>
    </row>
    <row r="500" spans="2:22">
      <c r="B500" s="15" t="s">
        <v>856</v>
      </c>
      <c r="C500" s="16">
        <v>1029.19</v>
      </c>
      <c r="D500" s="16">
        <v>1074.02</v>
      </c>
      <c r="E500" s="16">
        <v>-44.829999999999927</v>
      </c>
      <c r="F500" s="17">
        <v>2</v>
      </c>
      <c r="G500" s="18">
        <v>-4.3558526608303547E-2</v>
      </c>
      <c r="M500" s="96" t="s">
        <v>670</v>
      </c>
      <c r="N500" s="39">
        <v>289527.04000000033</v>
      </c>
      <c r="O500" s="39">
        <v>29691.540000000299</v>
      </c>
      <c r="P500" s="67">
        <v>946</v>
      </c>
      <c r="R500" s="15" t="s">
        <v>837</v>
      </c>
      <c r="S500" s="16">
        <v>87201.27999999997</v>
      </c>
      <c r="U500" s="15" t="s">
        <v>837</v>
      </c>
      <c r="V500" s="16">
        <v>-353.90000000005239</v>
      </c>
    </row>
    <row r="501" spans="2:22">
      <c r="B501" s="15" t="s">
        <v>857</v>
      </c>
      <c r="C501" s="16">
        <v>8288.76</v>
      </c>
      <c r="D501" s="16">
        <v>8380.7599999999984</v>
      </c>
      <c r="E501" s="16">
        <v>-91.999999999998181</v>
      </c>
      <c r="F501" s="17">
        <v>15</v>
      </c>
      <c r="G501" s="18">
        <v>-1.1099368301169074E-2</v>
      </c>
      <c r="M501" s="95" t="s">
        <v>1708</v>
      </c>
      <c r="N501" s="137"/>
      <c r="O501" s="137"/>
      <c r="P501" s="137"/>
      <c r="R501" s="15" t="s">
        <v>838</v>
      </c>
      <c r="S501" s="16">
        <v>278962.76000000013</v>
      </c>
      <c r="U501" s="15" t="s">
        <v>838</v>
      </c>
      <c r="V501" s="16">
        <v>27380.860000000161</v>
      </c>
    </row>
    <row r="502" spans="2:22">
      <c r="B502" s="15" t="s">
        <v>858</v>
      </c>
      <c r="C502" s="16">
        <v>61808.910000000018</v>
      </c>
      <c r="D502" s="16">
        <v>57071.640000000014</v>
      </c>
      <c r="E502" s="16">
        <v>4737.2700000000041</v>
      </c>
      <c r="F502" s="17">
        <v>86</v>
      </c>
      <c r="G502" s="18">
        <v>7.6643804267054749E-2</v>
      </c>
      <c r="M502" s="96" t="s">
        <v>881</v>
      </c>
      <c r="N502" s="39">
        <v>428125.63</v>
      </c>
      <c r="O502" s="39">
        <v>36550.660000000207</v>
      </c>
      <c r="P502" s="67">
        <v>732</v>
      </c>
      <c r="R502" s="15" t="s">
        <v>839</v>
      </c>
      <c r="S502" s="16">
        <v>193258.60000000003</v>
      </c>
      <c r="U502" s="15" t="s">
        <v>839</v>
      </c>
      <c r="V502" s="16">
        <v>-825.03999999994994</v>
      </c>
    </row>
    <row r="503" spans="2:22">
      <c r="B503" s="15" t="s">
        <v>859</v>
      </c>
      <c r="C503" s="16">
        <v>138536.16</v>
      </c>
      <c r="D503" s="16">
        <v>149351.38</v>
      </c>
      <c r="E503" s="16">
        <v>-10815.220000000001</v>
      </c>
      <c r="F503" s="17">
        <v>191</v>
      </c>
      <c r="G503" s="18">
        <v>-7.8067848856211985E-2</v>
      </c>
      <c r="M503" s="95" t="s">
        <v>1709</v>
      </c>
      <c r="N503" s="137"/>
      <c r="O503" s="137"/>
      <c r="P503" s="137"/>
      <c r="R503" s="15" t="s">
        <v>840</v>
      </c>
      <c r="S503" s="16">
        <v>45769.440000000017</v>
      </c>
      <c r="U503" s="15" t="s">
        <v>840</v>
      </c>
      <c r="V503" s="16">
        <v>3519.6300000000192</v>
      </c>
    </row>
    <row r="504" spans="2:22">
      <c r="B504" s="15" t="s">
        <v>860</v>
      </c>
      <c r="C504" s="16">
        <v>69544.329999999987</v>
      </c>
      <c r="D504" s="16">
        <v>73828.939999999973</v>
      </c>
      <c r="E504" s="16">
        <v>-4284.609999999986</v>
      </c>
      <c r="F504" s="17">
        <v>228</v>
      </c>
      <c r="G504" s="18">
        <v>-6.1609767467743048E-2</v>
      </c>
      <c r="M504" s="96" t="s">
        <v>909</v>
      </c>
      <c r="N504" s="39">
        <v>5362.5599999999995</v>
      </c>
      <c r="O504" s="39">
        <v>-25.180000000000291</v>
      </c>
      <c r="P504" s="67">
        <v>10</v>
      </c>
      <c r="R504" s="15" t="s">
        <v>841</v>
      </c>
      <c r="S504" s="16">
        <v>3379.3700000000008</v>
      </c>
      <c r="U504" s="15" t="s">
        <v>841</v>
      </c>
      <c r="V504" s="16">
        <v>64.150000000001</v>
      </c>
    </row>
    <row r="505" spans="2:22">
      <c r="B505" s="15" t="s">
        <v>861</v>
      </c>
      <c r="C505" s="16">
        <v>394162.83000000013</v>
      </c>
      <c r="D505" s="16">
        <v>396812.29999999981</v>
      </c>
      <c r="E505" s="16">
        <v>-2649.469999999681</v>
      </c>
      <c r="F505" s="17">
        <v>685</v>
      </c>
      <c r="G505" s="18">
        <v>-6.7217652156589197E-3</v>
      </c>
      <c r="M505" s="95" t="s">
        <v>1710</v>
      </c>
      <c r="N505" s="137"/>
      <c r="O505" s="137"/>
      <c r="P505" s="137"/>
      <c r="R505" s="15" t="s">
        <v>842</v>
      </c>
      <c r="S505" s="16">
        <v>1229.46</v>
      </c>
      <c r="U505" s="15" t="s">
        <v>842</v>
      </c>
      <c r="V505" s="16">
        <v>123.65000000000009</v>
      </c>
    </row>
    <row r="506" spans="2:22">
      <c r="B506" s="15" t="s">
        <v>862</v>
      </c>
      <c r="C506" s="16">
        <v>82994.999999999985</v>
      </c>
      <c r="D506" s="16">
        <v>84766.710000000021</v>
      </c>
      <c r="E506" s="16">
        <v>-1771.7100000000355</v>
      </c>
      <c r="F506" s="17">
        <v>274</v>
      </c>
      <c r="G506" s="18">
        <v>-2.1347189589734753E-2</v>
      </c>
      <c r="M506" s="96" t="s">
        <v>818</v>
      </c>
      <c r="N506" s="39">
        <v>419.46</v>
      </c>
      <c r="O506" s="39">
        <v>6.3100000000000023</v>
      </c>
      <c r="P506" s="67">
        <v>1</v>
      </c>
      <c r="R506" s="15" t="s">
        <v>843</v>
      </c>
      <c r="S506" s="16">
        <v>3288.92</v>
      </c>
      <c r="U506" s="15" t="s">
        <v>843</v>
      </c>
      <c r="V506" s="16">
        <v>-181.92000000000007</v>
      </c>
    </row>
    <row r="507" spans="2:22">
      <c r="B507" s="15" t="s">
        <v>863</v>
      </c>
      <c r="C507" s="16">
        <v>8997.81</v>
      </c>
      <c r="D507" s="16">
        <v>9033.15</v>
      </c>
      <c r="E507" s="16">
        <v>-35.340000000000146</v>
      </c>
      <c r="F507" s="17">
        <v>20</v>
      </c>
      <c r="G507" s="18">
        <v>-3.9276223881144576E-3</v>
      </c>
      <c r="M507" s="95" t="s">
        <v>1711</v>
      </c>
      <c r="N507" s="137"/>
      <c r="O507" s="137"/>
      <c r="P507" s="137"/>
      <c r="R507" s="15" t="s">
        <v>844</v>
      </c>
      <c r="S507" s="16">
        <v>5085.4099999999989</v>
      </c>
      <c r="U507" s="15" t="s">
        <v>844</v>
      </c>
      <c r="V507" s="16">
        <v>330.60999999999967</v>
      </c>
    </row>
    <row r="508" spans="2:22">
      <c r="B508" s="15" t="s">
        <v>864</v>
      </c>
      <c r="C508" s="16">
        <v>101203.69</v>
      </c>
      <c r="D508" s="16">
        <v>100661.05</v>
      </c>
      <c r="E508" s="16">
        <v>542.63999999999942</v>
      </c>
      <c r="F508" s="17">
        <v>243</v>
      </c>
      <c r="G508" s="18">
        <v>5.3618598294192573E-3</v>
      </c>
      <c r="M508" s="96" t="s">
        <v>597</v>
      </c>
      <c r="N508" s="39">
        <v>603125.5</v>
      </c>
      <c r="O508" s="39">
        <v>-6650.9999999998836</v>
      </c>
      <c r="P508" s="67">
        <v>884</v>
      </c>
      <c r="R508" s="15" t="s">
        <v>845</v>
      </c>
      <c r="S508" s="16">
        <v>17162.879999999997</v>
      </c>
      <c r="U508" s="15" t="s">
        <v>845</v>
      </c>
      <c r="V508" s="16">
        <v>1927.4299999999948</v>
      </c>
    </row>
    <row r="509" spans="2:22">
      <c r="B509" s="15" t="s">
        <v>865</v>
      </c>
      <c r="C509" s="16">
        <v>109074.54000000002</v>
      </c>
      <c r="D509" s="16">
        <v>102136.92</v>
      </c>
      <c r="E509" s="16">
        <v>6937.6200000000244</v>
      </c>
      <c r="F509" s="17">
        <v>76</v>
      </c>
      <c r="G509" s="18">
        <v>6.3604393839295795E-2</v>
      </c>
      <c r="M509" s="95" t="s">
        <v>1712</v>
      </c>
      <c r="N509" s="137"/>
      <c r="O509" s="137"/>
      <c r="P509" s="137"/>
      <c r="R509" s="15" t="s">
        <v>846</v>
      </c>
      <c r="S509" s="16">
        <v>4132.53</v>
      </c>
      <c r="U509" s="15" t="s">
        <v>846</v>
      </c>
      <c r="V509" s="16">
        <v>-24.700000000000728</v>
      </c>
    </row>
    <row r="510" spans="2:22">
      <c r="B510" s="15" t="s">
        <v>866</v>
      </c>
      <c r="C510" s="16">
        <v>62378.309999999976</v>
      </c>
      <c r="D510" s="16">
        <v>65601.989999999991</v>
      </c>
      <c r="E510" s="16">
        <v>-3223.6800000000148</v>
      </c>
      <c r="F510" s="17">
        <v>162</v>
      </c>
      <c r="G510" s="18">
        <v>-5.1679502057686656E-2</v>
      </c>
      <c r="M510" s="96" t="s">
        <v>378</v>
      </c>
      <c r="N510" s="39">
        <v>311445.75000000041</v>
      </c>
      <c r="O510" s="39">
        <v>-427.36999999941327</v>
      </c>
      <c r="P510" s="67">
        <v>685</v>
      </c>
      <c r="R510" s="15" t="s">
        <v>847</v>
      </c>
      <c r="S510" s="16">
        <v>19267.019999999997</v>
      </c>
      <c r="U510" s="15" t="s">
        <v>847</v>
      </c>
      <c r="V510" s="16">
        <v>-1055.260000000002</v>
      </c>
    </row>
    <row r="511" spans="2:22">
      <c r="B511" s="15" t="s">
        <v>867</v>
      </c>
      <c r="C511" s="16">
        <v>210248.93000000031</v>
      </c>
      <c r="D511" s="16">
        <v>190293.99999999991</v>
      </c>
      <c r="E511" s="16">
        <v>19954.9300000004</v>
      </c>
      <c r="F511" s="17">
        <v>1124</v>
      </c>
      <c r="G511" s="18">
        <v>9.4910970533835154E-2</v>
      </c>
      <c r="M511" s="95" t="s">
        <v>1713</v>
      </c>
      <c r="N511" s="137"/>
      <c r="O511" s="137"/>
      <c r="P511" s="137"/>
      <c r="R511" s="15" t="s">
        <v>848</v>
      </c>
      <c r="S511" s="16">
        <v>323.99</v>
      </c>
      <c r="U511" s="15" t="s">
        <v>848</v>
      </c>
      <c r="V511" s="16">
        <v>-19.659999999999968</v>
      </c>
    </row>
    <row r="512" spans="2:22">
      <c r="B512" s="15" t="s">
        <v>868</v>
      </c>
      <c r="C512" s="16">
        <v>254180.49000000017</v>
      </c>
      <c r="D512" s="16">
        <v>227218.66</v>
      </c>
      <c r="E512" s="16">
        <v>26961.830000000162</v>
      </c>
      <c r="F512" s="17">
        <v>1042</v>
      </c>
      <c r="G512" s="18">
        <v>0.10607356213688998</v>
      </c>
      <c r="M512" s="96" t="s">
        <v>732</v>
      </c>
      <c r="N512" s="39">
        <v>10655.41</v>
      </c>
      <c r="O512" s="39">
        <v>-78.639999999999418</v>
      </c>
      <c r="P512" s="67">
        <v>32</v>
      </c>
      <c r="R512" s="15" t="s">
        <v>849</v>
      </c>
      <c r="S512" s="16">
        <v>27283.890000000007</v>
      </c>
      <c r="U512" s="15" t="s">
        <v>849</v>
      </c>
      <c r="V512" s="16">
        <v>-2559.7200000000012</v>
      </c>
    </row>
    <row r="513" spans="2:22">
      <c r="B513" s="15" t="s">
        <v>869</v>
      </c>
      <c r="C513" s="16">
        <v>140874.22000000003</v>
      </c>
      <c r="D513" s="16">
        <v>131242.01</v>
      </c>
      <c r="E513" s="16">
        <v>9632.210000000021</v>
      </c>
      <c r="F513" s="17">
        <v>86</v>
      </c>
      <c r="G513" s="18">
        <v>6.8374540068438489E-2</v>
      </c>
      <c r="M513" s="95" t="s">
        <v>1714</v>
      </c>
      <c r="N513" s="137"/>
      <c r="O513" s="137"/>
      <c r="P513" s="137"/>
      <c r="R513" s="15" t="s">
        <v>850</v>
      </c>
      <c r="S513" s="16">
        <v>287127.64000000019</v>
      </c>
      <c r="U513" s="15" t="s">
        <v>850</v>
      </c>
      <c r="V513" s="16">
        <v>-1495.4999999998836</v>
      </c>
    </row>
    <row r="514" spans="2:22">
      <c r="B514" s="15" t="s">
        <v>870</v>
      </c>
      <c r="C514" s="16">
        <v>3531.42</v>
      </c>
      <c r="D514" s="16">
        <v>3089.9999999999991</v>
      </c>
      <c r="E514" s="16">
        <v>441.42000000000098</v>
      </c>
      <c r="F514" s="17">
        <v>31</v>
      </c>
      <c r="G514" s="18">
        <v>0.12499787620843768</v>
      </c>
      <c r="M514" s="96" t="s">
        <v>475</v>
      </c>
      <c r="N514" s="39">
        <v>60387.42</v>
      </c>
      <c r="O514" s="39">
        <v>-2382.3999999999796</v>
      </c>
      <c r="P514" s="67">
        <v>359</v>
      </c>
      <c r="R514" s="15" t="s">
        <v>851</v>
      </c>
      <c r="S514" s="16">
        <v>289958.34000000014</v>
      </c>
      <c r="U514" s="15" t="s">
        <v>851</v>
      </c>
      <c r="V514" s="16">
        <v>20069.160000000149</v>
      </c>
    </row>
    <row r="515" spans="2:22">
      <c r="B515" s="15" t="s">
        <v>871</v>
      </c>
      <c r="C515" s="16">
        <v>1615.2</v>
      </c>
      <c r="D515" s="16">
        <v>1593.4399999999998</v>
      </c>
      <c r="E515" s="16">
        <v>21.760000000000218</v>
      </c>
      <c r="F515" s="17">
        <v>5</v>
      </c>
      <c r="G515" s="18">
        <v>1.3472015849430545E-2</v>
      </c>
      <c r="M515" s="95" t="s">
        <v>1715</v>
      </c>
      <c r="N515" s="137"/>
      <c r="O515" s="137"/>
      <c r="P515" s="137"/>
      <c r="R515" s="15" t="s">
        <v>852</v>
      </c>
      <c r="S515" s="16">
        <v>402407.84000000008</v>
      </c>
      <c r="U515" s="15" t="s">
        <v>852</v>
      </c>
      <c r="V515" s="16">
        <v>-9085.4299999999348</v>
      </c>
    </row>
    <row r="516" spans="2:22">
      <c r="B516" s="15" t="s">
        <v>872</v>
      </c>
      <c r="C516" s="16">
        <v>46135.390000000007</v>
      </c>
      <c r="D516" s="16">
        <v>47690.380000000012</v>
      </c>
      <c r="E516" s="16">
        <v>-1554.9900000000052</v>
      </c>
      <c r="F516" s="17">
        <v>33</v>
      </c>
      <c r="G516" s="18">
        <v>-3.3704928038974097E-2</v>
      </c>
      <c r="M516" s="96" t="s">
        <v>385</v>
      </c>
      <c r="N516" s="39">
        <v>380589.50000000023</v>
      </c>
      <c r="O516" s="39">
        <v>-13811.539999999979</v>
      </c>
      <c r="P516" s="67">
        <v>942</v>
      </c>
      <c r="R516" s="15" t="s">
        <v>853</v>
      </c>
      <c r="S516" s="16">
        <v>48761.760000000002</v>
      </c>
      <c r="U516" s="15" t="s">
        <v>853</v>
      </c>
      <c r="V516" s="16">
        <v>3075.1600000000035</v>
      </c>
    </row>
    <row r="517" spans="2:22">
      <c r="B517" s="15" t="s">
        <v>873</v>
      </c>
      <c r="C517" s="16">
        <v>108780.30000000005</v>
      </c>
      <c r="D517" s="16">
        <v>118898.93</v>
      </c>
      <c r="E517" s="16">
        <v>-10118.629999999946</v>
      </c>
      <c r="F517" s="17">
        <v>157</v>
      </c>
      <c r="G517" s="18">
        <v>-9.3018956557390828E-2</v>
      </c>
      <c r="M517" s="96" t="s">
        <v>449</v>
      </c>
      <c r="N517" s="39">
        <v>268913.41000000015</v>
      </c>
      <c r="O517" s="39">
        <v>32991.980000000127</v>
      </c>
      <c r="P517" s="67">
        <v>1322</v>
      </c>
      <c r="R517" s="15" t="s">
        <v>854</v>
      </c>
      <c r="S517" s="16">
        <v>617857.20000000019</v>
      </c>
      <c r="U517" s="15" t="s">
        <v>854</v>
      </c>
      <c r="V517" s="16">
        <v>-15888.649999999441</v>
      </c>
    </row>
    <row r="518" spans="2:22">
      <c r="B518" s="15" t="s">
        <v>874</v>
      </c>
      <c r="C518" s="16">
        <v>44242.87</v>
      </c>
      <c r="D518" s="16">
        <v>44981.219999999994</v>
      </c>
      <c r="E518" s="16">
        <v>-738.34999999999127</v>
      </c>
      <c r="F518" s="17">
        <v>142</v>
      </c>
      <c r="G518" s="18">
        <v>-1.6688564733707178E-2</v>
      </c>
      <c r="M518" s="95" t="s">
        <v>1716</v>
      </c>
      <c r="N518" s="137"/>
      <c r="O518" s="137"/>
      <c r="P518" s="137"/>
      <c r="R518" s="15" t="s">
        <v>855</v>
      </c>
      <c r="S518" s="16">
        <v>443.95</v>
      </c>
      <c r="U518" s="15" t="s">
        <v>855</v>
      </c>
      <c r="V518" s="16">
        <v>-53.670000000000016</v>
      </c>
    </row>
    <row r="519" spans="2:22">
      <c r="B519" s="15" t="s">
        <v>875</v>
      </c>
      <c r="C519" s="16">
        <v>154348.66</v>
      </c>
      <c r="D519" s="16">
        <v>143351.84</v>
      </c>
      <c r="E519" s="16">
        <v>10996.820000000007</v>
      </c>
      <c r="F519" s="17">
        <v>107</v>
      </c>
      <c r="G519" s="18">
        <v>7.1246617884470176E-2</v>
      </c>
      <c r="M519" s="96" t="s">
        <v>850</v>
      </c>
      <c r="N519" s="39">
        <v>287127.64000000019</v>
      </c>
      <c r="O519" s="39">
        <v>-1495.4999999998836</v>
      </c>
      <c r="P519" s="67">
        <v>642</v>
      </c>
      <c r="R519" s="15" t="s">
        <v>856</v>
      </c>
      <c r="S519" s="16">
        <v>1029.19</v>
      </c>
      <c r="U519" s="15" t="s">
        <v>856</v>
      </c>
      <c r="V519" s="16">
        <v>-44.829999999999927</v>
      </c>
    </row>
    <row r="520" spans="2:22">
      <c r="B520" s="15" t="s">
        <v>876</v>
      </c>
      <c r="C520" s="16">
        <v>4394.01</v>
      </c>
      <c r="D520" s="16">
        <v>3963.0999999999995</v>
      </c>
      <c r="E520" s="16">
        <v>430.91000000000076</v>
      </c>
      <c r="F520" s="17">
        <v>8</v>
      </c>
      <c r="G520" s="18">
        <v>9.8067596568965645E-2</v>
      </c>
      <c r="M520" s="95" t="s">
        <v>1717</v>
      </c>
      <c r="N520" s="137"/>
      <c r="O520" s="137"/>
      <c r="P520" s="137"/>
      <c r="R520" s="15" t="s">
        <v>857</v>
      </c>
      <c r="S520" s="16">
        <v>8288.76</v>
      </c>
      <c r="U520" s="15" t="s">
        <v>857</v>
      </c>
      <c r="V520" s="16">
        <v>-91.999999999998181</v>
      </c>
    </row>
    <row r="521" spans="2:22">
      <c r="B521" s="15" t="s">
        <v>877</v>
      </c>
      <c r="C521" s="16">
        <v>49438.429999999971</v>
      </c>
      <c r="D521" s="16">
        <v>43689.309999999983</v>
      </c>
      <c r="E521" s="16">
        <v>5749.1199999999881</v>
      </c>
      <c r="F521" s="17">
        <v>199</v>
      </c>
      <c r="G521" s="18">
        <v>0.11628848246192267</v>
      </c>
      <c r="M521" s="96" t="s">
        <v>692</v>
      </c>
      <c r="N521" s="39">
        <v>456879.99000000046</v>
      </c>
      <c r="O521" s="39">
        <v>-16838.619999999413</v>
      </c>
      <c r="P521" s="67">
        <v>862</v>
      </c>
      <c r="R521" s="15" t="s">
        <v>858</v>
      </c>
      <c r="S521" s="16">
        <v>61808.910000000018</v>
      </c>
      <c r="U521" s="15" t="s">
        <v>858</v>
      </c>
      <c r="V521" s="16">
        <v>4737.2700000000041</v>
      </c>
    </row>
    <row r="522" spans="2:22">
      <c r="B522" s="15" t="s">
        <v>878</v>
      </c>
      <c r="C522" s="16">
        <v>61616.609999999957</v>
      </c>
      <c r="D522" s="16">
        <v>61449.21</v>
      </c>
      <c r="E522" s="16">
        <v>167.3999999999578</v>
      </c>
      <c r="F522" s="17">
        <v>174</v>
      </c>
      <c r="G522" s="18">
        <v>2.7167999018439656E-3</v>
      </c>
      <c r="M522" s="95" t="s">
        <v>1508</v>
      </c>
      <c r="N522" s="137"/>
      <c r="O522" s="137"/>
      <c r="P522" s="137"/>
      <c r="R522" s="15" t="s">
        <v>859</v>
      </c>
      <c r="S522" s="16">
        <v>138536.16</v>
      </c>
      <c r="U522" s="15" t="s">
        <v>859</v>
      </c>
      <c r="V522" s="16">
        <v>-10815.220000000001</v>
      </c>
    </row>
    <row r="523" spans="2:22">
      <c r="B523" s="15" t="s">
        <v>879</v>
      </c>
      <c r="C523" s="16">
        <v>148709.24999999994</v>
      </c>
      <c r="D523" s="16">
        <v>149258.53999999998</v>
      </c>
      <c r="E523" s="16">
        <v>-549.29000000003725</v>
      </c>
      <c r="F523" s="17">
        <v>1292</v>
      </c>
      <c r="G523" s="18">
        <v>-3.6937177747856133E-3</v>
      </c>
      <c r="M523" s="96" t="s">
        <v>750</v>
      </c>
      <c r="N523" s="39">
        <v>414076.40000000055</v>
      </c>
      <c r="O523" s="39">
        <v>212.7000000004773</v>
      </c>
      <c r="P523" s="67">
        <v>1203</v>
      </c>
      <c r="R523" s="15" t="s">
        <v>860</v>
      </c>
      <c r="S523" s="16">
        <v>69544.329999999987</v>
      </c>
      <c r="U523" s="15" t="s">
        <v>860</v>
      </c>
      <c r="V523" s="16">
        <v>-4284.609999999986</v>
      </c>
    </row>
    <row r="524" spans="2:22">
      <c r="B524" s="15" t="s">
        <v>880</v>
      </c>
      <c r="C524" s="16">
        <v>183185.87</v>
      </c>
      <c r="D524" s="16">
        <v>200585.30000000002</v>
      </c>
      <c r="E524" s="16">
        <v>-17399.430000000022</v>
      </c>
      <c r="F524" s="17">
        <v>258</v>
      </c>
      <c r="G524" s="18">
        <v>-9.4982380464170207E-2</v>
      </c>
      <c r="M524" s="96" t="s">
        <v>899</v>
      </c>
      <c r="N524" s="39">
        <v>190905.82000000009</v>
      </c>
      <c r="O524" s="39">
        <v>-13450.78999999995</v>
      </c>
      <c r="P524" s="67">
        <v>335</v>
      </c>
      <c r="R524" s="15" t="s">
        <v>861</v>
      </c>
      <c r="S524" s="16">
        <v>394162.83000000013</v>
      </c>
      <c r="U524" s="15" t="s">
        <v>861</v>
      </c>
      <c r="V524" s="16">
        <v>-2649.469999999681</v>
      </c>
    </row>
    <row r="525" spans="2:22">
      <c r="B525" s="15" t="s">
        <v>881</v>
      </c>
      <c r="C525" s="16">
        <v>428125.63</v>
      </c>
      <c r="D525" s="16">
        <v>391574.9699999998</v>
      </c>
      <c r="E525" s="16">
        <v>36550.660000000207</v>
      </c>
      <c r="F525" s="17">
        <v>732</v>
      </c>
      <c r="G525" s="18">
        <v>8.5373678749390003E-2</v>
      </c>
      <c r="M525" s="95" t="s">
        <v>1718</v>
      </c>
      <c r="N525" s="137"/>
      <c r="O525" s="137"/>
      <c r="P525" s="137"/>
      <c r="R525" s="15" t="s">
        <v>862</v>
      </c>
      <c r="S525" s="16">
        <v>82994.999999999985</v>
      </c>
      <c r="U525" s="15" t="s">
        <v>862</v>
      </c>
      <c r="V525" s="16">
        <v>-1771.7100000000355</v>
      </c>
    </row>
    <row r="526" spans="2:22">
      <c r="B526" s="15" t="s">
        <v>882</v>
      </c>
      <c r="C526" s="16">
        <v>11250.27</v>
      </c>
      <c r="D526" s="16">
        <v>11215.32</v>
      </c>
      <c r="E526" s="16">
        <v>34.950000000000728</v>
      </c>
      <c r="F526" s="17">
        <v>30</v>
      </c>
      <c r="G526" s="18">
        <v>3.1065921084561282E-3</v>
      </c>
      <c r="M526" s="96" t="s">
        <v>983</v>
      </c>
      <c r="N526" s="39">
        <v>88310.89</v>
      </c>
      <c r="O526" s="39">
        <v>-92.110000000000582</v>
      </c>
      <c r="P526" s="67">
        <v>174</v>
      </c>
      <c r="R526" s="15" t="s">
        <v>863</v>
      </c>
      <c r="S526" s="16">
        <v>8997.81</v>
      </c>
      <c r="U526" s="15" t="s">
        <v>863</v>
      </c>
      <c r="V526" s="16">
        <v>-35.340000000000146</v>
      </c>
    </row>
    <row r="527" spans="2:22">
      <c r="B527" s="15" t="s">
        <v>883</v>
      </c>
      <c r="C527" s="16">
        <v>78543.320000000022</v>
      </c>
      <c r="D527" s="16">
        <v>73518.429999999993</v>
      </c>
      <c r="E527" s="16">
        <v>5024.8900000000285</v>
      </c>
      <c r="F527" s="17">
        <v>69</v>
      </c>
      <c r="G527" s="18">
        <v>6.3976032589404513E-2</v>
      </c>
      <c r="M527" s="95" t="s">
        <v>1719</v>
      </c>
      <c r="N527" s="137"/>
      <c r="O527" s="137"/>
      <c r="P527" s="137"/>
      <c r="R527" s="15" t="s">
        <v>864</v>
      </c>
      <c r="S527" s="16">
        <v>101203.69</v>
      </c>
      <c r="U527" s="15" t="s">
        <v>864</v>
      </c>
      <c r="V527" s="16">
        <v>542.63999999999942</v>
      </c>
    </row>
    <row r="528" spans="2:22">
      <c r="B528" s="15" t="s">
        <v>884</v>
      </c>
      <c r="C528" s="16">
        <v>35084.51</v>
      </c>
      <c r="D528" s="16">
        <v>35087.939999999988</v>
      </c>
      <c r="E528" s="16">
        <v>-3.4299999999857391</v>
      </c>
      <c r="F528" s="17">
        <v>212</v>
      </c>
      <c r="G528" s="18">
        <v>-9.776394197854663E-5</v>
      </c>
      <c r="M528" s="96" t="s">
        <v>497</v>
      </c>
      <c r="N528" s="39">
        <v>20066.89</v>
      </c>
      <c r="O528" s="39">
        <v>-1592.5299999999988</v>
      </c>
      <c r="P528" s="67">
        <v>33</v>
      </c>
      <c r="R528" s="15" t="s">
        <v>865</v>
      </c>
      <c r="S528" s="16">
        <v>109074.54000000002</v>
      </c>
      <c r="U528" s="15" t="s">
        <v>865</v>
      </c>
      <c r="V528" s="16">
        <v>6937.6200000000244</v>
      </c>
    </row>
    <row r="529" spans="2:22">
      <c r="B529" s="15" t="s">
        <v>885</v>
      </c>
      <c r="C529" s="16">
        <v>2518.5</v>
      </c>
      <c r="D529" s="16">
        <v>2254.5099999999998</v>
      </c>
      <c r="E529" s="16">
        <v>263.99000000000024</v>
      </c>
      <c r="F529" s="17">
        <v>5</v>
      </c>
      <c r="G529" s="18">
        <v>0.10482032956124687</v>
      </c>
      <c r="M529" s="96" t="s">
        <v>914</v>
      </c>
      <c r="N529" s="39">
        <v>4300.57</v>
      </c>
      <c r="O529" s="39">
        <v>-193.40000000000055</v>
      </c>
      <c r="P529" s="67">
        <v>8</v>
      </c>
      <c r="R529" s="15" t="s">
        <v>866</v>
      </c>
      <c r="S529" s="16">
        <v>62378.309999999976</v>
      </c>
      <c r="U529" s="15" t="s">
        <v>866</v>
      </c>
      <c r="V529" s="16">
        <v>-3223.6800000000148</v>
      </c>
    </row>
    <row r="530" spans="2:22">
      <c r="B530" s="15" t="s">
        <v>886</v>
      </c>
      <c r="C530" s="16">
        <v>362336.23999999987</v>
      </c>
      <c r="D530" s="16">
        <v>368722.87999999966</v>
      </c>
      <c r="E530" s="16">
        <v>-6386.6399999997811</v>
      </c>
      <c r="F530" s="17">
        <v>726</v>
      </c>
      <c r="G530" s="18">
        <v>-1.7626279943733433E-2</v>
      </c>
      <c r="M530" s="95" t="s">
        <v>1720</v>
      </c>
      <c r="N530" s="137"/>
      <c r="O530" s="137"/>
      <c r="P530" s="137"/>
      <c r="R530" s="15" t="s">
        <v>867</v>
      </c>
      <c r="S530" s="16">
        <v>210248.93000000031</v>
      </c>
      <c r="U530" s="15" t="s">
        <v>867</v>
      </c>
      <c r="V530" s="16">
        <v>19954.9300000004</v>
      </c>
    </row>
    <row r="531" spans="2:22">
      <c r="B531" s="15" t="s">
        <v>887</v>
      </c>
      <c r="C531" s="16">
        <v>83433.139999999985</v>
      </c>
      <c r="D531" s="16">
        <v>84803.230000000025</v>
      </c>
      <c r="E531" s="16">
        <v>-1370.0900000000402</v>
      </c>
      <c r="F531" s="17">
        <v>338</v>
      </c>
      <c r="G531" s="18">
        <v>-1.6421412402793906E-2</v>
      </c>
      <c r="M531" s="96" t="s">
        <v>830</v>
      </c>
      <c r="N531" s="39">
        <v>27516.620000000003</v>
      </c>
      <c r="O531" s="39">
        <v>-2637.6100000000006</v>
      </c>
      <c r="P531" s="67">
        <v>32</v>
      </c>
      <c r="R531" s="15" t="s">
        <v>868</v>
      </c>
      <c r="S531" s="16">
        <v>254180.49000000017</v>
      </c>
      <c r="U531" s="15" t="s">
        <v>868</v>
      </c>
      <c r="V531" s="16">
        <v>26961.830000000162</v>
      </c>
    </row>
    <row r="532" spans="2:22">
      <c r="B532" s="15" t="s">
        <v>888</v>
      </c>
      <c r="C532" s="16">
        <v>51803.08</v>
      </c>
      <c r="D532" s="16">
        <v>51392.480000000003</v>
      </c>
      <c r="E532" s="16">
        <v>410.59999999999854</v>
      </c>
      <c r="F532" s="17">
        <v>90</v>
      </c>
      <c r="G532" s="18">
        <v>7.9261696408784669E-3</v>
      </c>
      <c r="M532" s="95" t="s">
        <v>1721</v>
      </c>
      <c r="N532" s="137"/>
      <c r="O532" s="137"/>
      <c r="P532" s="137"/>
      <c r="R532" s="15" t="s">
        <v>869</v>
      </c>
      <c r="S532" s="16">
        <v>140874.22000000003</v>
      </c>
      <c r="U532" s="15" t="s">
        <v>869</v>
      </c>
      <c r="V532" s="16">
        <v>9632.210000000021</v>
      </c>
    </row>
    <row r="533" spans="2:22">
      <c r="B533" s="15" t="s">
        <v>889</v>
      </c>
      <c r="C533" s="16">
        <v>88724.659999999945</v>
      </c>
      <c r="D533" s="16">
        <v>88944.11</v>
      </c>
      <c r="E533" s="16">
        <v>-219.4500000000553</v>
      </c>
      <c r="F533" s="17">
        <v>160</v>
      </c>
      <c r="G533" s="18">
        <v>-2.4733822592282171E-3</v>
      </c>
      <c r="M533" s="96" t="s">
        <v>961</v>
      </c>
      <c r="N533" s="39">
        <v>12216.329999999998</v>
      </c>
      <c r="O533" s="39">
        <v>-795.27000000000589</v>
      </c>
      <c r="P533" s="67">
        <v>82</v>
      </c>
      <c r="R533" s="15" t="s">
        <v>870</v>
      </c>
      <c r="S533" s="16">
        <v>3531.42</v>
      </c>
      <c r="U533" s="15" t="s">
        <v>870</v>
      </c>
      <c r="V533" s="16">
        <v>441.42000000000098</v>
      </c>
    </row>
    <row r="534" spans="2:22">
      <c r="B534" s="15" t="s">
        <v>890</v>
      </c>
      <c r="C534" s="16">
        <v>5229.1900000000005</v>
      </c>
      <c r="D534" s="16">
        <v>4753.49</v>
      </c>
      <c r="E534" s="16">
        <v>475.70000000000073</v>
      </c>
      <c r="F534" s="17">
        <v>10</v>
      </c>
      <c r="G534" s="18">
        <v>9.0970112005874848E-2</v>
      </c>
      <c r="M534" s="95" t="s">
        <v>1722</v>
      </c>
      <c r="N534" s="137"/>
      <c r="O534" s="137"/>
      <c r="P534" s="137"/>
      <c r="R534" s="15" t="s">
        <v>871</v>
      </c>
      <c r="S534" s="16">
        <v>1615.2</v>
      </c>
      <c r="U534" s="15" t="s">
        <v>871</v>
      </c>
      <c r="V534" s="16">
        <v>21.760000000000218</v>
      </c>
    </row>
    <row r="535" spans="2:22">
      <c r="B535" s="15" t="s">
        <v>891</v>
      </c>
      <c r="C535" s="16">
        <v>22110.439999999995</v>
      </c>
      <c r="D535" s="16">
        <v>19627.699999999997</v>
      </c>
      <c r="E535" s="16">
        <v>2482.739999999998</v>
      </c>
      <c r="F535" s="17">
        <v>64</v>
      </c>
      <c r="G535" s="18">
        <v>0.11228813176038101</v>
      </c>
      <c r="M535" s="96" t="s">
        <v>767</v>
      </c>
      <c r="N535" s="39">
        <v>338938.16000000003</v>
      </c>
      <c r="O535" s="39">
        <v>-9224.0299999998533</v>
      </c>
      <c r="P535" s="67">
        <v>539</v>
      </c>
      <c r="R535" s="15" t="s">
        <v>872</v>
      </c>
      <c r="S535" s="16">
        <v>46135.390000000007</v>
      </c>
      <c r="U535" s="15" t="s">
        <v>872</v>
      </c>
      <c r="V535" s="16">
        <v>-1554.9900000000052</v>
      </c>
    </row>
    <row r="536" spans="2:22">
      <c r="B536" s="15" t="s">
        <v>892</v>
      </c>
      <c r="C536" s="16">
        <v>387188.32999999984</v>
      </c>
      <c r="D536" s="16">
        <v>390477.41999999987</v>
      </c>
      <c r="E536" s="16">
        <v>-3289.0900000000256</v>
      </c>
      <c r="F536" s="17">
        <v>593</v>
      </c>
      <c r="G536" s="18">
        <v>-8.4948066487438474E-3</v>
      </c>
      <c r="M536" s="95" t="s">
        <v>1723</v>
      </c>
      <c r="N536" s="137"/>
      <c r="O536" s="137"/>
      <c r="P536" s="137"/>
      <c r="R536" s="15" t="s">
        <v>873</v>
      </c>
      <c r="S536" s="16">
        <v>108780.30000000005</v>
      </c>
      <c r="U536" s="15" t="s">
        <v>873</v>
      </c>
      <c r="V536" s="16">
        <v>-10118.629999999946</v>
      </c>
    </row>
    <row r="537" spans="2:22">
      <c r="B537" s="15" t="s">
        <v>893</v>
      </c>
      <c r="C537" s="16">
        <v>228419.26000000004</v>
      </c>
      <c r="D537" s="16">
        <v>235912.25999999992</v>
      </c>
      <c r="E537" s="16">
        <v>-7492.9999999998836</v>
      </c>
      <c r="F537" s="17">
        <v>348</v>
      </c>
      <c r="G537" s="18">
        <v>-3.2803713662323757E-2</v>
      </c>
      <c r="M537" s="96" t="s">
        <v>545</v>
      </c>
      <c r="N537" s="39">
        <v>5925.8099999999986</v>
      </c>
      <c r="O537" s="39">
        <v>60.589999999997417</v>
      </c>
      <c r="P537" s="67">
        <v>29</v>
      </c>
      <c r="R537" s="15" t="s">
        <v>874</v>
      </c>
      <c r="S537" s="16">
        <v>44242.87</v>
      </c>
      <c r="U537" s="15" t="s">
        <v>874</v>
      </c>
      <c r="V537" s="16">
        <v>-738.34999999999127</v>
      </c>
    </row>
    <row r="538" spans="2:22">
      <c r="B538" s="15" t="s">
        <v>894</v>
      </c>
      <c r="C538" s="16">
        <v>2898.74</v>
      </c>
      <c r="D538" s="16">
        <v>2683.24</v>
      </c>
      <c r="E538" s="16">
        <v>215.5</v>
      </c>
      <c r="F538" s="17">
        <v>7</v>
      </c>
      <c r="G538" s="18">
        <v>7.4342645425253734E-2</v>
      </c>
      <c r="M538" s="95" t="s">
        <v>1724</v>
      </c>
      <c r="N538" s="137"/>
      <c r="O538" s="137"/>
      <c r="P538" s="137"/>
      <c r="R538" s="15" t="s">
        <v>875</v>
      </c>
      <c r="S538" s="16">
        <v>154348.66</v>
      </c>
      <c r="U538" s="15" t="s">
        <v>875</v>
      </c>
      <c r="V538" s="16">
        <v>10996.820000000007</v>
      </c>
    </row>
    <row r="539" spans="2:22">
      <c r="B539" s="15" t="s">
        <v>895</v>
      </c>
      <c r="C539" s="16">
        <v>28407.870000000003</v>
      </c>
      <c r="D539" s="16">
        <v>30058.800000000003</v>
      </c>
      <c r="E539" s="16">
        <v>-1650.9300000000003</v>
      </c>
      <c r="F539" s="17">
        <v>45</v>
      </c>
      <c r="G539" s="18">
        <v>-5.8115233560277493E-2</v>
      </c>
      <c r="M539" s="96" t="s">
        <v>671</v>
      </c>
      <c r="N539" s="39">
        <v>41335.789999999964</v>
      </c>
      <c r="O539" s="39">
        <v>-563.78000000000611</v>
      </c>
      <c r="P539" s="67">
        <v>273</v>
      </c>
      <c r="R539" s="15" t="s">
        <v>876</v>
      </c>
      <c r="S539" s="16">
        <v>4394.01</v>
      </c>
      <c r="U539" s="15" t="s">
        <v>876</v>
      </c>
      <c r="V539" s="16">
        <v>430.91000000000076</v>
      </c>
    </row>
    <row r="540" spans="2:22">
      <c r="B540" s="15" t="s">
        <v>896</v>
      </c>
      <c r="C540" s="16">
        <v>20441.810000000001</v>
      </c>
      <c r="D540" s="16">
        <v>18027.98</v>
      </c>
      <c r="E540" s="16">
        <v>2413.8300000000017</v>
      </c>
      <c r="F540" s="17">
        <v>75</v>
      </c>
      <c r="G540" s="18">
        <v>0.11808298775891184</v>
      </c>
      <c r="M540" s="95" t="s">
        <v>1725</v>
      </c>
      <c r="N540" s="137"/>
      <c r="O540" s="137"/>
      <c r="P540" s="137"/>
      <c r="R540" s="15" t="s">
        <v>877</v>
      </c>
      <c r="S540" s="16">
        <v>49438.429999999971</v>
      </c>
      <c r="U540" s="15" t="s">
        <v>877</v>
      </c>
      <c r="V540" s="16">
        <v>5749.1199999999881</v>
      </c>
    </row>
    <row r="541" spans="2:22">
      <c r="B541" s="15" t="s">
        <v>897</v>
      </c>
      <c r="C541" s="16">
        <v>12680.069999999998</v>
      </c>
      <c r="D541" s="16">
        <v>11476.079999999998</v>
      </c>
      <c r="E541" s="16">
        <v>1203.9899999999998</v>
      </c>
      <c r="F541" s="17">
        <v>54</v>
      </c>
      <c r="G541" s="18">
        <v>9.4951368565000027E-2</v>
      </c>
      <c r="M541" s="96" t="s">
        <v>939</v>
      </c>
      <c r="N541" s="39">
        <v>22340.77</v>
      </c>
      <c r="O541" s="39">
        <v>85.849999999998545</v>
      </c>
      <c r="P541" s="67">
        <v>52</v>
      </c>
      <c r="R541" s="15" t="s">
        <v>878</v>
      </c>
      <c r="S541" s="16">
        <v>61616.609999999957</v>
      </c>
      <c r="U541" s="15" t="s">
        <v>878</v>
      </c>
      <c r="V541" s="16">
        <v>167.3999999999578</v>
      </c>
    </row>
    <row r="542" spans="2:22">
      <c r="B542" s="15" t="s">
        <v>898</v>
      </c>
      <c r="C542" s="16">
        <v>24970.510000000002</v>
      </c>
      <c r="D542" s="16">
        <v>24982.440000000002</v>
      </c>
      <c r="E542" s="16">
        <v>-11.930000000000291</v>
      </c>
      <c r="F542" s="17">
        <v>54</v>
      </c>
      <c r="G542" s="18">
        <v>-4.7776356990707398E-4</v>
      </c>
      <c r="M542" s="95" t="s">
        <v>1726</v>
      </c>
      <c r="N542" s="137"/>
      <c r="O542" s="137"/>
      <c r="P542" s="137"/>
      <c r="R542" s="15" t="s">
        <v>879</v>
      </c>
      <c r="S542" s="16">
        <v>148709.24999999994</v>
      </c>
      <c r="U542" s="15" t="s">
        <v>879</v>
      </c>
      <c r="V542" s="16">
        <v>-549.29000000003725</v>
      </c>
    </row>
    <row r="543" spans="2:22">
      <c r="B543" s="15" t="s">
        <v>899</v>
      </c>
      <c r="C543" s="16">
        <v>190905.82000000009</v>
      </c>
      <c r="D543" s="16">
        <v>204356.61000000004</v>
      </c>
      <c r="E543" s="16">
        <v>-13450.78999999995</v>
      </c>
      <c r="F543" s="17">
        <v>335</v>
      </c>
      <c r="G543" s="18">
        <v>-7.0457726223328049E-2</v>
      </c>
      <c r="M543" s="96" t="s">
        <v>509</v>
      </c>
      <c r="N543" s="39">
        <v>1625.25</v>
      </c>
      <c r="O543" s="39">
        <v>319.57000000000016</v>
      </c>
      <c r="P543" s="67">
        <v>14</v>
      </c>
      <c r="R543" s="15" t="s">
        <v>880</v>
      </c>
      <c r="S543" s="16">
        <v>183185.87</v>
      </c>
      <c r="U543" s="15" t="s">
        <v>880</v>
      </c>
      <c r="V543" s="16">
        <v>-17399.430000000022</v>
      </c>
    </row>
    <row r="544" spans="2:22">
      <c r="B544" s="15" t="s">
        <v>900</v>
      </c>
      <c r="C544" s="16">
        <v>458654.2100000006</v>
      </c>
      <c r="D544" s="16">
        <v>462371.16999999987</v>
      </c>
      <c r="E544" s="16">
        <v>-3716.9599999992643</v>
      </c>
      <c r="F544" s="17">
        <v>928</v>
      </c>
      <c r="G544" s="18">
        <v>-8.1040573027755681E-3</v>
      </c>
      <c r="M544" s="96" t="s">
        <v>969</v>
      </c>
      <c r="N544" s="39">
        <v>1020.59</v>
      </c>
      <c r="O544" s="39">
        <v>-61.919999999999959</v>
      </c>
      <c r="P544" s="67">
        <v>1</v>
      </c>
      <c r="R544" s="15" t="s">
        <v>881</v>
      </c>
      <c r="S544" s="16">
        <v>428125.63</v>
      </c>
      <c r="U544" s="15" t="s">
        <v>881</v>
      </c>
      <c r="V544" s="16">
        <v>36550.660000000207</v>
      </c>
    </row>
    <row r="545" spans="2:22">
      <c r="B545" s="15" t="s">
        <v>901</v>
      </c>
      <c r="C545" s="16">
        <v>3520.1499999999996</v>
      </c>
      <c r="D545" s="16">
        <v>3559.1099999999997</v>
      </c>
      <c r="E545" s="16">
        <v>-38.960000000000036</v>
      </c>
      <c r="F545" s="17">
        <v>9</v>
      </c>
      <c r="G545" s="18">
        <v>-1.1067710182804721E-2</v>
      </c>
      <c r="M545" s="95" t="s">
        <v>1727</v>
      </c>
      <c r="N545" s="137"/>
      <c r="O545" s="137"/>
      <c r="P545" s="137"/>
      <c r="R545" s="15" t="s">
        <v>882</v>
      </c>
      <c r="S545" s="16">
        <v>11250.27</v>
      </c>
      <c r="U545" s="15" t="s">
        <v>882</v>
      </c>
      <c r="V545" s="16">
        <v>34.950000000000728</v>
      </c>
    </row>
    <row r="546" spans="2:22">
      <c r="B546" s="15" t="s">
        <v>902</v>
      </c>
      <c r="C546" s="16">
        <v>29433.940000000006</v>
      </c>
      <c r="D546" s="16">
        <v>30137.39</v>
      </c>
      <c r="E546" s="16">
        <v>-703.44999999999345</v>
      </c>
      <c r="F546" s="17">
        <v>126</v>
      </c>
      <c r="G546" s="18">
        <v>-2.3899280898173784E-2</v>
      </c>
      <c r="M546" s="96" t="s">
        <v>976</v>
      </c>
      <c r="N546" s="39">
        <v>19413.989999999991</v>
      </c>
      <c r="O546" s="39">
        <v>-5.4900000000125146</v>
      </c>
      <c r="P546" s="67">
        <v>28</v>
      </c>
      <c r="R546" s="15" t="s">
        <v>883</v>
      </c>
      <c r="S546" s="16">
        <v>78543.320000000022</v>
      </c>
      <c r="U546" s="15" t="s">
        <v>883</v>
      </c>
      <c r="V546" s="16">
        <v>5024.8900000000285</v>
      </c>
    </row>
    <row r="547" spans="2:22">
      <c r="B547" s="15" t="s">
        <v>903</v>
      </c>
      <c r="C547" s="16">
        <v>70703.430000000008</v>
      </c>
      <c r="D547" s="16">
        <v>77565.61</v>
      </c>
      <c r="E547" s="16">
        <v>-6862.179999999993</v>
      </c>
      <c r="F547" s="17">
        <v>92</v>
      </c>
      <c r="G547" s="18">
        <v>-9.7055828833197938E-2</v>
      </c>
      <c r="M547" s="95" t="s">
        <v>1728</v>
      </c>
      <c r="N547" s="137"/>
      <c r="O547" s="137"/>
      <c r="P547" s="137"/>
      <c r="R547" s="15" t="s">
        <v>884</v>
      </c>
      <c r="S547" s="16">
        <v>35084.51</v>
      </c>
      <c r="U547" s="15" t="s">
        <v>884</v>
      </c>
      <c r="V547" s="16">
        <v>-3.4299999999857391</v>
      </c>
    </row>
    <row r="548" spans="2:22">
      <c r="B548" s="15" t="s">
        <v>904</v>
      </c>
      <c r="C548" s="16">
        <v>107807.04999999999</v>
      </c>
      <c r="D548" s="16">
        <v>116786.91999999998</v>
      </c>
      <c r="E548" s="16">
        <v>-8979.8699999999953</v>
      </c>
      <c r="F548" s="17">
        <v>176</v>
      </c>
      <c r="G548" s="18">
        <v>-8.3295758487037685E-2</v>
      </c>
      <c r="M548" s="96" t="s">
        <v>412</v>
      </c>
      <c r="N548" s="39">
        <v>87941.98</v>
      </c>
      <c r="O548" s="39">
        <v>10127.110000000044</v>
      </c>
      <c r="P548" s="67">
        <v>333</v>
      </c>
      <c r="R548" s="15" t="s">
        <v>885</v>
      </c>
      <c r="S548" s="16">
        <v>2518.5</v>
      </c>
      <c r="U548" s="15" t="s">
        <v>885</v>
      </c>
      <c r="V548" s="16">
        <v>263.99000000000024</v>
      </c>
    </row>
    <row r="549" spans="2:22">
      <c r="B549" s="15" t="s">
        <v>905</v>
      </c>
      <c r="C549" s="16">
        <v>18521.21</v>
      </c>
      <c r="D549" s="16">
        <v>16366.530000000002</v>
      </c>
      <c r="E549" s="16">
        <v>2154.6799999999967</v>
      </c>
      <c r="F549" s="17">
        <v>22</v>
      </c>
      <c r="G549" s="18">
        <v>0.11633581175311962</v>
      </c>
      <c r="M549" s="95" t="s">
        <v>1729</v>
      </c>
      <c r="N549" s="137"/>
      <c r="O549" s="137"/>
      <c r="P549" s="137"/>
      <c r="R549" s="15" t="s">
        <v>886</v>
      </c>
      <c r="S549" s="16">
        <v>362336.23999999987</v>
      </c>
      <c r="U549" s="15" t="s">
        <v>886</v>
      </c>
      <c r="V549" s="16">
        <v>-6386.6399999997811</v>
      </c>
    </row>
    <row r="550" spans="2:22">
      <c r="B550" s="15" t="s">
        <v>906</v>
      </c>
      <c r="C550" s="16">
        <v>714.5</v>
      </c>
      <c r="D550" s="16">
        <v>648.79</v>
      </c>
      <c r="E550" s="16">
        <v>65.710000000000036</v>
      </c>
      <c r="F550" s="17">
        <v>3</v>
      </c>
      <c r="G550" s="18">
        <v>9.1966410076976951E-2</v>
      </c>
      <c r="M550" s="96" t="s">
        <v>869</v>
      </c>
      <c r="N550" s="39">
        <v>140874.22000000003</v>
      </c>
      <c r="O550" s="39">
        <v>9632.210000000021</v>
      </c>
      <c r="P550" s="67">
        <v>86</v>
      </c>
      <c r="R550" s="15" t="s">
        <v>887</v>
      </c>
      <c r="S550" s="16">
        <v>83433.139999999985</v>
      </c>
      <c r="U550" s="15" t="s">
        <v>887</v>
      </c>
      <c r="V550" s="16">
        <v>-1370.0900000000402</v>
      </c>
    </row>
    <row r="551" spans="2:22">
      <c r="B551" s="15" t="s">
        <v>907</v>
      </c>
      <c r="C551" s="16">
        <v>149.87</v>
      </c>
      <c r="D551" s="16">
        <v>136.79</v>
      </c>
      <c r="E551" s="16">
        <v>13.080000000000013</v>
      </c>
      <c r="F551" s="17">
        <v>1</v>
      </c>
      <c r="G551" s="18">
        <v>8.7275638887035517E-2</v>
      </c>
      <c r="M551" s="95" t="s">
        <v>1730</v>
      </c>
      <c r="N551" s="137"/>
      <c r="O551" s="137"/>
      <c r="P551" s="137"/>
      <c r="R551" s="15" t="s">
        <v>888</v>
      </c>
      <c r="S551" s="16">
        <v>51803.08</v>
      </c>
      <c r="U551" s="15" t="s">
        <v>888</v>
      </c>
      <c r="V551" s="16">
        <v>410.59999999999854</v>
      </c>
    </row>
    <row r="552" spans="2:22">
      <c r="B552" s="15" t="s">
        <v>908</v>
      </c>
      <c r="C552" s="16">
        <v>619466.12000000069</v>
      </c>
      <c r="D552" s="16">
        <v>563985.51999999944</v>
      </c>
      <c r="E552" s="16">
        <v>55480.600000001257</v>
      </c>
      <c r="F552" s="17">
        <v>1579</v>
      </c>
      <c r="G552" s="18">
        <v>8.9561960224719309E-2</v>
      </c>
      <c r="M552" s="96" t="s">
        <v>975</v>
      </c>
      <c r="N552" s="39">
        <v>553925.64999999991</v>
      </c>
      <c r="O552" s="39">
        <v>-54346.15000000014</v>
      </c>
      <c r="P552" s="67">
        <v>1363</v>
      </c>
      <c r="R552" s="15" t="s">
        <v>889</v>
      </c>
      <c r="S552" s="16">
        <v>88724.659999999945</v>
      </c>
      <c r="U552" s="15" t="s">
        <v>889</v>
      </c>
      <c r="V552" s="16">
        <v>-219.4500000000553</v>
      </c>
    </row>
    <row r="553" spans="2:22">
      <c r="B553" s="15" t="s">
        <v>909</v>
      </c>
      <c r="C553" s="16">
        <v>5362.5599999999995</v>
      </c>
      <c r="D553" s="16">
        <v>5387.74</v>
      </c>
      <c r="E553" s="16">
        <v>-25.180000000000291</v>
      </c>
      <c r="F553" s="17">
        <v>10</v>
      </c>
      <c r="G553" s="18">
        <v>-4.6955185583005682E-3</v>
      </c>
      <c r="M553" s="95" t="s">
        <v>1731</v>
      </c>
      <c r="N553" s="137"/>
      <c r="O553" s="137"/>
      <c r="P553" s="137"/>
      <c r="R553" s="15" t="s">
        <v>890</v>
      </c>
      <c r="S553" s="16">
        <v>5229.1900000000005</v>
      </c>
      <c r="U553" s="15" t="s">
        <v>890</v>
      </c>
      <c r="V553" s="16">
        <v>475.70000000000073</v>
      </c>
    </row>
    <row r="554" spans="2:22">
      <c r="B554" s="15" t="s">
        <v>910</v>
      </c>
      <c r="C554" s="16">
        <v>2041.07</v>
      </c>
      <c r="D554" s="16">
        <v>1984.3600000000001</v>
      </c>
      <c r="E554" s="16">
        <v>56.709999999999809</v>
      </c>
      <c r="F554" s="17">
        <v>7</v>
      </c>
      <c r="G554" s="18">
        <v>2.778444639331322E-2</v>
      </c>
      <c r="M554" s="96" t="s">
        <v>691</v>
      </c>
      <c r="N554" s="39">
        <v>7719.7</v>
      </c>
      <c r="O554" s="39">
        <v>-1.5500000000001819</v>
      </c>
      <c r="P554" s="67">
        <v>9</v>
      </c>
      <c r="R554" s="15" t="s">
        <v>891</v>
      </c>
      <c r="S554" s="16">
        <v>22110.439999999995</v>
      </c>
      <c r="U554" s="15" t="s">
        <v>891</v>
      </c>
      <c r="V554" s="16">
        <v>2482.739999999998</v>
      </c>
    </row>
    <row r="555" spans="2:22">
      <c r="B555" s="15" t="s">
        <v>911</v>
      </c>
      <c r="C555" s="16">
        <v>16272.889999999998</v>
      </c>
      <c r="D555" s="16">
        <v>16267.439999999995</v>
      </c>
      <c r="E555" s="16">
        <v>5.4500000000025466</v>
      </c>
      <c r="F555" s="17">
        <v>67</v>
      </c>
      <c r="G555" s="18">
        <v>3.3491285198895512E-4</v>
      </c>
      <c r="M555" s="96" t="s">
        <v>874</v>
      </c>
      <c r="N555" s="39">
        <v>42510.15</v>
      </c>
      <c r="O555" s="39">
        <v>-739.02999999999884</v>
      </c>
      <c r="P555" s="67">
        <v>136</v>
      </c>
      <c r="R555" s="15" t="s">
        <v>892</v>
      </c>
      <c r="S555" s="16">
        <v>387188.32999999984</v>
      </c>
      <c r="U555" s="15" t="s">
        <v>892</v>
      </c>
      <c r="V555" s="16">
        <v>-3289.0900000000256</v>
      </c>
    </row>
    <row r="556" spans="2:22">
      <c r="B556" s="15" t="s">
        <v>912</v>
      </c>
      <c r="C556" s="16">
        <v>44573.580000000024</v>
      </c>
      <c r="D556" s="16">
        <v>38996.119999999995</v>
      </c>
      <c r="E556" s="16">
        <v>5577.4600000000282</v>
      </c>
      <c r="F556" s="17">
        <v>177</v>
      </c>
      <c r="G556" s="18">
        <v>0.12512928061869891</v>
      </c>
      <c r="M556" s="95" t="s">
        <v>1732</v>
      </c>
      <c r="N556" s="137"/>
      <c r="O556" s="137"/>
      <c r="P556" s="137"/>
      <c r="R556" s="15" t="s">
        <v>893</v>
      </c>
      <c r="S556" s="16">
        <v>228419.26000000004</v>
      </c>
      <c r="U556" s="15" t="s">
        <v>893</v>
      </c>
      <c r="V556" s="16">
        <v>-7492.9999999998836</v>
      </c>
    </row>
    <row r="557" spans="2:22">
      <c r="B557" s="15" t="s">
        <v>913</v>
      </c>
      <c r="C557" s="16">
        <v>741360.41000000015</v>
      </c>
      <c r="D557" s="16">
        <v>765498.90999999992</v>
      </c>
      <c r="E557" s="16">
        <v>-24138.499999999767</v>
      </c>
      <c r="F557" s="17">
        <v>1344</v>
      </c>
      <c r="G557" s="18">
        <v>-3.2559737038021445E-2</v>
      </c>
      <c r="M557" s="96" t="s">
        <v>400</v>
      </c>
      <c r="N557" s="39">
        <v>356800.08000000031</v>
      </c>
      <c r="O557" s="39">
        <v>-2632.1999999997206</v>
      </c>
      <c r="P557" s="67">
        <v>1056</v>
      </c>
      <c r="R557" s="15" t="s">
        <v>894</v>
      </c>
      <c r="S557" s="16">
        <v>2898.74</v>
      </c>
      <c r="U557" s="15" t="s">
        <v>894</v>
      </c>
      <c r="V557" s="16">
        <v>215.5</v>
      </c>
    </row>
    <row r="558" spans="2:22">
      <c r="B558" s="15" t="s">
        <v>914</v>
      </c>
      <c r="C558" s="16">
        <v>4300.57</v>
      </c>
      <c r="D558" s="16">
        <v>4493.97</v>
      </c>
      <c r="E558" s="16">
        <v>-193.40000000000055</v>
      </c>
      <c r="F558" s="17">
        <v>8</v>
      </c>
      <c r="G558" s="18">
        <v>-4.4970782942726328E-2</v>
      </c>
      <c r="M558" s="95" t="s">
        <v>1733</v>
      </c>
      <c r="N558" s="137"/>
      <c r="O558" s="137"/>
      <c r="P558" s="137"/>
      <c r="R558" s="15" t="s">
        <v>895</v>
      </c>
      <c r="S558" s="16">
        <v>28407.870000000003</v>
      </c>
      <c r="U558" s="15" t="s">
        <v>895</v>
      </c>
      <c r="V558" s="16">
        <v>-1650.9300000000003</v>
      </c>
    </row>
    <row r="559" spans="2:22">
      <c r="B559" s="15" t="s">
        <v>915</v>
      </c>
      <c r="C559" s="16">
        <v>43434.920000000006</v>
      </c>
      <c r="D559" s="16">
        <v>46256.640000000007</v>
      </c>
      <c r="E559" s="16">
        <v>-2821.7200000000012</v>
      </c>
      <c r="F559" s="17">
        <v>63</v>
      </c>
      <c r="G559" s="18">
        <v>-6.4964319031783666E-2</v>
      </c>
      <c r="M559" s="96" t="s">
        <v>519</v>
      </c>
      <c r="N559" s="39">
        <v>139014.01</v>
      </c>
      <c r="O559" s="39">
        <v>-15489.450000000012</v>
      </c>
      <c r="P559" s="67">
        <v>198</v>
      </c>
      <c r="R559" s="15" t="s">
        <v>896</v>
      </c>
      <c r="S559" s="16">
        <v>20441.810000000001</v>
      </c>
      <c r="U559" s="15" t="s">
        <v>896</v>
      </c>
      <c r="V559" s="16">
        <v>2413.8300000000017</v>
      </c>
    </row>
    <row r="560" spans="2:22">
      <c r="B560" s="15" t="s">
        <v>916</v>
      </c>
      <c r="C560" s="16">
        <v>194563.61000000004</v>
      </c>
      <c r="D560" s="16">
        <v>196475.30999999997</v>
      </c>
      <c r="E560" s="16">
        <v>-1911.6999999999243</v>
      </c>
      <c r="F560" s="17">
        <v>311</v>
      </c>
      <c r="G560" s="18">
        <v>-9.8255783802527301E-3</v>
      </c>
      <c r="M560" s="95" t="s">
        <v>1734</v>
      </c>
      <c r="N560" s="137"/>
      <c r="O560" s="137"/>
      <c r="P560" s="137"/>
      <c r="R560" s="15" t="s">
        <v>897</v>
      </c>
      <c r="S560" s="16">
        <v>12680.069999999998</v>
      </c>
      <c r="U560" s="15" t="s">
        <v>897</v>
      </c>
      <c r="V560" s="16">
        <v>1203.9899999999998</v>
      </c>
    </row>
    <row r="561" spans="2:22">
      <c r="B561" s="15" t="s">
        <v>917</v>
      </c>
      <c r="C561" s="16">
        <v>13657.509999999998</v>
      </c>
      <c r="D561" s="16">
        <v>13665.400000000001</v>
      </c>
      <c r="E561" s="16">
        <v>-7.8900000000030559</v>
      </c>
      <c r="F561" s="17">
        <v>26</v>
      </c>
      <c r="G561" s="18">
        <v>-5.7770413494136609E-4</v>
      </c>
      <c r="M561" s="96" t="s">
        <v>616</v>
      </c>
      <c r="N561" s="39">
        <v>68636.84</v>
      </c>
      <c r="O561" s="39">
        <v>-1214.9700000000012</v>
      </c>
      <c r="P561" s="67">
        <v>293</v>
      </c>
      <c r="R561" s="15" t="s">
        <v>898</v>
      </c>
      <c r="S561" s="16">
        <v>24970.510000000002</v>
      </c>
      <c r="U561" s="15" t="s">
        <v>898</v>
      </c>
      <c r="V561" s="16">
        <v>-11.930000000000291</v>
      </c>
    </row>
    <row r="562" spans="2:22">
      <c r="B562" s="15" t="s">
        <v>918</v>
      </c>
      <c r="C562" s="16">
        <v>18808.149999999991</v>
      </c>
      <c r="D562" s="16">
        <v>15866.190000000004</v>
      </c>
      <c r="E562" s="16">
        <v>2941.9599999999864</v>
      </c>
      <c r="F562" s="17">
        <v>224</v>
      </c>
      <c r="G562" s="18">
        <v>0.15641942455797023</v>
      </c>
      <c r="M562" s="95" t="s">
        <v>1735</v>
      </c>
      <c r="N562" s="137"/>
      <c r="O562" s="137"/>
      <c r="P562" s="137"/>
      <c r="R562" s="15" t="s">
        <v>899</v>
      </c>
      <c r="S562" s="16">
        <v>190905.82000000009</v>
      </c>
      <c r="U562" s="15" t="s">
        <v>899</v>
      </c>
      <c r="V562" s="16">
        <v>-13450.78999999995</v>
      </c>
    </row>
    <row r="563" spans="2:22">
      <c r="B563" s="15" t="s">
        <v>919</v>
      </c>
      <c r="C563" s="16">
        <v>4090.2400000000002</v>
      </c>
      <c r="D563" s="16">
        <v>5081.34</v>
      </c>
      <c r="E563" s="16">
        <v>-991.09999999999991</v>
      </c>
      <c r="F563" s="17">
        <v>11</v>
      </c>
      <c r="G563" s="18">
        <v>-0.24230851979345952</v>
      </c>
      <c r="M563" s="96" t="s">
        <v>562</v>
      </c>
      <c r="N563" s="39">
        <v>6417.1100000000006</v>
      </c>
      <c r="O563" s="39">
        <v>653.15000000000146</v>
      </c>
      <c r="P563" s="67">
        <v>7</v>
      </c>
      <c r="R563" s="15" t="s">
        <v>900</v>
      </c>
      <c r="S563" s="16">
        <v>458654.2100000006</v>
      </c>
      <c r="U563" s="15" t="s">
        <v>900</v>
      </c>
      <c r="V563" s="16">
        <v>-3716.9599999992643</v>
      </c>
    </row>
    <row r="564" spans="2:22">
      <c r="B564" s="15" t="s">
        <v>920</v>
      </c>
      <c r="C564" s="16">
        <v>3563.08</v>
      </c>
      <c r="D564" s="16">
        <v>4088.76</v>
      </c>
      <c r="E564" s="16">
        <v>-525.68000000000029</v>
      </c>
      <c r="F564" s="17">
        <v>6</v>
      </c>
      <c r="G564" s="18">
        <v>-0.14753527846694442</v>
      </c>
      <c r="M564" s="95" t="s">
        <v>1736</v>
      </c>
      <c r="N564" s="137"/>
      <c r="O564" s="137"/>
      <c r="P564" s="137"/>
      <c r="R564" s="15" t="s">
        <v>901</v>
      </c>
      <c r="S564" s="16">
        <v>3520.1499999999996</v>
      </c>
      <c r="U564" s="15" t="s">
        <v>901</v>
      </c>
      <c r="V564" s="16">
        <v>-38.960000000000036</v>
      </c>
    </row>
    <row r="565" spans="2:22">
      <c r="B565" s="15" t="s">
        <v>921</v>
      </c>
      <c r="C565" s="16">
        <v>603312.16000000061</v>
      </c>
      <c r="D565" s="16">
        <v>538072.23999999929</v>
      </c>
      <c r="E565" s="16">
        <v>65239.920000001322</v>
      </c>
      <c r="F565" s="17">
        <v>2350</v>
      </c>
      <c r="G565" s="18">
        <v>0.10813625901390958</v>
      </c>
      <c r="M565" s="96" t="s">
        <v>987</v>
      </c>
      <c r="N565" s="39">
        <v>4918.49</v>
      </c>
      <c r="O565" s="39">
        <v>-147.86999999999898</v>
      </c>
      <c r="P565" s="67">
        <v>14</v>
      </c>
      <c r="R565" s="15" t="s">
        <v>902</v>
      </c>
      <c r="S565" s="16">
        <v>29433.940000000006</v>
      </c>
      <c r="U565" s="15" t="s">
        <v>902</v>
      </c>
      <c r="V565" s="16">
        <v>-703.44999999999345</v>
      </c>
    </row>
    <row r="566" spans="2:22">
      <c r="B566" s="15" t="s">
        <v>922</v>
      </c>
      <c r="C566" s="16">
        <v>817125.0299999998</v>
      </c>
      <c r="D566" s="16">
        <v>835395.35999999964</v>
      </c>
      <c r="E566" s="16">
        <v>-18270.329999999842</v>
      </c>
      <c r="F566" s="17">
        <v>1736</v>
      </c>
      <c r="G566" s="18">
        <v>-2.2359283254362979E-2</v>
      </c>
      <c r="M566" s="95" t="s">
        <v>1737</v>
      </c>
      <c r="N566" s="137"/>
      <c r="O566" s="137"/>
      <c r="P566" s="137"/>
      <c r="R566" s="15" t="s">
        <v>903</v>
      </c>
      <c r="S566" s="16">
        <v>70703.430000000008</v>
      </c>
      <c r="U566" s="15" t="s">
        <v>903</v>
      </c>
      <c r="V566" s="16">
        <v>-6862.179999999993</v>
      </c>
    </row>
    <row r="567" spans="2:22">
      <c r="B567" s="15" t="s">
        <v>923</v>
      </c>
      <c r="C567" s="16">
        <v>8537.44</v>
      </c>
      <c r="D567" s="16">
        <v>8462.49</v>
      </c>
      <c r="E567" s="16">
        <v>74.950000000000728</v>
      </c>
      <c r="F567" s="17">
        <v>23</v>
      </c>
      <c r="G567" s="18">
        <v>8.7789782417212556E-3</v>
      </c>
      <c r="M567" s="96" t="s">
        <v>482</v>
      </c>
      <c r="N567" s="39">
        <v>577415.48000000045</v>
      </c>
      <c r="O567" s="39">
        <v>-17378.800000000163</v>
      </c>
      <c r="P567" s="67">
        <v>2268</v>
      </c>
      <c r="R567" s="15" t="s">
        <v>904</v>
      </c>
      <c r="S567" s="16">
        <v>107807.04999999999</v>
      </c>
      <c r="U567" s="15" t="s">
        <v>904</v>
      </c>
      <c r="V567" s="16">
        <v>-8979.8699999999953</v>
      </c>
    </row>
    <row r="568" spans="2:22">
      <c r="B568" s="15" t="s">
        <v>924</v>
      </c>
      <c r="C568" s="16">
        <v>12790.07</v>
      </c>
      <c r="D568" s="16">
        <v>12770.590000000002</v>
      </c>
      <c r="E568" s="16">
        <v>19.479999999997744</v>
      </c>
      <c r="F568" s="17">
        <v>27</v>
      </c>
      <c r="G568" s="18">
        <v>1.5230565587207689E-3</v>
      </c>
      <c r="M568" s="95" t="s">
        <v>1738</v>
      </c>
      <c r="N568" s="137"/>
      <c r="O568" s="137"/>
      <c r="P568" s="137"/>
      <c r="R568" s="15" t="s">
        <v>905</v>
      </c>
      <c r="S568" s="16">
        <v>18521.21</v>
      </c>
      <c r="U568" s="15" t="s">
        <v>905</v>
      </c>
      <c r="V568" s="16">
        <v>2154.6799999999967</v>
      </c>
    </row>
    <row r="569" spans="2:22">
      <c r="B569" s="15" t="s">
        <v>925</v>
      </c>
      <c r="C569" s="16">
        <v>4854.4799999999996</v>
      </c>
      <c r="D569" s="16">
        <v>6007.85</v>
      </c>
      <c r="E569" s="16">
        <v>-1153.3700000000008</v>
      </c>
      <c r="F569" s="17">
        <v>7</v>
      </c>
      <c r="G569" s="18">
        <v>-0.23758878396862299</v>
      </c>
      <c r="M569" s="96" t="s">
        <v>755</v>
      </c>
      <c r="N569" s="39">
        <v>66874.799999999988</v>
      </c>
      <c r="O569" s="39">
        <v>-3227.7200000000012</v>
      </c>
      <c r="P569" s="67">
        <v>103</v>
      </c>
      <c r="R569" s="15" t="s">
        <v>906</v>
      </c>
      <c r="S569" s="16">
        <v>714.5</v>
      </c>
      <c r="U569" s="15" t="s">
        <v>906</v>
      </c>
      <c r="V569" s="16">
        <v>65.710000000000036</v>
      </c>
    </row>
    <row r="570" spans="2:22">
      <c r="B570" s="15" t="s">
        <v>926</v>
      </c>
      <c r="C570" s="16">
        <v>158416.44</v>
      </c>
      <c r="D570" s="16">
        <v>140748.92000000001</v>
      </c>
      <c r="E570" s="16">
        <v>17667.51999999999</v>
      </c>
      <c r="F570" s="17">
        <v>465</v>
      </c>
      <c r="G570" s="18">
        <v>0.1115257987112953</v>
      </c>
      <c r="M570" s="95" t="s">
        <v>1739</v>
      </c>
      <c r="N570" s="137"/>
      <c r="O570" s="137"/>
      <c r="P570" s="137"/>
      <c r="R570" s="15" t="s">
        <v>907</v>
      </c>
      <c r="S570" s="16">
        <v>149.87</v>
      </c>
      <c r="U570" s="15" t="s">
        <v>907</v>
      </c>
      <c r="V570" s="16">
        <v>13.080000000000013</v>
      </c>
    </row>
    <row r="571" spans="2:22">
      <c r="B571" s="15" t="s">
        <v>927</v>
      </c>
      <c r="C571" s="16">
        <v>342469.84</v>
      </c>
      <c r="D571" s="16">
        <v>326827.25999999983</v>
      </c>
      <c r="E571" s="16">
        <v>15642.580000000191</v>
      </c>
      <c r="F571" s="17">
        <v>718</v>
      </c>
      <c r="G571" s="18">
        <v>4.5675788559950824E-2</v>
      </c>
      <c r="M571" s="96" t="s">
        <v>760</v>
      </c>
      <c r="N571" s="39">
        <v>80930.529999999955</v>
      </c>
      <c r="O571" s="39">
        <v>-4355.0500000000611</v>
      </c>
      <c r="P571" s="67">
        <v>359</v>
      </c>
      <c r="R571" s="15" t="s">
        <v>908</v>
      </c>
      <c r="S571" s="16">
        <v>619466.12000000069</v>
      </c>
      <c r="U571" s="15" t="s">
        <v>908</v>
      </c>
      <c r="V571" s="16">
        <v>55480.600000001257</v>
      </c>
    </row>
    <row r="572" spans="2:22">
      <c r="B572" s="15" t="s">
        <v>928</v>
      </c>
      <c r="C572" s="16">
        <v>4031.26</v>
      </c>
      <c r="D572" s="16">
        <v>4012.0299999999997</v>
      </c>
      <c r="E572" s="16">
        <v>19.230000000000473</v>
      </c>
      <c r="F572" s="17">
        <v>15</v>
      </c>
      <c r="G572" s="18">
        <v>4.7702207250339777E-3</v>
      </c>
      <c r="M572" s="95" t="s">
        <v>1740</v>
      </c>
      <c r="N572" s="137"/>
      <c r="O572" s="137"/>
      <c r="P572" s="137"/>
      <c r="R572" s="15" t="s">
        <v>909</v>
      </c>
      <c r="S572" s="16">
        <v>5362.5599999999995</v>
      </c>
      <c r="U572" s="15" t="s">
        <v>909</v>
      </c>
      <c r="V572" s="16">
        <v>-25.180000000000291</v>
      </c>
    </row>
    <row r="573" spans="2:22">
      <c r="B573" s="15" t="s">
        <v>929</v>
      </c>
      <c r="C573" s="16">
        <v>3975.27</v>
      </c>
      <c r="D573" s="16">
        <v>3610.94</v>
      </c>
      <c r="E573" s="16">
        <v>364.32999999999993</v>
      </c>
      <c r="F573" s="17">
        <v>8</v>
      </c>
      <c r="G573" s="18">
        <v>9.1649120688657604E-2</v>
      </c>
      <c r="M573" s="96" t="s">
        <v>655</v>
      </c>
      <c r="N573" s="39">
        <v>32780.829999999994</v>
      </c>
      <c r="O573" s="39">
        <v>-5116.8400000000111</v>
      </c>
      <c r="P573" s="67">
        <v>56</v>
      </c>
      <c r="R573" s="15" t="s">
        <v>910</v>
      </c>
      <c r="S573" s="16">
        <v>2041.07</v>
      </c>
      <c r="U573" s="15" t="s">
        <v>910</v>
      </c>
      <c r="V573" s="16">
        <v>56.709999999999809</v>
      </c>
    </row>
    <row r="574" spans="2:22">
      <c r="B574" s="15" t="s">
        <v>930</v>
      </c>
      <c r="C574" s="16">
        <v>132410.21999999997</v>
      </c>
      <c r="D574" s="16">
        <v>119127.18000000005</v>
      </c>
      <c r="E574" s="16">
        <v>13283.039999999921</v>
      </c>
      <c r="F574" s="17">
        <v>443</v>
      </c>
      <c r="G574" s="18">
        <v>0.10031733200050512</v>
      </c>
      <c r="M574" s="95" t="s">
        <v>1741</v>
      </c>
      <c r="N574" s="137"/>
      <c r="O574" s="137"/>
      <c r="P574" s="137"/>
      <c r="R574" s="15" t="s">
        <v>911</v>
      </c>
      <c r="S574" s="16">
        <v>16272.889999999998</v>
      </c>
      <c r="U574" s="15" t="s">
        <v>911</v>
      </c>
      <c r="V574" s="16">
        <v>5.4500000000025466</v>
      </c>
    </row>
    <row r="575" spans="2:22">
      <c r="B575" s="15" t="s">
        <v>931</v>
      </c>
      <c r="C575" s="16">
        <v>21339.289999999997</v>
      </c>
      <c r="D575" s="16">
        <v>20812.71</v>
      </c>
      <c r="E575" s="16">
        <v>526.57999999999811</v>
      </c>
      <c r="F575" s="17">
        <v>67</v>
      </c>
      <c r="G575" s="18">
        <v>2.4676547345295844E-2</v>
      </c>
      <c r="M575" s="96" t="s">
        <v>554</v>
      </c>
      <c r="N575" s="39">
        <v>1524.73</v>
      </c>
      <c r="O575" s="39">
        <v>162.05999999999995</v>
      </c>
      <c r="P575" s="67">
        <v>7</v>
      </c>
      <c r="R575" s="15" t="s">
        <v>912</v>
      </c>
      <c r="S575" s="16">
        <v>44573.580000000024</v>
      </c>
      <c r="U575" s="15" t="s">
        <v>912</v>
      </c>
      <c r="V575" s="16">
        <v>5577.4600000000282</v>
      </c>
    </row>
    <row r="576" spans="2:22">
      <c r="B576" s="15" t="s">
        <v>932</v>
      </c>
      <c r="C576" s="16">
        <v>433874.66000000009</v>
      </c>
      <c r="D576" s="16">
        <v>406459.87999999995</v>
      </c>
      <c r="E576" s="16">
        <v>27414.780000000144</v>
      </c>
      <c r="F576" s="17">
        <v>356</v>
      </c>
      <c r="G576" s="18">
        <v>6.3185944069653985E-2</v>
      </c>
      <c r="M576" s="38" t="s">
        <v>1532</v>
      </c>
      <c r="N576" s="137"/>
      <c r="O576" s="137"/>
      <c r="P576" s="137"/>
      <c r="R576" s="15" t="s">
        <v>913</v>
      </c>
      <c r="S576" s="16">
        <v>741360.41000000015</v>
      </c>
      <c r="U576" s="15" t="s">
        <v>913</v>
      </c>
      <c r="V576" s="16">
        <v>-24138.499999999767</v>
      </c>
    </row>
    <row r="577" spans="2:22">
      <c r="B577" s="15" t="s">
        <v>933</v>
      </c>
      <c r="C577" s="16">
        <v>3791.0800000000004</v>
      </c>
      <c r="D577" s="16">
        <v>3860.0400000000004</v>
      </c>
      <c r="E577" s="16">
        <v>-68.960000000000036</v>
      </c>
      <c r="F577" s="17">
        <v>6</v>
      </c>
      <c r="G577" s="18">
        <v>-1.8190067210399154E-2</v>
      </c>
      <c r="M577" s="95" t="s">
        <v>1742</v>
      </c>
      <c r="N577" s="137"/>
      <c r="O577" s="137"/>
      <c r="P577" s="137"/>
      <c r="R577" s="15" t="s">
        <v>914</v>
      </c>
      <c r="S577" s="16">
        <v>4300.57</v>
      </c>
      <c r="U577" s="15" t="s">
        <v>914</v>
      </c>
      <c r="V577" s="16">
        <v>-193.40000000000055</v>
      </c>
    </row>
    <row r="578" spans="2:22">
      <c r="B578" s="15" t="s">
        <v>934</v>
      </c>
      <c r="C578" s="16">
        <v>151404.66000000006</v>
      </c>
      <c r="D578" s="16">
        <v>139694.67000000001</v>
      </c>
      <c r="E578" s="16">
        <v>11709.990000000049</v>
      </c>
      <c r="F578" s="17">
        <v>325</v>
      </c>
      <c r="G578" s="18">
        <v>7.7342335434061563E-2</v>
      </c>
      <c r="M578" s="96" t="s">
        <v>837</v>
      </c>
      <c r="N578" s="39">
        <v>87201.27999999997</v>
      </c>
      <c r="O578" s="39">
        <v>-353.90000000005239</v>
      </c>
      <c r="P578" s="67">
        <v>105</v>
      </c>
      <c r="R578" s="15" t="s">
        <v>915</v>
      </c>
      <c r="S578" s="16">
        <v>43434.920000000006</v>
      </c>
      <c r="U578" s="15" t="s">
        <v>915</v>
      </c>
      <c r="V578" s="16">
        <v>-2821.7200000000012</v>
      </c>
    </row>
    <row r="579" spans="2:22">
      <c r="B579" s="15" t="s">
        <v>935</v>
      </c>
      <c r="C579" s="16">
        <v>200.05</v>
      </c>
      <c r="D579" s="16">
        <v>199.85</v>
      </c>
      <c r="E579" s="16">
        <v>0.20000000000001705</v>
      </c>
      <c r="F579" s="17">
        <v>1</v>
      </c>
      <c r="G579" s="18">
        <v>9.9975006248446399E-4</v>
      </c>
      <c r="M579" s="95" t="s">
        <v>1743</v>
      </c>
      <c r="N579" s="137"/>
      <c r="O579" s="137"/>
      <c r="P579" s="137"/>
      <c r="R579" s="15" t="s">
        <v>916</v>
      </c>
      <c r="S579" s="16">
        <v>194563.61000000004</v>
      </c>
      <c r="U579" s="15" t="s">
        <v>916</v>
      </c>
      <c r="V579" s="16">
        <v>-1911.6999999999243</v>
      </c>
    </row>
    <row r="580" spans="2:22">
      <c r="B580" s="15" t="s">
        <v>936</v>
      </c>
      <c r="C580" s="16">
        <v>292812.77000000019</v>
      </c>
      <c r="D580" s="16">
        <v>263868.62999999989</v>
      </c>
      <c r="E580" s="16">
        <v>28944.140000000305</v>
      </c>
      <c r="F580" s="17">
        <v>981</v>
      </c>
      <c r="G580" s="18">
        <v>9.8848626034992546E-2</v>
      </c>
      <c r="M580" s="96" t="s">
        <v>737</v>
      </c>
      <c r="N580" s="39">
        <v>48530.78</v>
      </c>
      <c r="O580" s="39">
        <v>-1963.9099999999889</v>
      </c>
      <c r="P580" s="67">
        <v>137</v>
      </c>
      <c r="R580" s="15" t="s">
        <v>917</v>
      </c>
      <c r="S580" s="16">
        <v>13657.509999999998</v>
      </c>
      <c r="U580" s="15" t="s">
        <v>917</v>
      </c>
      <c r="V580" s="16">
        <v>-7.8900000000030559</v>
      </c>
    </row>
    <row r="581" spans="2:22">
      <c r="B581" s="15" t="s">
        <v>937</v>
      </c>
      <c r="C581" s="16">
        <v>6001.36</v>
      </c>
      <c r="D581" s="16">
        <v>6158.7299999999987</v>
      </c>
      <c r="E581" s="16">
        <v>-157.36999999999898</v>
      </c>
      <c r="F581" s="17">
        <v>10</v>
      </c>
      <c r="G581" s="18">
        <v>-2.6222389591692381E-2</v>
      </c>
      <c r="M581" s="95" t="s">
        <v>1744</v>
      </c>
      <c r="N581" s="137"/>
      <c r="O581" s="137"/>
      <c r="P581" s="137"/>
      <c r="R581" s="15" t="s">
        <v>918</v>
      </c>
      <c r="S581" s="16">
        <v>18808.149999999991</v>
      </c>
      <c r="U581" s="15" t="s">
        <v>918</v>
      </c>
      <c r="V581" s="16">
        <v>2941.9599999999864</v>
      </c>
    </row>
    <row r="582" spans="2:22">
      <c r="B582" s="15" t="s">
        <v>938</v>
      </c>
      <c r="C582" s="16">
        <v>6037.69</v>
      </c>
      <c r="D582" s="16">
        <v>6180.8</v>
      </c>
      <c r="E582" s="16">
        <v>-143.11000000000058</v>
      </c>
      <c r="F582" s="17">
        <v>13</v>
      </c>
      <c r="G582" s="18">
        <v>-2.3702773742938207E-2</v>
      </c>
      <c r="M582" s="96" t="s">
        <v>786</v>
      </c>
      <c r="N582" s="39">
        <v>572556.59000000055</v>
      </c>
      <c r="O582" s="39">
        <v>-15903.479999999166</v>
      </c>
      <c r="P582" s="67">
        <v>1386</v>
      </c>
      <c r="R582" s="15" t="s">
        <v>919</v>
      </c>
      <c r="S582" s="16">
        <v>4090.2400000000002</v>
      </c>
      <c r="U582" s="15" t="s">
        <v>919</v>
      </c>
      <c r="V582" s="16">
        <v>-991.09999999999991</v>
      </c>
    </row>
    <row r="583" spans="2:22">
      <c r="B583" s="15" t="s">
        <v>939</v>
      </c>
      <c r="C583" s="16">
        <v>22340.77</v>
      </c>
      <c r="D583" s="16">
        <v>22254.920000000002</v>
      </c>
      <c r="E583" s="16">
        <v>85.849999999998545</v>
      </c>
      <c r="F583" s="17">
        <v>52</v>
      </c>
      <c r="G583" s="18">
        <v>3.8427502722600225E-3</v>
      </c>
      <c r="M583" s="95" t="s">
        <v>1745</v>
      </c>
      <c r="N583" s="137"/>
      <c r="O583" s="137"/>
      <c r="P583" s="137"/>
      <c r="R583" s="15" t="s">
        <v>920</v>
      </c>
      <c r="S583" s="16">
        <v>3563.08</v>
      </c>
      <c r="U583" s="15" t="s">
        <v>920</v>
      </c>
      <c r="V583" s="16">
        <v>-525.68000000000029</v>
      </c>
    </row>
    <row r="584" spans="2:22">
      <c r="B584" s="15" t="s">
        <v>940</v>
      </c>
      <c r="C584" s="16">
        <v>2509.61</v>
      </c>
      <c r="D584" s="16">
        <v>3565.62</v>
      </c>
      <c r="E584" s="16">
        <v>-1056.0099999999998</v>
      </c>
      <c r="F584" s="17">
        <v>3</v>
      </c>
      <c r="G584" s="18">
        <v>-0.42078649670665946</v>
      </c>
      <c r="M584" s="96" t="s">
        <v>576</v>
      </c>
      <c r="N584" s="39">
        <v>310485.08000000037</v>
      </c>
      <c r="O584" s="39">
        <v>-5779.2199999998556</v>
      </c>
      <c r="P584" s="67">
        <v>1545</v>
      </c>
      <c r="R584" s="15" t="s">
        <v>921</v>
      </c>
      <c r="S584" s="16">
        <v>603312.16000000061</v>
      </c>
      <c r="U584" s="15" t="s">
        <v>921</v>
      </c>
      <c r="V584" s="16">
        <v>65239.920000001322</v>
      </c>
    </row>
    <row r="585" spans="2:22">
      <c r="B585" s="15" t="s">
        <v>941</v>
      </c>
      <c r="C585" s="16">
        <v>66192.900000000052</v>
      </c>
      <c r="D585" s="16">
        <v>60778.129999999976</v>
      </c>
      <c r="E585" s="16">
        <v>5414.7700000000768</v>
      </c>
      <c r="F585" s="17">
        <v>114</v>
      </c>
      <c r="G585" s="18">
        <v>8.18028821822291E-2</v>
      </c>
      <c r="M585" s="95" t="s">
        <v>1746</v>
      </c>
      <c r="N585" s="137"/>
      <c r="O585" s="137"/>
      <c r="P585" s="137"/>
      <c r="R585" s="15" t="s">
        <v>922</v>
      </c>
      <c r="S585" s="16">
        <v>817125.0299999998</v>
      </c>
      <c r="U585" s="15" t="s">
        <v>922</v>
      </c>
      <c r="V585" s="16">
        <v>-18270.329999999842</v>
      </c>
    </row>
    <row r="586" spans="2:22">
      <c r="B586" s="15" t="s">
        <v>942</v>
      </c>
      <c r="C586" s="16">
        <v>148262.77000000008</v>
      </c>
      <c r="D586" s="16">
        <v>134281.37000000002</v>
      </c>
      <c r="E586" s="16">
        <v>13981.400000000052</v>
      </c>
      <c r="F586" s="17">
        <v>372</v>
      </c>
      <c r="G586" s="18">
        <v>9.430148917358043E-2</v>
      </c>
      <c r="M586" s="96" t="s">
        <v>419</v>
      </c>
      <c r="N586" s="39">
        <v>144825.43</v>
      </c>
      <c r="O586" s="39">
        <v>10361.829999999958</v>
      </c>
      <c r="P586" s="67">
        <v>172</v>
      </c>
      <c r="R586" s="15" t="s">
        <v>923</v>
      </c>
      <c r="S586" s="16">
        <v>8537.44</v>
      </c>
      <c r="U586" s="15" t="s">
        <v>923</v>
      </c>
      <c r="V586" s="16">
        <v>74.950000000000728</v>
      </c>
    </row>
    <row r="587" spans="2:22">
      <c r="B587" s="15" t="s">
        <v>943</v>
      </c>
      <c r="C587" s="16">
        <v>126488.09000000001</v>
      </c>
      <c r="D587" s="16">
        <v>138281.69000000003</v>
      </c>
      <c r="E587" s="16">
        <v>-11793.60000000002</v>
      </c>
      <c r="F587" s="17">
        <v>104</v>
      </c>
      <c r="G587" s="18">
        <v>-9.3238817978831198E-2</v>
      </c>
      <c r="M587" s="96" t="s">
        <v>538</v>
      </c>
      <c r="N587" s="39">
        <v>676732.67000000039</v>
      </c>
      <c r="O587" s="39">
        <v>59131.760000000242</v>
      </c>
      <c r="P587" s="67">
        <v>1946</v>
      </c>
      <c r="R587" s="15" t="s">
        <v>924</v>
      </c>
      <c r="S587" s="16">
        <v>12790.07</v>
      </c>
      <c r="U587" s="15" t="s">
        <v>924</v>
      </c>
      <c r="V587" s="16">
        <v>19.479999999997744</v>
      </c>
    </row>
    <row r="588" spans="2:22">
      <c r="B588" s="15" t="s">
        <v>944</v>
      </c>
      <c r="C588" s="16">
        <v>11676.320000000003</v>
      </c>
      <c r="D588" s="16">
        <v>12039.55</v>
      </c>
      <c r="E588" s="16">
        <v>-363.22999999999593</v>
      </c>
      <c r="F588" s="17">
        <v>14</v>
      </c>
      <c r="G588" s="18">
        <v>-3.1108260136755057E-2</v>
      </c>
      <c r="M588" s="95" t="s">
        <v>1747</v>
      </c>
      <c r="N588" s="137"/>
      <c r="O588" s="137"/>
      <c r="P588" s="137"/>
      <c r="R588" s="15" t="s">
        <v>925</v>
      </c>
      <c r="S588" s="16">
        <v>4854.4799999999996</v>
      </c>
      <c r="U588" s="15" t="s">
        <v>925</v>
      </c>
      <c r="V588" s="16">
        <v>-1153.3700000000008</v>
      </c>
    </row>
    <row r="589" spans="2:22">
      <c r="B589" s="15" t="s">
        <v>945</v>
      </c>
      <c r="C589" s="16">
        <v>120654.41999999998</v>
      </c>
      <c r="D589" s="16">
        <v>125722.69000000008</v>
      </c>
      <c r="E589" s="16">
        <v>-5068.2700000000914</v>
      </c>
      <c r="F589" s="17">
        <v>526</v>
      </c>
      <c r="G589" s="18">
        <v>-4.2006500880780763E-2</v>
      </c>
      <c r="M589" s="96" t="s">
        <v>571</v>
      </c>
      <c r="N589" s="39">
        <v>268236.11000000022</v>
      </c>
      <c r="O589" s="39">
        <v>-1777.4399999997695</v>
      </c>
      <c r="P589" s="67">
        <v>475</v>
      </c>
      <c r="R589" s="15" t="s">
        <v>926</v>
      </c>
      <c r="S589" s="16">
        <v>158416.44</v>
      </c>
      <c r="U589" s="15" t="s">
        <v>926</v>
      </c>
      <c r="V589" s="16">
        <v>17667.51999999999</v>
      </c>
    </row>
    <row r="590" spans="2:22">
      <c r="B590" s="15" t="s">
        <v>946</v>
      </c>
      <c r="C590" s="16">
        <v>165860.13000000006</v>
      </c>
      <c r="D590" s="16">
        <v>153780.23999999996</v>
      </c>
      <c r="E590" s="16">
        <v>12079.890000000101</v>
      </c>
      <c r="F590" s="17">
        <v>123</v>
      </c>
      <c r="G590" s="18">
        <v>7.2831789050208123E-2</v>
      </c>
      <c r="M590" s="95" t="s">
        <v>1748</v>
      </c>
      <c r="N590" s="137"/>
      <c r="O590" s="137"/>
      <c r="P590" s="137"/>
      <c r="R590" s="15" t="s">
        <v>927</v>
      </c>
      <c r="S590" s="16">
        <v>342469.84</v>
      </c>
      <c r="U590" s="15" t="s">
        <v>927</v>
      </c>
      <c r="V590" s="16">
        <v>15642.580000000191</v>
      </c>
    </row>
    <row r="591" spans="2:22">
      <c r="B591" s="15" t="s">
        <v>947</v>
      </c>
      <c r="C591" s="16">
        <v>83441.47</v>
      </c>
      <c r="D591" s="16">
        <v>85938.430000000008</v>
      </c>
      <c r="E591" s="16">
        <v>-2496.9600000000064</v>
      </c>
      <c r="F591" s="17">
        <v>73</v>
      </c>
      <c r="G591" s="18">
        <v>-2.9924688527179666E-2</v>
      </c>
      <c r="M591" s="96" t="s">
        <v>630</v>
      </c>
      <c r="N591" s="39">
        <v>249107.53000000014</v>
      </c>
      <c r="O591" s="39">
        <v>25311.020000000281</v>
      </c>
      <c r="P591" s="67">
        <v>779</v>
      </c>
      <c r="R591" s="15" t="s">
        <v>928</v>
      </c>
      <c r="S591" s="16">
        <v>4031.26</v>
      </c>
      <c r="U591" s="15" t="s">
        <v>928</v>
      </c>
      <c r="V591" s="16">
        <v>19.230000000000473</v>
      </c>
    </row>
    <row r="592" spans="2:22">
      <c r="B592" s="15" t="s">
        <v>948</v>
      </c>
      <c r="C592" s="16">
        <v>17649.289999999997</v>
      </c>
      <c r="D592" s="16">
        <v>18204.3</v>
      </c>
      <c r="E592" s="16">
        <v>-555.01000000000204</v>
      </c>
      <c r="F592" s="17">
        <v>36</v>
      </c>
      <c r="G592" s="18">
        <v>-3.1446590769373846E-2</v>
      </c>
      <c r="M592" s="38" t="s">
        <v>1533</v>
      </c>
      <c r="N592" s="137"/>
      <c r="O592" s="137"/>
      <c r="P592" s="137"/>
      <c r="R592" s="15" t="s">
        <v>929</v>
      </c>
      <c r="S592" s="16">
        <v>3975.27</v>
      </c>
      <c r="U592" s="15" t="s">
        <v>929</v>
      </c>
      <c r="V592" s="16">
        <v>364.32999999999993</v>
      </c>
    </row>
    <row r="593" spans="2:22">
      <c r="B593" s="15" t="s">
        <v>949</v>
      </c>
      <c r="C593" s="16">
        <v>8978.65</v>
      </c>
      <c r="D593" s="16">
        <v>10746.7</v>
      </c>
      <c r="E593" s="16">
        <v>-1768.0500000000011</v>
      </c>
      <c r="F593" s="17">
        <v>14</v>
      </c>
      <c r="G593" s="18">
        <v>-0.19691713119455612</v>
      </c>
      <c r="M593" s="95" t="s">
        <v>1749</v>
      </c>
      <c r="N593" s="137"/>
      <c r="O593" s="137"/>
      <c r="P593" s="137"/>
      <c r="R593" s="15" t="s">
        <v>930</v>
      </c>
      <c r="S593" s="16">
        <v>132410.21999999997</v>
      </c>
      <c r="U593" s="15" t="s">
        <v>930</v>
      </c>
      <c r="V593" s="16">
        <v>13283.039999999921</v>
      </c>
    </row>
    <row r="594" spans="2:22">
      <c r="B594" s="15" t="s">
        <v>950</v>
      </c>
      <c r="C594" s="16">
        <v>125849.34000000003</v>
      </c>
      <c r="D594" s="16">
        <v>113746.42999999998</v>
      </c>
      <c r="E594" s="16">
        <v>12102.910000000047</v>
      </c>
      <c r="F594" s="17">
        <v>296</v>
      </c>
      <c r="G594" s="18">
        <v>9.6169832912910341E-2</v>
      </c>
      <c r="M594" s="96" t="s">
        <v>689</v>
      </c>
      <c r="N594" s="39">
        <v>94373.95</v>
      </c>
      <c r="O594" s="39">
        <v>-164.96000000006461</v>
      </c>
      <c r="P594" s="67">
        <v>143</v>
      </c>
      <c r="R594" s="15" t="s">
        <v>931</v>
      </c>
      <c r="S594" s="16">
        <v>21339.289999999997</v>
      </c>
      <c r="U594" s="15" t="s">
        <v>931</v>
      </c>
      <c r="V594" s="16">
        <v>526.57999999999811</v>
      </c>
    </row>
    <row r="595" spans="2:22">
      <c r="B595" s="15" t="s">
        <v>951</v>
      </c>
      <c r="C595" s="16">
        <v>35248.13999999997</v>
      </c>
      <c r="D595" s="16">
        <v>34944.809999999983</v>
      </c>
      <c r="E595" s="16">
        <v>303.32999999998719</v>
      </c>
      <c r="F595" s="17">
        <v>257</v>
      </c>
      <c r="G595" s="18">
        <v>8.6055604636155972E-3</v>
      </c>
      <c r="M595" s="95" t="s">
        <v>1750</v>
      </c>
      <c r="N595" s="137"/>
      <c r="O595" s="137"/>
      <c r="P595" s="137"/>
      <c r="R595" s="15" t="s">
        <v>932</v>
      </c>
      <c r="S595" s="16">
        <v>433874.66000000009</v>
      </c>
      <c r="U595" s="15" t="s">
        <v>932</v>
      </c>
      <c r="V595" s="16">
        <v>27414.780000000144</v>
      </c>
    </row>
    <row r="596" spans="2:22">
      <c r="B596" s="15" t="s">
        <v>952</v>
      </c>
      <c r="C596" s="16">
        <v>105379.61000000004</v>
      </c>
      <c r="D596" s="16">
        <v>115964.16999999998</v>
      </c>
      <c r="E596" s="16">
        <v>-10584.559999999939</v>
      </c>
      <c r="F596" s="17">
        <v>222</v>
      </c>
      <c r="G596" s="18">
        <v>-0.10044220129491782</v>
      </c>
      <c r="M596" s="96" t="s">
        <v>496</v>
      </c>
      <c r="N596" s="39">
        <v>1893.49</v>
      </c>
      <c r="O596" s="39">
        <v>-67.330000000000155</v>
      </c>
      <c r="P596" s="67">
        <v>7</v>
      </c>
      <c r="R596" s="15" t="s">
        <v>933</v>
      </c>
      <c r="S596" s="16">
        <v>3791.0800000000004</v>
      </c>
      <c r="U596" s="15" t="s">
        <v>933</v>
      </c>
      <c r="V596" s="16">
        <v>-68.960000000000036</v>
      </c>
    </row>
    <row r="597" spans="2:22">
      <c r="B597" s="15" t="s">
        <v>953</v>
      </c>
      <c r="C597" s="16">
        <v>309815.05000000016</v>
      </c>
      <c r="D597" s="16">
        <v>317058.25000000017</v>
      </c>
      <c r="E597" s="16">
        <v>-7243.2000000000116</v>
      </c>
      <c r="F597" s="17">
        <v>879</v>
      </c>
      <c r="G597" s="18">
        <v>-2.3379109568757255E-2</v>
      </c>
      <c r="M597" s="95" t="s">
        <v>1751</v>
      </c>
      <c r="N597" s="137"/>
      <c r="O597" s="137"/>
      <c r="P597" s="137"/>
      <c r="R597" s="15" t="s">
        <v>934</v>
      </c>
      <c r="S597" s="16">
        <v>151404.66000000006</v>
      </c>
      <c r="U597" s="15" t="s">
        <v>934</v>
      </c>
      <c r="V597" s="16">
        <v>11709.990000000049</v>
      </c>
    </row>
    <row r="598" spans="2:22">
      <c r="B598" s="15" t="s">
        <v>954</v>
      </c>
      <c r="C598" s="16">
        <v>21909.33</v>
      </c>
      <c r="D598" s="16">
        <v>24276.480000000003</v>
      </c>
      <c r="E598" s="16">
        <v>-2367.1500000000015</v>
      </c>
      <c r="F598" s="17">
        <v>20</v>
      </c>
      <c r="G598" s="18">
        <v>-0.10804301181277572</v>
      </c>
      <c r="M598" s="96" t="s">
        <v>441</v>
      </c>
      <c r="N598" s="39">
        <v>131729.31000000003</v>
      </c>
      <c r="O598" s="39">
        <v>13743.910000000062</v>
      </c>
      <c r="P598" s="67">
        <v>249</v>
      </c>
      <c r="R598" s="15" t="s">
        <v>935</v>
      </c>
      <c r="S598" s="16">
        <v>200.05</v>
      </c>
      <c r="U598" s="15" t="s">
        <v>935</v>
      </c>
      <c r="V598" s="16">
        <v>0.20000000000001705</v>
      </c>
    </row>
    <row r="599" spans="2:22">
      <c r="B599" s="15" t="s">
        <v>955</v>
      </c>
      <c r="C599" s="16">
        <v>28933.809999999998</v>
      </c>
      <c r="D599" s="16">
        <v>29897.679999999997</v>
      </c>
      <c r="E599" s="16">
        <v>-963.86999999999898</v>
      </c>
      <c r="F599" s="17">
        <v>68</v>
      </c>
      <c r="G599" s="18">
        <v>-3.3312930443657407E-2</v>
      </c>
      <c r="M599" s="96" t="s">
        <v>645</v>
      </c>
      <c r="N599" s="39">
        <v>394899.3000000004</v>
      </c>
      <c r="O599" s="39">
        <v>-8951.4499999998952</v>
      </c>
      <c r="P599" s="67">
        <v>701</v>
      </c>
      <c r="R599" s="15" t="s">
        <v>936</v>
      </c>
      <c r="S599" s="16">
        <v>292812.77000000019</v>
      </c>
      <c r="U599" s="15" t="s">
        <v>936</v>
      </c>
      <c r="V599" s="16">
        <v>28944.140000000305</v>
      </c>
    </row>
    <row r="600" spans="2:22">
      <c r="B600" s="15" t="s">
        <v>956</v>
      </c>
      <c r="C600" s="16">
        <v>101947.19999999998</v>
      </c>
      <c r="D600" s="16">
        <v>91485.489999999991</v>
      </c>
      <c r="E600" s="16">
        <v>10461.709999999992</v>
      </c>
      <c r="F600" s="17">
        <v>286</v>
      </c>
      <c r="G600" s="18">
        <v>0.10261890468791682</v>
      </c>
      <c r="M600" s="95" t="s">
        <v>1752</v>
      </c>
      <c r="N600" s="137"/>
      <c r="O600" s="137"/>
      <c r="P600" s="137"/>
      <c r="R600" s="15" t="s">
        <v>937</v>
      </c>
      <c r="S600" s="16">
        <v>6001.36</v>
      </c>
      <c r="U600" s="15" t="s">
        <v>937</v>
      </c>
      <c r="V600" s="16">
        <v>-157.36999999999898</v>
      </c>
    </row>
    <row r="601" spans="2:22">
      <c r="B601" s="15" t="s">
        <v>957</v>
      </c>
      <c r="C601" s="16">
        <v>220371.20000000019</v>
      </c>
      <c r="D601" s="16">
        <v>197026.15</v>
      </c>
      <c r="E601" s="16">
        <v>23345.050000000192</v>
      </c>
      <c r="F601" s="17">
        <v>658</v>
      </c>
      <c r="G601" s="18">
        <v>0.10593512219382648</v>
      </c>
      <c r="M601" s="96" t="s">
        <v>693</v>
      </c>
      <c r="N601" s="39">
        <v>108295.05999999998</v>
      </c>
      <c r="O601" s="39">
        <v>-5746.2399999999907</v>
      </c>
      <c r="P601" s="67">
        <v>184</v>
      </c>
      <c r="R601" s="15" t="s">
        <v>938</v>
      </c>
      <c r="S601" s="16">
        <v>6037.69</v>
      </c>
      <c r="U601" s="15" t="s">
        <v>938</v>
      </c>
      <c r="V601" s="16">
        <v>-143.11000000000058</v>
      </c>
    </row>
    <row r="602" spans="2:22">
      <c r="B602" s="15" t="s">
        <v>958</v>
      </c>
      <c r="C602" s="16">
        <v>249739.22000000023</v>
      </c>
      <c r="D602" s="16">
        <v>222967.06000000017</v>
      </c>
      <c r="E602" s="16">
        <v>26772.160000000062</v>
      </c>
      <c r="F602" s="17">
        <v>1101</v>
      </c>
      <c r="G602" s="18">
        <v>0.10720046294690933</v>
      </c>
      <c r="M602" s="95" t="s">
        <v>1753</v>
      </c>
      <c r="N602" s="137"/>
      <c r="O602" s="137"/>
      <c r="P602" s="137"/>
      <c r="R602" s="15" t="s">
        <v>939</v>
      </c>
      <c r="S602" s="16">
        <v>22340.77</v>
      </c>
      <c r="U602" s="15" t="s">
        <v>939</v>
      </c>
      <c r="V602" s="16">
        <v>85.849999999998545</v>
      </c>
    </row>
    <row r="603" spans="2:22">
      <c r="B603" s="15" t="s">
        <v>959</v>
      </c>
      <c r="C603" s="16">
        <v>98487.43</v>
      </c>
      <c r="D603" s="16">
        <v>104704.3</v>
      </c>
      <c r="E603" s="16">
        <v>-6216.8700000000099</v>
      </c>
      <c r="F603" s="17">
        <v>137</v>
      </c>
      <c r="G603" s="18">
        <v>-6.3123486926199721E-2</v>
      </c>
      <c r="M603" s="96" t="s">
        <v>623</v>
      </c>
      <c r="N603" s="39">
        <v>289036.55000000005</v>
      </c>
      <c r="O603" s="39">
        <v>29158.050000000017</v>
      </c>
      <c r="P603" s="67">
        <v>641</v>
      </c>
      <c r="R603" s="15" t="s">
        <v>940</v>
      </c>
      <c r="S603" s="16">
        <v>2509.61</v>
      </c>
      <c r="U603" s="15" t="s">
        <v>940</v>
      </c>
      <c r="V603" s="16">
        <v>-1056.0099999999998</v>
      </c>
    </row>
    <row r="604" spans="2:22">
      <c r="B604" s="15" t="s">
        <v>960</v>
      </c>
      <c r="C604" s="16">
        <v>138840.68000000011</v>
      </c>
      <c r="D604" s="16">
        <v>128913.52</v>
      </c>
      <c r="E604" s="16">
        <v>9927.1600000001054</v>
      </c>
      <c r="F604" s="17">
        <v>161</v>
      </c>
      <c r="G604" s="18">
        <v>7.1500370064451549E-2</v>
      </c>
      <c r="M604" s="95" t="s">
        <v>1754</v>
      </c>
      <c r="N604" s="137"/>
      <c r="O604" s="137"/>
      <c r="P604" s="137"/>
      <c r="R604" s="15" t="s">
        <v>941</v>
      </c>
      <c r="S604" s="16">
        <v>66192.900000000052</v>
      </c>
      <c r="U604" s="15" t="s">
        <v>941</v>
      </c>
      <c r="V604" s="16">
        <v>5414.7700000000768</v>
      </c>
    </row>
    <row r="605" spans="2:22">
      <c r="B605" s="15" t="s">
        <v>961</v>
      </c>
      <c r="C605" s="16">
        <v>12216.329999999998</v>
      </c>
      <c r="D605" s="16">
        <v>13011.600000000004</v>
      </c>
      <c r="E605" s="16">
        <v>-795.27000000000589</v>
      </c>
      <c r="F605" s="17">
        <v>82</v>
      </c>
      <c r="G605" s="18">
        <v>-6.5098929056435606E-2</v>
      </c>
      <c r="M605" s="96" t="s">
        <v>736</v>
      </c>
      <c r="N605" s="39">
        <v>99674.35</v>
      </c>
      <c r="O605" s="39">
        <v>-1419.6399999999994</v>
      </c>
      <c r="P605" s="67">
        <v>415</v>
      </c>
      <c r="R605" s="15" t="s">
        <v>942</v>
      </c>
      <c r="S605" s="16">
        <v>148262.77000000008</v>
      </c>
      <c r="U605" s="15" t="s">
        <v>942</v>
      </c>
      <c r="V605" s="16">
        <v>13981.400000000052</v>
      </c>
    </row>
    <row r="606" spans="2:22">
      <c r="B606" s="15" t="s">
        <v>962</v>
      </c>
      <c r="C606" s="16">
        <v>8140.73</v>
      </c>
      <c r="D606" s="16">
        <v>8546.869999999999</v>
      </c>
      <c r="E606" s="16">
        <v>-406.13999999999942</v>
      </c>
      <c r="F606" s="17">
        <v>16</v>
      </c>
      <c r="G606" s="18">
        <v>-4.9889874740962965E-2</v>
      </c>
      <c r="M606" s="95" t="s">
        <v>1755</v>
      </c>
      <c r="N606" s="137"/>
      <c r="O606" s="137"/>
      <c r="P606" s="137"/>
      <c r="R606" s="15" t="s">
        <v>943</v>
      </c>
      <c r="S606" s="16">
        <v>126488.09000000001</v>
      </c>
      <c r="U606" s="15" t="s">
        <v>943</v>
      </c>
      <c r="V606" s="16">
        <v>-11793.60000000002</v>
      </c>
    </row>
    <row r="607" spans="2:22">
      <c r="B607" s="15" t="s">
        <v>963</v>
      </c>
      <c r="C607" s="16">
        <v>9518.0399999999991</v>
      </c>
      <c r="D607" s="16">
        <v>9933.2299999999977</v>
      </c>
      <c r="E607" s="16">
        <v>-415.18999999999869</v>
      </c>
      <c r="F607" s="17">
        <v>29</v>
      </c>
      <c r="G607" s="18">
        <v>-4.3621375829477366E-2</v>
      </c>
      <c r="M607" s="96" t="s">
        <v>494</v>
      </c>
      <c r="N607" s="39">
        <v>57.68</v>
      </c>
      <c r="O607" s="39">
        <v>-5.7700000000000031</v>
      </c>
      <c r="P607" s="67">
        <v>2</v>
      </c>
      <c r="R607" s="15" t="s">
        <v>944</v>
      </c>
      <c r="S607" s="16">
        <v>11676.320000000003</v>
      </c>
      <c r="U607" s="15" t="s">
        <v>944</v>
      </c>
      <c r="V607" s="16">
        <v>-363.22999999999593</v>
      </c>
    </row>
    <row r="608" spans="2:22">
      <c r="B608" s="15" t="s">
        <v>964</v>
      </c>
      <c r="C608" s="16">
        <v>794909.73000000173</v>
      </c>
      <c r="D608" s="16">
        <v>779385.83999999973</v>
      </c>
      <c r="E608" s="16">
        <v>15523.890000001993</v>
      </c>
      <c r="F608" s="17">
        <v>2392</v>
      </c>
      <c r="G608" s="18">
        <v>1.952912313704093E-2</v>
      </c>
      <c r="M608" s="38" t="s">
        <v>1534</v>
      </c>
      <c r="N608" s="137"/>
      <c r="O608" s="137"/>
      <c r="P608" s="137"/>
      <c r="R608" s="15" t="s">
        <v>945</v>
      </c>
      <c r="S608" s="16">
        <v>120654.41999999998</v>
      </c>
      <c r="U608" s="15" t="s">
        <v>945</v>
      </c>
      <c r="V608" s="16">
        <v>-5068.2700000000914</v>
      </c>
    </row>
    <row r="609" spans="2:22">
      <c r="B609" s="15" t="s">
        <v>965</v>
      </c>
      <c r="C609" s="16">
        <v>6324.6399999999994</v>
      </c>
      <c r="D609" s="16">
        <v>6549.54</v>
      </c>
      <c r="E609" s="16">
        <v>-224.90000000000055</v>
      </c>
      <c r="F609" s="17">
        <v>15</v>
      </c>
      <c r="G609" s="18">
        <v>-3.5559336183561524E-2</v>
      </c>
      <c r="M609" s="95" t="s">
        <v>1756</v>
      </c>
      <c r="N609" s="137"/>
      <c r="O609" s="137"/>
      <c r="P609" s="137"/>
      <c r="R609" s="15" t="s">
        <v>946</v>
      </c>
      <c r="S609" s="16">
        <v>165860.13000000006</v>
      </c>
      <c r="U609" s="15" t="s">
        <v>946</v>
      </c>
      <c r="V609" s="16">
        <v>12079.890000000101</v>
      </c>
    </row>
    <row r="610" spans="2:22">
      <c r="B610" s="15" t="s">
        <v>966</v>
      </c>
      <c r="C610" s="16">
        <v>14602.989999999996</v>
      </c>
      <c r="D610" s="16">
        <v>12605.93</v>
      </c>
      <c r="E610" s="16">
        <v>1997.0599999999959</v>
      </c>
      <c r="F610" s="17">
        <v>97</v>
      </c>
      <c r="G610" s="18">
        <v>0.13675692443807716</v>
      </c>
      <c r="M610" s="96" t="s">
        <v>566</v>
      </c>
      <c r="N610" s="39">
        <v>131151.88999999996</v>
      </c>
      <c r="O610" s="39">
        <v>-9857.6700000001583</v>
      </c>
      <c r="P610" s="67">
        <v>621</v>
      </c>
      <c r="R610" s="15" t="s">
        <v>947</v>
      </c>
      <c r="S610" s="16">
        <v>83441.47</v>
      </c>
      <c r="U610" s="15" t="s">
        <v>947</v>
      </c>
      <c r="V610" s="16">
        <v>-2496.9600000000064</v>
      </c>
    </row>
    <row r="611" spans="2:22">
      <c r="B611" s="15" t="s">
        <v>967</v>
      </c>
      <c r="C611" s="16">
        <v>216399.14999999991</v>
      </c>
      <c r="D611" s="16">
        <v>227178.13000000003</v>
      </c>
      <c r="E611" s="16">
        <v>-10778.980000000127</v>
      </c>
      <c r="F611" s="17">
        <v>434</v>
      </c>
      <c r="G611" s="18">
        <v>-4.9810639274692765E-2</v>
      </c>
      <c r="M611" s="95" t="s">
        <v>1757</v>
      </c>
      <c r="N611" s="137"/>
      <c r="O611" s="137"/>
      <c r="P611" s="137"/>
      <c r="R611" s="15" t="s">
        <v>948</v>
      </c>
      <c r="S611" s="16">
        <v>17649.289999999997</v>
      </c>
      <c r="U611" s="15" t="s">
        <v>948</v>
      </c>
      <c r="V611" s="16">
        <v>-555.01000000000204</v>
      </c>
    </row>
    <row r="612" spans="2:22">
      <c r="B612" s="15" t="s">
        <v>968</v>
      </c>
      <c r="C612" s="16">
        <v>13470.99</v>
      </c>
      <c r="D612" s="16">
        <v>12393.539999999999</v>
      </c>
      <c r="E612" s="16">
        <v>1077.4500000000007</v>
      </c>
      <c r="F612" s="17">
        <v>13</v>
      </c>
      <c r="G612" s="18">
        <v>7.998298566029674E-2</v>
      </c>
      <c r="M612" s="96" t="s">
        <v>469</v>
      </c>
      <c r="N612" s="39">
        <v>81838.549999999988</v>
      </c>
      <c r="O612" s="39">
        <v>-290.13000000003376</v>
      </c>
      <c r="P612" s="67">
        <v>102</v>
      </c>
      <c r="R612" s="15" t="s">
        <v>949</v>
      </c>
      <c r="S612" s="16">
        <v>8978.65</v>
      </c>
      <c r="U612" s="15" t="s">
        <v>949</v>
      </c>
      <c r="V612" s="16">
        <v>-1768.0500000000011</v>
      </c>
    </row>
    <row r="613" spans="2:22">
      <c r="B613" s="15" t="s">
        <v>969</v>
      </c>
      <c r="C613" s="16">
        <v>1020.59</v>
      </c>
      <c r="D613" s="16">
        <v>1082.51</v>
      </c>
      <c r="E613" s="16">
        <v>-61.919999999999959</v>
      </c>
      <c r="F613" s="17">
        <v>1</v>
      </c>
      <c r="G613" s="18">
        <v>-6.0670788465495409E-2</v>
      </c>
      <c r="M613" s="96" t="s">
        <v>981</v>
      </c>
      <c r="N613" s="39">
        <v>323.99</v>
      </c>
      <c r="O613" s="39">
        <v>-19.659999999999968</v>
      </c>
      <c r="P613" s="67">
        <v>1</v>
      </c>
      <c r="R613" s="15" t="s">
        <v>950</v>
      </c>
      <c r="S613" s="16">
        <v>125849.34000000003</v>
      </c>
      <c r="U613" s="15" t="s">
        <v>950</v>
      </c>
      <c r="V613" s="16">
        <v>12102.910000000047</v>
      </c>
    </row>
    <row r="614" spans="2:22">
      <c r="B614" s="15" t="s">
        <v>970</v>
      </c>
      <c r="C614" s="16">
        <v>90764.15</v>
      </c>
      <c r="D614" s="16">
        <v>91032.430000000022</v>
      </c>
      <c r="E614" s="16">
        <v>-268.28000000002794</v>
      </c>
      <c r="F614" s="17">
        <v>123</v>
      </c>
      <c r="G614" s="18">
        <v>-2.9557925678809086E-3</v>
      </c>
      <c r="M614" s="95" t="s">
        <v>1758</v>
      </c>
      <c r="N614" s="137"/>
      <c r="O614" s="137"/>
      <c r="P614" s="137"/>
      <c r="R614" s="15" t="s">
        <v>951</v>
      </c>
      <c r="S614" s="16">
        <v>35248.13999999997</v>
      </c>
      <c r="U614" s="15" t="s">
        <v>951</v>
      </c>
      <c r="V614" s="16">
        <v>303.32999999998719</v>
      </c>
    </row>
    <row r="615" spans="2:22">
      <c r="B615" s="15" t="s">
        <v>971</v>
      </c>
      <c r="C615" s="16">
        <v>276.25</v>
      </c>
      <c r="D615" s="16">
        <v>247.35</v>
      </c>
      <c r="E615" s="16">
        <v>28.900000000000006</v>
      </c>
      <c r="F615" s="17">
        <v>3</v>
      </c>
      <c r="G615" s="18">
        <v>0.10461538461538464</v>
      </c>
      <c r="M615" s="96" t="s">
        <v>857</v>
      </c>
      <c r="N615" s="39">
        <v>8288.76</v>
      </c>
      <c r="O615" s="39">
        <v>-91.999999999998181</v>
      </c>
      <c r="P615" s="67">
        <v>15</v>
      </c>
      <c r="R615" s="15" t="s">
        <v>952</v>
      </c>
      <c r="S615" s="16">
        <v>105379.61000000004</v>
      </c>
      <c r="U615" s="15" t="s">
        <v>952</v>
      </c>
      <c r="V615" s="16">
        <v>-10584.559999999939</v>
      </c>
    </row>
    <row r="616" spans="2:22">
      <c r="B616" s="15" t="s">
        <v>972</v>
      </c>
      <c r="C616" s="16">
        <v>23677.15</v>
      </c>
      <c r="D616" s="16">
        <v>25812.18</v>
      </c>
      <c r="E616" s="16">
        <v>-2135.0299999999988</v>
      </c>
      <c r="F616" s="17">
        <v>28</v>
      </c>
      <c r="G616" s="18">
        <v>-9.0172592562871745E-2</v>
      </c>
      <c r="M616" s="95" t="s">
        <v>1759</v>
      </c>
      <c r="N616" s="137"/>
      <c r="O616" s="137"/>
      <c r="P616" s="137"/>
      <c r="R616" s="15" t="s">
        <v>953</v>
      </c>
      <c r="S616" s="16">
        <v>309815.05000000016</v>
      </c>
      <c r="U616" s="15" t="s">
        <v>953</v>
      </c>
      <c r="V616" s="16">
        <v>-7243.2000000000116</v>
      </c>
    </row>
    <row r="617" spans="2:22">
      <c r="B617" s="15" t="s">
        <v>973</v>
      </c>
      <c r="C617" s="16">
        <v>20168.71</v>
      </c>
      <c r="D617" s="16">
        <v>21565.019999999997</v>
      </c>
      <c r="E617" s="16">
        <v>-1396.3099999999977</v>
      </c>
      <c r="F617" s="17">
        <v>47</v>
      </c>
      <c r="G617" s="18">
        <v>-6.9231497701141897E-2</v>
      </c>
      <c r="M617" s="96" t="s">
        <v>581</v>
      </c>
      <c r="N617" s="39">
        <v>101000.32000000002</v>
      </c>
      <c r="O617" s="39">
        <v>401.2100000000064</v>
      </c>
      <c r="P617" s="67">
        <v>181</v>
      </c>
      <c r="R617" s="15" t="s">
        <v>954</v>
      </c>
      <c r="S617" s="16">
        <v>21909.33</v>
      </c>
      <c r="U617" s="15" t="s">
        <v>954</v>
      </c>
      <c r="V617" s="16">
        <v>-2367.1500000000015</v>
      </c>
    </row>
    <row r="618" spans="2:22">
      <c r="B618" s="15" t="s">
        <v>974</v>
      </c>
      <c r="C618" s="16">
        <v>2414.8700000000003</v>
      </c>
      <c r="D618" s="16">
        <v>2324.5000000000005</v>
      </c>
      <c r="E618" s="16">
        <v>90.369999999999891</v>
      </c>
      <c r="F618" s="17">
        <v>25</v>
      </c>
      <c r="G618" s="18">
        <v>3.7422304306235894E-2</v>
      </c>
      <c r="M618" s="95" t="s">
        <v>1760</v>
      </c>
      <c r="N618" s="137"/>
      <c r="O618" s="137"/>
      <c r="P618" s="137"/>
      <c r="R618" s="15" t="s">
        <v>955</v>
      </c>
      <c r="S618" s="16">
        <v>28933.809999999998</v>
      </c>
      <c r="U618" s="15" t="s">
        <v>955</v>
      </c>
      <c r="V618" s="16">
        <v>-963.86999999999898</v>
      </c>
    </row>
    <row r="619" spans="2:22">
      <c r="B619" s="15" t="s">
        <v>975</v>
      </c>
      <c r="C619" s="16">
        <v>553925.64999999991</v>
      </c>
      <c r="D619" s="16">
        <v>608271.80000000005</v>
      </c>
      <c r="E619" s="16">
        <v>-54346.15000000014</v>
      </c>
      <c r="F619" s="17">
        <v>1363</v>
      </c>
      <c r="G619" s="18">
        <v>-9.8110910733236759E-2</v>
      </c>
      <c r="M619" s="96" t="s">
        <v>788</v>
      </c>
      <c r="N619" s="39">
        <v>1295.98</v>
      </c>
      <c r="O619" s="39">
        <v>99.110000000000127</v>
      </c>
      <c r="P619" s="67">
        <v>2</v>
      </c>
      <c r="R619" s="15" t="s">
        <v>956</v>
      </c>
      <c r="S619" s="16">
        <v>101947.19999999998</v>
      </c>
      <c r="U619" s="15" t="s">
        <v>956</v>
      </c>
      <c r="V619" s="16">
        <v>10461.709999999992</v>
      </c>
    </row>
    <row r="620" spans="2:22">
      <c r="B620" s="15" t="s">
        <v>976</v>
      </c>
      <c r="C620" s="16">
        <v>19413.989999999991</v>
      </c>
      <c r="D620" s="16">
        <v>19419.480000000003</v>
      </c>
      <c r="E620" s="16">
        <v>-5.4900000000125146</v>
      </c>
      <c r="F620" s="17">
        <v>28</v>
      </c>
      <c r="G620" s="18">
        <v>-2.8278576428712065E-4</v>
      </c>
      <c r="M620" s="95" t="s">
        <v>1761</v>
      </c>
      <c r="N620" s="137"/>
      <c r="O620" s="137"/>
      <c r="P620" s="137"/>
      <c r="R620" s="15" t="s">
        <v>957</v>
      </c>
      <c r="S620" s="16">
        <v>220371.20000000019</v>
      </c>
      <c r="U620" s="15" t="s">
        <v>957</v>
      </c>
      <c r="V620" s="16">
        <v>23345.050000000192</v>
      </c>
    </row>
    <row r="621" spans="2:22">
      <c r="B621" s="15" t="s">
        <v>977</v>
      </c>
      <c r="C621" s="16">
        <v>2074.6999999999998</v>
      </c>
      <c r="D621" s="16">
        <v>2098.1999999999998</v>
      </c>
      <c r="E621" s="16">
        <v>-23.5</v>
      </c>
      <c r="F621" s="17">
        <v>3</v>
      </c>
      <c r="G621" s="18">
        <v>-1.1326938834530294E-2</v>
      </c>
      <c r="M621" s="96" t="s">
        <v>923</v>
      </c>
      <c r="N621" s="39">
        <v>8537.44</v>
      </c>
      <c r="O621" s="39">
        <v>74.950000000000728</v>
      </c>
      <c r="P621" s="67">
        <v>23</v>
      </c>
      <c r="R621" s="15" t="s">
        <v>958</v>
      </c>
      <c r="S621" s="16">
        <v>249739.22000000023</v>
      </c>
      <c r="U621" s="15" t="s">
        <v>958</v>
      </c>
      <c r="V621" s="16">
        <v>26772.160000000062</v>
      </c>
    </row>
    <row r="622" spans="2:22">
      <c r="B622" s="15" t="s">
        <v>978</v>
      </c>
      <c r="C622" s="16">
        <v>222822.91999999995</v>
      </c>
      <c r="D622" s="16">
        <v>229814.83999999988</v>
      </c>
      <c r="E622" s="16">
        <v>-6991.9199999999255</v>
      </c>
      <c r="F622" s="17">
        <v>1410</v>
      </c>
      <c r="G622" s="18">
        <v>-3.1378818660126734E-2</v>
      </c>
      <c r="M622" s="95" t="s">
        <v>1762</v>
      </c>
      <c r="N622" s="137"/>
      <c r="O622" s="137"/>
      <c r="P622" s="137"/>
      <c r="R622" s="15" t="s">
        <v>959</v>
      </c>
      <c r="S622" s="16">
        <v>98487.43</v>
      </c>
      <c r="U622" s="15" t="s">
        <v>959</v>
      </c>
      <c r="V622" s="16">
        <v>-6216.8700000000099</v>
      </c>
    </row>
    <row r="623" spans="2:22">
      <c r="B623" s="15" t="s">
        <v>979</v>
      </c>
      <c r="C623" s="16">
        <v>41565.740000000005</v>
      </c>
      <c r="D623" s="16">
        <v>41711.359999999986</v>
      </c>
      <c r="E623" s="16">
        <v>-145.61999999998079</v>
      </c>
      <c r="F623" s="17">
        <v>128</v>
      </c>
      <c r="G623" s="18">
        <v>-3.5033659932430113E-3</v>
      </c>
      <c r="M623" s="96" t="s">
        <v>634</v>
      </c>
      <c r="N623" s="39">
        <v>212369.0900000002</v>
      </c>
      <c r="O623" s="39">
        <v>19462.540000000095</v>
      </c>
      <c r="P623" s="67">
        <v>566</v>
      </c>
      <c r="R623" s="15" t="s">
        <v>960</v>
      </c>
      <c r="S623" s="16">
        <v>138840.68000000011</v>
      </c>
      <c r="U623" s="15" t="s">
        <v>960</v>
      </c>
      <c r="V623" s="16">
        <v>9927.1600000001054</v>
      </c>
    </row>
    <row r="624" spans="2:22">
      <c r="B624" s="15" t="s">
        <v>980</v>
      </c>
      <c r="C624" s="16">
        <v>71252.789999999964</v>
      </c>
      <c r="D624" s="16">
        <v>71251.360000000015</v>
      </c>
      <c r="E624" s="16">
        <v>1.4299999999493593</v>
      </c>
      <c r="F624" s="17">
        <v>124</v>
      </c>
      <c r="G624" s="18">
        <v>2.0069389562841821E-5</v>
      </c>
      <c r="M624" s="95" t="s">
        <v>1763</v>
      </c>
      <c r="N624" s="137"/>
      <c r="O624" s="137"/>
      <c r="P624" s="137"/>
      <c r="R624" s="15" t="s">
        <v>961</v>
      </c>
      <c r="S624" s="16">
        <v>12216.329999999998</v>
      </c>
      <c r="U624" s="15" t="s">
        <v>961</v>
      </c>
      <c r="V624" s="16">
        <v>-795.27000000000589</v>
      </c>
    </row>
    <row r="625" spans="2:22">
      <c r="B625" s="15" t="s">
        <v>981</v>
      </c>
      <c r="C625" s="16">
        <v>323.99</v>
      </c>
      <c r="D625" s="16">
        <v>343.65</v>
      </c>
      <c r="E625" s="16">
        <v>-19.659999999999968</v>
      </c>
      <c r="F625" s="17">
        <v>1</v>
      </c>
      <c r="G625" s="18">
        <v>-6.0680885212506461E-2</v>
      </c>
      <c r="M625" s="96" t="s">
        <v>506</v>
      </c>
      <c r="N625" s="39">
        <v>2418.83</v>
      </c>
      <c r="O625" s="39">
        <v>199.54999999999973</v>
      </c>
      <c r="P625" s="67">
        <v>6</v>
      </c>
      <c r="R625" s="15" t="s">
        <v>962</v>
      </c>
      <c r="S625" s="16">
        <v>8140.73</v>
      </c>
      <c r="U625" s="15" t="s">
        <v>962</v>
      </c>
      <c r="V625" s="16">
        <v>-406.13999999999942</v>
      </c>
    </row>
    <row r="626" spans="2:22">
      <c r="B626" s="15" t="s">
        <v>982</v>
      </c>
      <c r="C626" s="16">
        <v>1291.76</v>
      </c>
      <c r="D626" s="16">
        <v>1115.03</v>
      </c>
      <c r="E626" s="16">
        <v>176.73000000000002</v>
      </c>
      <c r="F626" s="17">
        <v>8</v>
      </c>
      <c r="G626" s="18">
        <v>0.13681333993930764</v>
      </c>
      <c r="M626" s="96" t="s">
        <v>508</v>
      </c>
      <c r="N626" s="39">
        <v>22522.76</v>
      </c>
      <c r="O626" s="39">
        <v>-1551.6300000000083</v>
      </c>
      <c r="P626" s="67">
        <v>36</v>
      </c>
      <c r="R626" s="15" t="s">
        <v>963</v>
      </c>
      <c r="S626" s="16">
        <v>9518.0399999999991</v>
      </c>
      <c r="U626" s="15" t="s">
        <v>963</v>
      </c>
      <c r="V626" s="16">
        <v>-415.18999999999869</v>
      </c>
    </row>
    <row r="627" spans="2:22">
      <c r="B627" s="15" t="s">
        <v>983</v>
      </c>
      <c r="C627" s="16">
        <v>88310.89</v>
      </c>
      <c r="D627" s="16">
        <v>88403</v>
      </c>
      <c r="E627" s="16">
        <v>-92.110000000000582</v>
      </c>
      <c r="F627" s="17">
        <v>174</v>
      </c>
      <c r="G627" s="18">
        <v>-1.0430197227091764E-3</v>
      </c>
      <c r="M627" s="96" t="s">
        <v>628</v>
      </c>
      <c r="N627" s="39">
        <v>158389.09999999995</v>
      </c>
      <c r="O627" s="39">
        <v>-13393.430000000051</v>
      </c>
      <c r="P627" s="67">
        <v>228</v>
      </c>
      <c r="R627" s="15" t="s">
        <v>964</v>
      </c>
      <c r="S627" s="16">
        <v>794909.73000000173</v>
      </c>
      <c r="U627" s="15" t="s">
        <v>964</v>
      </c>
      <c r="V627" s="16">
        <v>15523.890000001993</v>
      </c>
    </row>
    <row r="628" spans="2:22">
      <c r="B628" s="15" t="s">
        <v>984</v>
      </c>
      <c r="C628" s="16">
        <v>47478.55</v>
      </c>
      <c r="D628" s="16">
        <v>47740.099999999991</v>
      </c>
      <c r="E628" s="16">
        <v>-261.54999999998836</v>
      </c>
      <c r="F628" s="17">
        <v>203</v>
      </c>
      <c r="G628" s="18">
        <v>-5.5088034491362591E-3</v>
      </c>
      <c r="M628" s="96" t="s">
        <v>779</v>
      </c>
      <c r="N628" s="39">
        <v>336412.88000000024</v>
      </c>
      <c r="O628" s="39">
        <v>-7168.2599999998929</v>
      </c>
      <c r="P628" s="67">
        <v>1588</v>
      </c>
      <c r="R628" s="15" t="s">
        <v>965</v>
      </c>
      <c r="S628" s="16">
        <v>6324.6399999999994</v>
      </c>
      <c r="U628" s="15" t="s">
        <v>965</v>
      </c>
      <c r="V628" s="16">
        <v>-224.90000000000055</v>
      </c>
    </row>
    <row r="629" spans="2:22">
      <c r="B629" s="15" t="s">
        <v>985</v>
      </c>
      <c r="C629" s="16">
        <v>113945.76999999997</v>
      </c>
      <c r="D629" s="16">
        <v>119970.3</v>
      </c>
      <c r="E629" s="16">
        <v>-6024.5300000000279</v>
      </c>
      <c r="F629" s="17">
        <v>178</v>
      </c>
      <c r="G629" s="18">
        <v>-5.2871905644237861E-2</v>
      </c>
      <c r="M629" s="96" t="s">
        <v>809</v>
      </c>
      <c r="N629" s="39">
        <v>5291.420000000001</v>
      </c>
      <c r="O629" s="39">
        <v>-19.62999999999829</v>
      </c>
      <c r="P629" s="67">
        <v>10</v>
      </c>
      <c r="R629" s="15" t="s">
        <v>966</v>
      </c>
      <c r="S629" s="16">
        <v>14602.989999999996</v>
      </c>
      <c r="U629" s="15" t="s">
        <v>966</v>
      </c>
      <c r="V629" s="16">
        <v>1997.0599999999959</v>
      </c>
    </row>
    <row r="630" spans="2:22">
      <c r="B630" s="15" t="s">
        <v>986</v>
      </c>
      <c r="C630" s="16">
        <v>11932.480000000001</v>
      </c>
      <c r="D630" s="16">
        <v>13346.440000000002</v>
      </c>
      <c r="E630" s="16">
        <v>-1413.9600000000009</v>
      </c>
      <c r="F630" s="17">
        <v>10</v>
      </c>
      <c r="G630" s="18">
        <v>-0.11849674166644325</v>
      </c>
      <c r="M630" s="96" t="s">
        <v>871</v>
      </c>
      <c r="N630" s="39">
        <v>1615.2</v>
      </c>
      <c r="O630" s="39">
        <v>21.760000000000218</v>
      </c>
      <c r="P630" s="67">
        <v>5</v>
      </c>
      <c r="R630" s="15" t="s">
        <v>967</v>
      </c>
      <c r="S630" s="16">
        <v>216399.14999999991</v>
      </c>
      <c r="U630" s="15" t="s">
        <v>967</v>
      </c>
      <c r="V630" s="16">
        <v>-10778.980000000127</v>
      </c>
    </row>
    <row r="631" spans="2:22">
      <c r="B631" s="15" t="s">
        <v>987</v>
      </c>
      <c r="C631" s="16">
        <v>4918.49</v>
      </c>
      <c r="D631" s="16">
        <v>5066.3599999999988</v>
      </c>
      <c r="E631" s="16">
        <v>-147.86999999999898</v>
      </c>
      <c r="F631" s="17">
        <v>14</v>
      </c>
      <c r="G631" s="18">
        <v>-3.0064105040367876E-2</v>
      </c>
      <c r="M631" s="96" t="s">
        <v>882</v>
      </c>
      <c r="N631" s="39">
        <v>11250.27</v>
      </c>
      <c r="O631" s="39">
        <v>34.950000000000728</v>
      </c>
      <c r="P631" s="67">
        <v>30</v>
      </c>
      <c r="R631" s="15" t="s">
        <v>968</v>
      </c>
      <c r="S631" s="16">
        <v>13470.99</v>
      </c>
      <c r="U631" s="15" t="s">
        <v>968</v>
      </c>
      <c r="V631" s="16">
        <v>1077.4500000000007</v>
      </c>
    </row>
    <row r="632" spans="2:22">
      <c r="B632" s="15" t="s">
        <v>988</v>
      </c>
      <c r="C632" s="16">
        <v>246063.35000000021</v>
      </c>
      <c r="D632" s="16">
        <v>220487.87999999995</v>
      </c>
      <c r="E632" s="16">
        <v>25575.470000000263</v>
      </c>
      <c r="F632" s="17">
        <v>879</v>
      </c>
      <c r="G632" s="18">
        <v>0.1039385589117609</v>
      </c>
      <c r="M632" s="96" t="s">
        <v>891</v>
      </c>
      <c r="N632" s="39">
        <v>22110.439999999995</v>
      </c>
      <c r="O632" s="39">
        <v>2482.739999999998</v>
      </c>
      <c r="P632" s="67">
        <v>64</v>
      </c>
      <c r="R632" s="15" t="s">
        <v>969</v>
      </c>
      <c r="S632" s="16">
        <v>1020.59</v>
      </c>
      <c r="U632" s="15" t="s">
        <v>969</v>
      </c>
      <c r="V632" s="16">
        <v>-61.919999999999959</v>
      </c>
    </row>
    <row r="633" spans="2:22">
      <c r="B633" s="15" t="s">
        <v>989</v>
      </c>
      <c r="C633" s="16">
        <v>130652.35000000006</v>
      </c>
      <c r="D633" s="16">
        <v>117908.75999999997</v>
      </c>
      <c r="E633" s="16">
        <v>12743.590000000098</v>
      </c>
      <c r="F633" s="17">
        <v>304</v>
      </c>
      <c r="G633" s="18">
        <v>9.7538161387836442E-2</v>
      </c>
      <c r="M633" s="96" t="s">
        <v>989</v>
      </c>
      <c r="N633" s="39">
        <v>130652.35000000006</v>
      </c>
      <c r="O633" s="39">
        <v>12743.590000000098</v>
      </c>
      <c r="P633" s="67">
        <v>304</v>
      </c>
      <c r="R633" s="15" t="s">
        <v>970</v>
      </c>
      <c r="S633" s="16">
        <v>90764.15</v>
      </c>
      <c r="U633" s="15" t="s">
        <v>970</v>
      </c>
      <c r="V633" s="16">
        <v>-268.28000000002794</v>
      </c>
    </row>
    <row r="634" spans="2:22">
      <c r="B634" s="15" t="s">
        <v>990</v>
      </c>
      <c r="C634" s="16">
        <v>148658.95000000004</v>
      </c>
      <c r="D634" s="16">
        <v>137893.53000000003</v>
      </c>
      <c r="E634" s="16">
        <v>10765.420000000013</v>
      </c>
      <c r="F634" s="17">
        <v>101</v>
      </c>
      <c r="G634" s="18">
        <v>7.2416897872613864E-2</v>
      </c>
      <c r="M634" s="95" t="s">
        <v>1764</v>
      </c>
      <c r="N634" s="137"/>
      <c r="O634" s="137"/>
      <c r="P634" s="137"/>
      <c r="R634" s="15" t="s">
        <v>971</v>
      </c>
      <c r="S634" s="16">
        <v>276.25</v>
      </c>
      <c r="U634" s="15" t="s">
        <v>971</v>
      </c>
      <c r="V634" s="16">
        <v>28.900000000000006</v>
      </c>
    </row>
    <row r="635" spans="2:22">
      <c r="B635" s="15" t="s">
        <v>991</v>
      </c>
      <c r="C635" s="16">
        <v>77468.450000000012</v>
      </c>
      <c r="D635" s="16">
        <v>72590.070000000022</v>
      </c>
      <c r="E635" s="16">
        <v>4878.3799999999901</v>
      </c>
      <c r="F635" s="17">
        <v>57</v>
      </c>
      <c r="G635" s="18">
        <v>6.2972474600950318E-2</v>
      </c>
      <c r="M635" s="96" t="s">
        <v>408</v>
      </c>
      <c r="N635" s="39">
        <v>35847.339999999997</v>
      </c>
      <c r="O635" s="39">
        <v>-89.740000000005239</v>
      </c>
      <c r="P635" s="67">
        <v>72</v>
      </c>
      <c r="R635" s="15" t="s">
        <v>972</v>
      </c>
      <c r="S635" s="16">
        <v>23677.15</v>
      </c>
      <c r="U635" s="15" t="s">
        <v>972</v>
      </c>
      <c r="V635" s="16">
        <v>-2135.0299999999988</v>
      </c>
    </row>
    <row r="636" spans="2:22">
      <c r="B636" s="15" t="s">
        <v>90</v>
      </c>
      <c r="C636" s="16">
        <v>77548570.199999124</v>
      </c>
      <c r="D636" s="16">
        <v>76549075.630000249</v>
      </c>
      <c r="E636" s="16">
        <v>999494.56999887526</v>
      </c>
      <c r="F636" s="17">
        <v>204114</v>
      </c>
      <c r="G636" s="18">
        <v>1.2888626668695002E-2</v>
      </c>
      <c r="M636" s="95" t="s">
        <v>1765</v>
      </c>
      <c r="N636" s="137"/>
      <c r="O636" s="137"/>
      <c r="P636" s="137"/>
      <c r="R636" s="15" t="s">
        <v>973</v>
      </c>
      <c r="S636" s="16">
        <v>20168.71</v>
      </c>
      <c r="U636" s="15" t="s">
        <v>973</v>
      </c>
      <c r="V636" s="16">
        <v>-1396.3099999999977</v>
      </c>
    </row>
    <row r="637" spans="2:22">
      <c r="M637" s="96" t="s">
        <v>618</v>
      </c>
      <c r="N637" s="39">
        <v>3048.48</v>
      </c>
      <c r="O637" s="39">
        <v>477.21000000000004</v>
      </c>
      <c r="P637" s="67">
        <v>29</v>
      </c>
      <c r="R637" s="15" t="s">
        <v>974</v>
      </c>
      <c r="S637" s="16">
        <v>2414.8700000000003</v>
      </c>
      <c r="U637" s="15" t="s">
        <v>974</v>
      </c>
      <c r="V637" s="16">
        <v>90.369999999999891</v>
      </c>
    </row>
    <row r="638" spans="2:22">
      <c r="M638" s="96" t="s">
        <v>932</v>
      </c>
      <c r="N638" s="39">
        <v>433874.66000000009</v>
      </c>
      <c r="O638" s="39">
        <v>27414.780000000144</v>
      </c>
      <c r="P638" s="67">
        <v>356</v>
      </c>
      <c r="R638" s="15" t="s">
        <v>975</v>
      </c>
      <c r="S638" s="16">
        <v>553925.64999999991</v>
      </c>
      <c r="U638" s="15" t="s">
        <v>975</v>
      </c>
      <c r="V638" s="16">
        <v>-54346.15000000014</v>
      </c>
    </row>
    <row r="639" spans="2:22">
      <c r="M639" s="96" t="s">
        <v>958</v>
      </c>
      <c r="N639" s="39">
        <v>249739.22000000023</v>
      </c>
      <c r="O639" s="39">
        <v>26772.160000000062</v>
      </c>
      <c r="P639" s="67">
        <v>1101</v>
      </c>
      <c r="R639" s="15" t="s">
        <v>976</v>
      </c>
      <c r="S639" s="16">
        <v>19413.989999999991</v>
      </c>
      <c r="U639" s="15" t="s">
        <v>976</v>
      </c>
      <c r="V639" s="16">
        <v>-5.4900000000125146</v>
      </c>
    </row>
    <row r="640" spans="2:22">
      <c r="M640" s="95" t="s">
        <v>1766</v>
      </c>
      <c r="N640" s="137"/>
      <c r="O640" s="137"/>
      <c r="P640" s="137"/>
      <c r="R640" s="15" t="s">
        <v>977</v>
      </c>
      <c r="S640" s="16">
        <v>2074.6999999999998</v>
      </c>
      <c r="U640" s="15" t="s">
        <v>977</v>
      </c>
      <c r="V640" s="16">
        <v>-23.5</v>
      </c>
    </row>
    <row r="641" spans="13:22">
      <c r="M641" s="96" t="s">
        <v>946</v>
      </c>
      <c r="N641" s="39">
        <v>165860.13000000006</v>
      </c>
      <c r="O641" s="39">
        <v>12079.890000000101</v>
      </c>
      <c r="P641" s="67">
        <v>123</v>
      </c>
      <c r="R641" s="15" t="s">
        <v>978</v>
      </c>
      <c r="S641" s="16">
        <v>222822.91999999995</v>
      </c>
      <c r="U641" s="15" t="s">
        <v>978</v>
      </c>
      <c r="V641" s="16">
        <v>-6991.9199999999255</v>
      </c>
    </row>
    <row r="642" spans="13:22">
      <c r="M642" s="95" t="s">
        <v>1767</v>
      </c>
      <c r="N642" s="137"/>
      <c r="O642" s="137"/>
      <c r="P642" s="137"/>
      <c r="R642" s="15" t="s">
        <v>979</v>
      </c>
      <c r="S642" s="16">
        <v>41565.740000000005</v>
      </c>
      <c r="U642" s="15" t="s">
        <v>979</v>
      </c>
      <c r="V642" s="16">
        <v>-145.61999999998079</v>
      </c>
    </row>
    <row r="643" spans="13:22">
      <c r="M643" s="96" t="s">
        <v>778</v>
      </c>
      <c r="N643" s="39">
        <v>10517.279999999999</v>
      </c>
      <c r="O643" s="39">
        <v>-1366.590000000002</v>
      </c>
      <c r="P643" s="67">
        <v>9</v>
      </c>
      <c r="R643" s="15" t="s">
        <v>980</v>
      </c>
      <c r="S643" s="16">
        <v>71252.789999999964</v>
      </c>
      <c r="U643" s="15" t="s">
        <v>980</v>
      </c>
      <c r="V643" s="16">
        <v>1.4299999999493593</v>
      </c>
    </row>
    <row r="644" spans="13:22">
      <c r="M644" s="95" t="s">
        <v>1768</v>
      </c>
      <c r="N644" s="137"/>
      <c r="O644" s="137"/>
      <c r="P644" s="137"/>
      <c r="R644" s="15" t="s">
        <v>981</v>
      </c>
      <c r="S644" s="16">
        <v>323.99</v>
      </c>
      <c r="U644" s="15" t="s">
        <v>981</v>
      </c>
      <c r="V644" s="16">
        <v>-19.659999999999968</v>
      </c>
    </row>
    <row r="645" spans="13:22">
      <c r="M645" s="96" t="s">
        <v>770</v>
      </c>
      <c r="N645" s="39">
        <v>22238.930000000004</v>
      </c>
      <c r="O645" s="39">
        <v>-2169.7499999999964</v>
      </c>
      <c r="P645" s="67">
        <v>42</v>
      </c>
      <c r="R645" s="15" t="s">
        <v>982</v>
      </c>
      <c r="S645" s="16">
        <v>1291.76</v>
      </c>
      <c r="U645" s="15" t="s">
        <v>982</v>
      </c>
      <c r="V645" s="16">
        <v>176.73000000000002</v>
      </c>
    </row>
    <row r="646" spans="13:22">
      <c r="M646" s="95" t="s">
        <v>1769</v>
      </c>
      <c r="N646" s="137"/>
      <c r="O646" s="137"/>
      <c r="P646" s="137"/>
      <c r="R646" s="15" t="s">
        <v>983</v>
      </c>
      <c r="S646" s="16">
        <v>88310.89</v>
      </c>
      <c r="U646" s="15" t="s">
        <v>983</v>
      </c>
      <c r="V646" s="16">
        <v>-92.110000000000582</v>
      </c>
    </row>
    <row r="647" spans="13:22">
      <c r="M647" s="96" t="s">
        <v>887</v>
      </c>
      <c r="N647" s="39">
        <v>83433.139999999985</v>
      </c>
      <c r="O647" s="39">
        <v>-1370.0900000000402</v>
      </c>
      <c r="P647" s="67">
        <v>338</v>
      </c>
      <c r="R647" s="15" t="s">
        <v>984</v>
      </c>
      <c r="S647" s="16">
        <v>47478.55</v>
      </c>
      <c r="U647" s="15" t="s">
        <v>984</v>
      </c>
      <c r="V647" s="16">
        <v>-261.54999999998836</v>
      </c>
    </row>
    <row r="648" spans="13:22">
      <c r="M648" s="38" t="s">
        <v>1535</v>
      </c>
      <c r="N648" s="137"/>
      <c r="O648" s="137"/>
      <c r="P648" s="137"/>
      <c r="R648" s="15" t="s">
        <v>985</v>
      </c>
      <c r="S648" s="16">
        <v>113945.76999999997</v>
      </c>
      <c r="U648" s="15" t="s">
        <v>985</v>
      </c>
      <c r="V648" s="16">
        <v>-6024.5300000000279</v>
      </c>
    </row>
    <row r="649" spans="13:22">
      <c r="M649" s="95" t="s">
        <v>1770</v>
      </c>
      <c r="N649" s="137"/>
      <c r="O649" s="137"/>
      <c r="P649" s="137"/>
      <c r="R649" s="15" t="s">
        <v>986</v>
      </c>
      <c r="S649" s="16">
        <v>11932.480000000001</v>
      </c>
      <c r="U649" s="15" t="s">
        <v>986</v>
      </c>
      <c r="V649" s="16">
        <v>-1413.9600000000009</v>
      </c>
    </row>
    <row r="650" spans="13:22">
      <c r="M650" s="96" t="s">
        <v>810</v>
      </c>
      <c r="N650" s="39">
        <v>1060.1099999999999</v>
      </c>
      <c r="O650" s="39">
        <v>24.749999999999773</v>
      </c>
      <c r="P650" s="67">
        <v>4</v>
      </c>
      <c r="R650" s="15" t="s">
        <v>987</v>
      </c>
      <c r="S650" s="16">
        <v>4918.49</v>
      </c>
      <c r="U650" s="15" t="s">
        <v>987</v>
      </c>
      <c r="V650" s="16">
        <v>-147.86999999999898</v>
      </c>
    </row>
    <row r="651" spans="13:22">
      <c r="M651" s="95" t="s">
        <v>1771</v>
      </c>
      <c r="N651" s="137"/>
      <c r="O651" s="137"/>
      <c r="P651" s="137"/>
      <c r="R651" s="15" t="s">
        <v>988</v>
      </c>
      <c r="S651" s="16">
        <v>246063.35000000021</v>
      </c>
      <c r="U651" s="15" t="s">
        <v>988</v>
      </c>
      <c r="V651" s="16">
        <v>25575.470000000263</v>
      </c>
    </row>
    <row r="652" spans="13:22">
      <c r="M652" s="96" t="s">
        <v>811</v>
      </c>
      <c r="N652" s="39">
        <v>5751.6200000000008</v>
      </c>
      <c r="O652" s="39">
        <v>448.3700000000008</v>
      </c>
      <c r="P652" s="67">
        <v>13</v>
      </c>
      <c r="R652" s="15" t="s">
        <v>989</v>
      </c>
      <c r="S652" s="16">
        <v>130652.35000000006</v>
      </c>
      <c r="U652" s="15" t="s">
        <v>989</v>
      </c>
      <c r="V652" s="16">
        <v>12743.590000000098</v>
      </c>
    </row>
    <row r="653" spans="13:22">
      <c r="M653" s="95" t="s">
        <v>1772</v>
      </c>
      <c r="N653" s="137"/>
      <c r="O653" s="137"/>
      <c r="P653" s="137"/>
      <c r="R653" s="15" t="s">
        <v>990</v>
      </c>
      <c r="S653" s="16">
        <v>148658.95000000004</v>
      </c>
      <c r="U653" s="15" t="s">
        <v>990</v>
      </c>
      <c r="V653" s="16">
        <v>10765.420000000013</v>
      </c>
    </row>
    <row r="654" spans="13:22">
      <c r="M654" s="96" t="s">
        <v>396</v>
      </c>
      <c r="N654" s="39">
        <v>422901.0300000002</v>
      </c>
      <c r="O654" s="39">
        <v>38639.760000000184</v>
      </c>
      <c r="P654" s="67">
        <v>1207</v>
      </c>
      <c r="R654" s="15" t="s">
        <v>991</v>
      </c>
      <c r="S654" s="16">
        <v>77468.450000000012</v>
      </c>
      <c r="U654" s="15" t="s">
        <v>991</v>
      </c>
      <c r="V654" s="16">
        <v>4878.3799999999901</v>
      </c>
    </row>
    <row r="655" spans="13:22">
      <c r="M655" s="95" t="s">
        <v>1773</v>
      </c>
      <c r="N655" s="137"/>
      <c r="O655" s="137"/>
      <c r="P655" s="137"/>
      <c r="R655" s="15" t="s">
        <v>90</v>
      </c>
      <c r="S655" s="16">
        <v>77548570.199999124</v>
      </c>
      <c r="U655" s="15" t="s">
        <v>90</v>
      </c>
      <c r="V655" s="16">
        <v>999494.56999887526</v>
      </c>
    </row>
    <row r="656" spans="13:22">
      <c r="M656" s="96" t="s">
        <v>465</v>
      </c>
      <c r="N656" s="39">
        <v>15007.280000000002</v>
      </c>
      <c r="O656" s="39">
        <v>36.680000000000291</v>
      </c>
      <c r="P656" s="67">
        <v>30</v>
      </c>
    </row>
    <row r="657" spans="13:16">
      <c r="M657" s="95" t="s">
        <v>1774</v>
      </c>
      <c r="N657" s="137"/>
      <c r="O657" s="137"/>
      <c r="P657" s="137"/>
    </row>
    <row r="658" spans="13:16">
      <c r="M658" s="96" t="s">
        <v>474</v>
      </c>
      <c r="N658" s="39">
        <v>3611.2199999999993</v>
      </c>
      <c r="O658" s="39">
        <v>-60.520000000000891</v>
      </c>
      <c r="P658" s="67">
        <v>8</v>
      </c>
    </row>
    <row r="659" spans="13:16">
      <c r="M659" s="95" t="s">
        <v>1775</v>
      </c>
      <c r="N659" s="137"/>
      <c r="O659" s="137"/>
      <c r="P659" s="137"/>
    </row>
    <row r="660" spans="13:16">
      <c r="M660" s="96" t="s">
        <v>709</v>
      </c>
      <c r="N660" s="39">
        <v>294287.81000000011</v>
      </c>
      <c r="O660" s="39">
        <v>28008.360000000044</v>
      </c>
      <c r="P660" s="67">
        <v>609</v>
      </c>
    </row>
    <row r="661" spans="13:16">
      <c r="M661" s="95" t="s">
        <v>1776</v>
      </c>
      <c r="N661" s="137"/>
      <c r="O661" s="137"/>
      <c r="P661" s="137"/>
    </row>
    <row r="662" spans="13:16">
      <c r="M662" s="96" t="s">
        <v>493</v>
      </c>
      <c r="N662" s="39">
        <v>115943.17000000003</v>
      </c>
      <c r="O662" s="39">
        <v>3431.2800000001007</v>
      </c>
      <c r="P662" s="67">
        <v>194</v>
      </c>
    </row>
    <row r="663" spans="13:16">
      <c r="M663" s="95" t="s">
        <v>1777</v>
      </c>
      <c r="N663" s="137"/>
      <c r="O663" s="137"/>
      <c r="P663" s="137"/>
    </row>
    <row r="664" spans="13:16">
      <c r="M664" s="96" t="s">
        <v>739</v>
      </c>
      <c r="N664" s="39">
        <v>24.29</v>
      </c>
      <c r="O664" s="39">
        <v>6.3099999999999987</v>
      </c>
      <c r="P664" s="67">
        <v>1</v>
      </c>
    </row>
    <row r="665" spans="13:16">
      <c r="M665" s="95" t="s">
        <v>1778</v>
      </c>
      <c r="N665" s="137"/>
      <c r="O665" s="137"/>
      <c r="P665" s="137"/>
    </row>
    <row r="666" spans="13:16">
      <c r="M666" s="96" t="s">
        <v>845</v>
      </c>
      <c r="N666" s="39">
        <v>17162.879999999997</v>
      </c>
      <c r="O666" s="39">
        <v>1927.4299999999948</v>
      </c>
      <c r="P666" s="67">
        <v>39</v>
      </c>
    </row>
    <row r="667" spans="13:16">
      <c r="M667" s="95" t="s">
        <v>1779</v>
      </c>
      <c r="N667" s="137"/>
      <c r="O667" s="137"/>
      <c r="P667" s="137"/>
    </row>
    <row r="668" spans="13:16">
      <c r="M668" s="96" t="s">
        <v>368</v>
      </c>
      <c r="N668" s="39">
        <v>7079.93</v>
      </c>
      <c r="O668" s="39">
        <v>-1162.0599999999995</v>
      </c>
      <c r="P668" s="67">
        <v>15</v>
      </c>
    </row>
    <row r="669" spans="13:16">
      <c r="M669" s="96" t="s">
        <v>492</v>
      </c>
      <c r="N669" s="39">
        <v>13974.71</v>
      </c>
      <c r="O669" s="39">
        <v>-673.01000000000204</v>
      </c>
      <c r="P669" s="67">
        <v>70</v>
      </c>
    </row>
    <row r="670" spans="13:16">
      <c r="M670" s="95" t="s">
        <v>1780</v>
      </c>
      <c r="N670" s="137"/>
      <c r="O670" s="137"/>
      <c r="P670" s="137"/>
    </row>
    <row r="671" spans="13:16">
      <c r="M671" s="96" t="s">
        <v>765</v>
      </c>
      <c r="N671" s="39">
        <v>137716.11999999994</v>
      </c>
      <c r="O671" s="39">
        <v>507.41999999992549</v>
      </c>
      <c r="P671" s="67">
        <v>366</v>
      </c>
    </row>
    <row r="672" spans="13:16">
      <c r="M672" s="95" t="s">
        <v>1781</v>
      </c>
      <c r="N672" s="137"/>
      <c r="O672" s="137"/>
      <c r="P672" s="137"/>
    </row>
    <row r="673" spans="13:16">
      <c r="M673" s="96" t="s">
        <v>742</v>
      </c>
      <c r="N673" s="39">
        <v>2845.73</v>
      </c>
      <c r="O673" s="39">
        <v>55.249999999999545</v>
      </c>
      <c r="P673" s="67">
        <v>14</v>
      </c>
    </row>
    <row r="674" spans="13:16">
      <c r="M674" s="38" t="s">
        <v>1536</v>
      </c>
      <c r="N674" s="137"/>
      <c r="O674" s="137"/>
      <c r="P674" s="137"/>
    </row>
    <row r="675" spans="13:16">
      <c r="M675" s="95" t="s">
        <v>1782</v>
      </c>
      <c r="N675" s="137"/>
      <c r="O675" s="137"/>
      <c r="P675" s="137"/>
    </row>
    <row r="676" spans="13:16">
      <c r="M676" s="96" t="s">
        <v>967</v>
      </c>
      <c r="N676" s="39">
        <v>216399.14999999991</v>
      </c>
      <c r="O676" s="39">
        <v>-10778.980000000127</v>
      </c>
      <c r="P676" s="67">
        <v>434</v>
      </c>
    </row>
    <row r="677" spans="13:16">
      <c r="M677" s="95" t="s">
        <v>1783</v>
      </c>
      <c r="N677" s="137"/>
      <c r="O677" s="137"/>
      <c r="P677" s="137"/>
    </row>
    <row r="678" spans="13:16">
      <c r="M678" s="96" t="s">
        <v>397</v>
      </c>
      <c r="N678" s="39">
        <v>6587.38</v>
      </c>
      <c r="O678" s="39">
        <v>819.60999999999967</v>
      </c>
      <c r="P678" s="67">
        <v>14</v>
      </c>
    </row>
    <row r="679" spans="13:16">
      <c r="M679" s="95" t="s">
        <v>1784</v>
      </c>
      <c r="N679" s="137"/>
      <c r="O679" s="137"/>
      <c r="P679" s="137"/>
    </row>
    <row r="680" spans="13:16">
      <c r="M680" s="96" t="s">
        <v>447</v>
      </c>
      <c r="N680" s="39">
        <v>6962.3399999999992</v>
      </c>
      <c r="O680" s="39">
        <v>-148.66000000000076</v>
      </c>
      <c r="P680" s="67">
        <v>17</v>
      </c>
    </row>
    <row r="681" spans="13:16">
      <c r="M681" s="38" t="s">
        <v>1537</v>
      </c>
      <c r="N681" s="137"/>
      <c r="O681" s="137"/>
      <c r="P681" s="137"/>
    </row>
    <row r="682" spans="13:16">
      <c r="M682" s="95" t="s">
        <v>1785</v>
      </c>
      <c r="N682" s="137"/>
      <c r="O682" s="137"/>
      <c r="P682" s="137"/>
    </row>
    <row r="683" spans="13:16">
      <c r="M683" s="96" t="s">
        <v>656</v>
      </c>
      <c r="N683" s="39">
        <v>3385.3500000000004</v>
      </c>
      <c r="O683" s="39">
        <v>400.9699999999998</v>
      </c>
      <c r="P683" s="67">
        <v>6</v>
      </c>
    </row>
    <row r="684" spans="13:16">
      <c r="M684" s="95" t="s">
        <v>1786</v>
      </c>
      <c r="N684" s="137"/>
      <c r="O684" s="137"/>
      <c r="P684" s="137"/>
    </row>
    <row r="685" spans="13:16">
      <c r="M685" s="96" t="s">
        <v>442</v>
      </c>
      <c r="N685" s="39">
        <v>22369.199999999997</v>
      </c>
      <c r="O685" s="39">
        <v>629.10999999999331</v>
      </c>
      <c r="P685" s="67">
        <v>95</v>
      </c>
    </row>
    <row r="686" spans="13:16">
      <c r="M686" s="96" t="s">
        <v>518</v>
      </c>
      <c r="N686" s="39">
        <v>67.540000000000006</v>
      </c>
      <c r="O686" s="39">
        <v>17.560000000000009</v>
      </c>
      <c r="P686" s="67">
        <v>1</v>
      </c>
    </row>
    <row r="687" spans="13:16">
      <c r="M687" s="96" t="s">
        <v>640</v>
      </c>
      <c r="N687" s="39">
        <v>1938.9199999999998</v>
      </c>
      <c r="O687" s="39">
        <v>34.519999999999754</v>
      </c>
      <c r="P687" s="67">
        <v>10</v>
      </c>
    </row>
    <row r="688" spans="13:16">
      <c r="M688" s="96" t="s">
        <v>653</v>
      </c>
      <c r="N688" s="39">
        <v>41816.379999999997</v>
      </c>
      <c r="O688" s="39">
        <v>-874.91999999999825</v>
      </c>
      <c r="P688" s="67">
        <v>105</v>
      </c>
    </row>
    <row r="689" spans="13:16">
      <c r="M689" s="96" t="s">
        <v>912</v>
      </c>
      <c r="N689" s="39">
        <v>44573.580000000024</v>
      </c>
      <c r="O689" s="39">
        <v>5577.4600000000282</v>
      </c>
      <c r="P689" s="67">
        <v>177</v>
      </c>
    </row>
    <row r="690" spans="13:16">
      <c r="M690" s="95" t="s">
        <v>1787</v>
      </c>
      <c r="N690" s="137"/>
      <c r="O690" s="137"/>
      <c r="P690" s="137"/>
    </row>
    <row r="691" spans="13:16">
      <c r="M691" s="96" t="s">
        <v>974</v>
      </c>
      <c r="N691" s="39">
        <v>2414.8700000000003</v>
      </c>
      <c r="O691" s="39">
        <v>90.369999999999891</v>
      </c>
      <c r="P691" s="67">
        <v>25</v>
      </c>
    </row>
    <row r="692" spans="13:16">
      <c r="M692" s="95" t="s">
        <v>1788</v>
      </c>
      <c r="N692" s="137"/>
      <c r="O692" s="137"/>
      <c r="P692" s="137"/>
    </row>
    <row r="693" spans="13:16">
      <c r="M693" s="96" t="s">
        <v>654</v>
      </c>
      <c r="N693" s="39">
        <v>4182.8900000000003</v>
      </c>
      <c r="O693" s="39">
        <v>-39.550000000000182</v>
      </c>
      <c r="P693" s="67">
        <v>11</v>
      </c>
    </row>
    <row r="694" spans="13:16">
      <c r="M694" s="95" t="s">
        <v>1789</v>
      </c>
      <c r="N694" s="137"/>
      <c r="O694" s="137"/>
      <c r="P694" s="137"/>
    </row>
    <row r="695" spans="13:16">
      <c r="M695" s="96" t="s">
        <v>606</v>
      </c>
      <c r="N695" s="39">
        <v>276531.45000000007</v>
      </c>
      <c r="O695" s="39">
        <v>17977.559999999998</v>
      </c>
      <c r="P695" s="67">
        <v>188</v>
      </c>
    </row>
    <row r="696" spans="13:16">
      <c r="M696" s="95" t="s">
        <v>1790</v>
      </c>
      <c r="N696" s="137"/>
      <c r="O696" s="137"/>
      <c r="P696" s="137"/>
    </row>
    <row r="697" spans="13:16">
      <c r="M697" s="96" t="s">
        <v>885</v>
      </c>
      <c r="N697" s="39">
        <v>2518.5</v>
      </c>
      <c r="O697" s="39">
        <v>263.99000000000024</v>
      </c>
      <c r="P697" s="67">
        <v>5</v>
      </c>
    </row>
    <row r="698" spans="13:16">
      <c r="M698" s="95" t="s">
        <v>1791</v>
      </c>
      <c r="N698" s="137"/>
      <c r="O698" s="137"/>
      <c r="P698" s="137"/>
    </row>
    <row r="699" spans="13:16">
      <c r="M699" s="96" t="s">
        <v>727</v>
      </c>
      <c r="N699" s="39">
        <v>10029.999999999998</v>
      </c>
      <c r="O699" s="39">
        <v>1363.7999999999993</v>
      </c>
      <c r="P699" s="67">
        <v>231</v>
      </c>
    </row>
    <row r="700" spans="13:16">
      <c r="M700" s="95" t="s">
        <v>1792</v>
      </c>
      <c r="N700" s="137"/>
      <c r="O700" s="137"/>
      <c r="P700" s="137"/>
    </row>
    <row r="701" spans="13:16">
      <c r="M701" s="96" t="s">
        <v>591</v>
      </c>
      <c r="N701" s="39">
        <v>49642.01999999999</v>
      </c>
      <c r="O701" s="39">
        <v>-826.88000000000466</v>
      </c>
      <c r="P701" s="67">
        <v>282</v>
      </c>
    </row>
    <row r="702" spans="13:16">
      <c r="M702" s="95" t="s">
        <v>1793</v>
      </c>
      <c r="N702" s="137"/>
      <c r="O702" s="137"/>
      <c r="P702" s="137"/>
    </row>
    <row r="703" spans="13:16">
      <c r="M703" s="96" t="s">
        <v>644</v>
      </c>
      <c r="N703" s="39">
        <v>146234.85999999993</v>
      </c>
      <c r="O703" s="39">
        <v>206.52999999994063</v>
      </c>
      <c r="P703" s="67">
        <v>366</v>
      </c>
    </row>
    <row r="704" spans="13:16">
      <c r="M704" s="95" t="s">
        <v>1794</v>
      </c>
      <c r="N704" s="137"/>
      <c r="O704" s="137"/>
      <c r="P704" s="137"/>
    </row>
    <row r="705" spans="13:16">
      <c r="M705" s="96" t="s">
        <v>472</v>
      </c>
      <c r="N705" s="39">
        <v>419.46</v>
      </c>
      <c r="O705" s="39">
        <v>6.3100000000000023</v>
      </c>
      <c r="P705" s="67">
        <v>1</v>
      </c>
    </row>
    <row r="706" spans="13:16">
      <c r="M706" s="38" t="s">
        <v>1538</v>
      </c>
      <c r="N706" s="137"/>
      <c r="O706" s="137"/>
      <c r="P706" s="137"/>
    </row>
    <row r="707" spans="13:16">
      <c r="M707" s="95" t="s">
        <v>1795</v>
      </c>
      <c r="N707" s="137"/>
      <c r="O707" s="137"/>
      <c r="P707" s="137"/>
    </row>
    <row r="708" spans="13:16">
      <c r="M708" s="96" t="s">
        <v>602</v>
      </c>
      <c r="N708" s="39">
        <v>292575.48999999987</v>
      </c>
      <c r="O708" s="39">
        <v>30991.699999999953</v>
      </c>
      <c r="P708" s="67">
        <v>1234</v>
      </c>
    </row>
    <row r="709" spans="13:16">
      <c r="M709" s="95" t="s">
        <v>1796</v>
      </c>
      <c r="N709" s="137"/>
      <c r="O709" s="137"/>
      <c r="P709" s="137"/>
    </row>
    <row r="710" spans="13:16">
      <c r="M710" s="96" t="s">
        <v>970</v>
      </c>
      <c r="N710" s="39">
        <v>90764.15</v>
      </c>
      <c r="O710" s="39">
        <v>-268.28000000002794</v>
      </c>
      <c r="P710" s="67">
        <v>123</v>
      </c>
    </row>
    <row r="711" spans="13:16">
      <c r="M711" s="95" t="s">
        <v>1797</v>
      </c>
      <c r="N711" s="137"/>
      <c r="O711" s="137"/>
      <c r="P711" s="137"/>
    </row>
    <row r="712" spans="13:16">
      <c r="M712" s="96" t="s">
        <v>484</v>
      </c>
      <c r="N712" s="39">
        <v>357938.73000000051</v>
      </c>
      <c r="O712" s="39">
        <v>-2768.149999999674</v>
      </c>
      <c r="P712" s="67">
        <v>772</v>
      </c>
    </row>
    <row r="713" spans="13:16">
      <c r="M713" s="96" t="s">
        <v>646</v>
      </c>
      <c r="N713" s="39">
        <v>55710.819999999956</v>
      </c>
      <c r="O713" s="39">
        <v>234.5899999999674</v>
      </c>
      <c r="P713" s="67">
        <v>173</v>
      </c>
    </row>
    <row r="714" spans="13:16">
      <c r="M714" s="96" t="s">
        <v>888</v>
      </c>
      <c r="N714" s="39">
        <v>51803.08</v>
      </c>
      <c r="O714" s="39">
        <v>410.59999999999854</v>
      </c>
      <c r="P714" s="67">
        <v>90</v>
      </c>
    </row>
    <row r="715" spans="13:16">
      <c r="M715" s="95" t="s">
        <v>1798</v>
      </c>
      <c r="N715" s="137"/>
      <c r="O715" s="137"/>
      <c r="P715" s="137"/>
    </row>
    <row r="716" spans="13:16">
      <c r="M716" s="96" t="s">
        <v>789</v>
      </c>
      <c r="N716" s="39">
        <v>2841.15</v>
      </c>
      <c r="O716" s="39">
        <v>303.50999999999976</v>
      </c>
      <c r="P716" s="67">
        <v>23</v>
      </c>
    </row>
    <row r="717" spans="13:16">
      <c r="M717" s="95" t="s">
        <v>1799</v>
      </c>
      <c r="N717" s="137"/>
      <c r="O717" s="137"/>
      <c r="P717" s="137"/>
    </row>
    <row r="718" spans="13:16">
      <c r="M718" s="96" t="s">
        <v>761</v>
      </c>
      <c r="N718" s="39">
        <v>4848.2900000000009</v>
      </c>
      <c r="O718" s="39">
        <v>-1103.0999999999995</v>
      </c>
      <c r="P718" s="67">
        <v>9</v>
      </c>
    </row>
    <row r="719" spans="13:16">
      <c r="M719" s="95" t="s">
        <v>1800</v>
      </c>
      <c r="N719" s="137"/>
      <c r="O719" s="137"/>
      <c r="P719" s="137"/>
    </row>
    <row r="720" spans="13:16">
      <c r="M720" s="96" t="s">
        <v>507</v>
      </c>
      <c r="N720" s="39">
        <v>146261.20000000007</v>
      </c>
      <c r="O720" s="39">
        <v>16606.250000000087</v>
      </c>
      <c r="P720" s="67">
        <v>332</v>
      </c>
    </row>
    <row r="721" spans="13:16">
      <c r="M721" s="95" t="s">
        <v>1801</v>
      </c>
      <c r="N721" s="137"/>
      <c r="O721" s="137"/>
      <c r="P721" s="137"/>
    </row>
    <row r="722" spans="13:16">
      <c r="M722" s="96" t="s">
        <v>512</v>
      </c>
      <c r="N722" s="39">
        <v>70893.829999999987</v>
      </c>
      <c r="O722" s="39">
        <v>115.06999999996333</v>
      </c>
      <c r="P722" s="67">
        <v>128</v>
      </c>
    </row>
    <row r="723" spans="13:16">
      <c r="M723" s="38" t="s">
        <v>1539</v>
      </c>
      <c r="N723" s="137"/>
      <c r="O723" s="137"/>
      <c r="P723" s="137"/>
    </row>
    <row r="724" spans="13:16">
      <c r="M724" s="95" t="s">
        <v>1802</v>
      </c>
      <c r="N724" s="137"/>
      <c r="O724" s="137"/>
      <c r="P724" s="137"/>
    </row>
    <row r="725" spans="13:16">
      <c r="M725" s="96" t="s">
        <v>726</v>
      </c>
      <c r="N725" s="39">
        <v>2254.75</v>
      </c>
      <c r="O725" s="39">
        <v>296.63999999999987</v>
      </c>
      <c r="P725" s="67">
        <v>23</v>
      </c>
    </row>
    <row r="726" spans="13:16">
      <c r="M726" s="95" t="s">
        <v>1678</v>
      </c>
      <c r="N726" s="137"/>
      <c r="O726" s="137"/>
      <c r="P726" s="137"/>
    </row>
    <row r="727" spans="13:16">
      <c r="M727" s="96" t="s">
        <v>476</v>
      </c>
      <c r="N727" s="39">
        <v>12306.54</v>
      </c>
      <c r="O727" s="39">
        <v>1231.2199999999993</v>
      </c>
      <c r="P727" s="67">
        <v>11</v>
      </c>
    </row>
    <row r="728" spans="13:16">
      <c r="M728" s="95" t="s">
        <v>1803</v>
      </c>
      <c r="N728" s="137"/>
      <c r="O728" s="137"/>
      <c r="P728" s="137"/>
    </row>
    <row r="729" spans="13:16">
      <c r="M729" s="96" t="s">
        <v>966</v>
      </c>
      <c r="N729" s="39">
        <v>14602.989999999996</v>
      </c>
      <c r="O729" s="39">
        <v>1997.0599999999959</v>
      </c>
      <c r="P729" s="67">
        <v>97</v>
      </c>
    </row>
    <row r="730" spans="13:16">
      <c r="M730" s="95" t="s">
        <v>1804</v>
      </c>
      <c r="N730" s="137"/>
      <c r="O730" s="137"/>
      <c r="P730" s="137"/>
    </row>
    <row r="731" spans="13:16">
      <c r="M731" s="96" t="s">
        <v>418</v>
      </c>
      <c r="N731" s="39">
        <v>82771.349999999977</v>
      </c>
      <c r="O731" s="39">
        <v>-5558.3600000000151</v>
      </c>
      <c r="P731" s="67">
        <v>175</v>
      </c>
    </row>
    <row r="732" spans="13:16">
      <c r="M732" s="95" t="s">
        <v>1805</v>
      </c>
      <c r="N732" s="137"/>
      <c r="O732" s="137"/>
      <c r="P732" s="137"/>
    </row>
    <row r="733" spans="13:16">
      <c r="M733" s="96" t="s">
        <v>643</v>
      </c>
      <c r="N733" s="39">
        <v>21859.810000000005</v>
      </c>
      <c r="O733" s="39">
        <v>-647.47999999999229</v>
      </c>
      <c r="P733" s="67">
        <v>108</v>
      </c>
    </row>
    <row r="734" spans="13:16">
      <c r="M734" s="38" t="s">
        <v>1540</v>
      </c>
      <c r="N734" s="137"/>
      <c r="O734" s="137"/>
      <c r="P734" s="137"/>
    </row>
    <row r="735" spans="13:16">
      <c r="M735" s="95" t="s">
        <v>1806</v>
      </c>
      <c r="N735" s="137"/>
      <c r="O735" s="137"/>
      <c r="P735" s="137"/>
    </row>
    <row r="736" spans="13:16">
      <c r="M736" s="96" t="s">
        <v>558</v>
      </c>
      <c r="N736" s="39">
        <v>259082.59999999992</v>
      </c>
      <c r="O736" s="39">
        <v>27612.87999999983</v>
      </c>
      <c r="P736" s="67">
        <v>646</v>
      </c>
    </row>
    <row r="737" spans="13:16">
      <c r="M737" s="96" t="s">
        <v>978</v>
      </c>
      <c r="N737" s="39">
        <v>222822.91999999995</v>
      </c>
      <c r="O737" s="39">
        <v>-6991.9199999999255</v>
      </c>
      <c r="P737" s="67">
        <v>1410</v>
      </c>
    </row>
    <row r="738" spans="13:16">
      <c r="M738" s="38" t="s">
        <v>1541</v>
      </c>
      <c r="N738" s="137"/>
      <c r="O738" s="137"/>
      <c r="P738" s="137"/>
    </row>
    <row r="739" spans="13:16">
      <c r="M739" s="95" t="s">
        <v>1807</v>
      </c>
      <c r="N739" s="137"/>
      <c r="O739" s="137"/>
      <c r="P739" s="137"/>
    </row>
    <row r="740" spans="13:16">
      <c r="M740" s="96" t="s">
        <v>454</v>
      </c>
      <c r="N740" s="39">
        <v>32646.350000000002</v>
      </c>
      <c r="O740" s="39">
        <v>156.63999999999942</v>
      </c>
      <c r="P740" s="67">
        <v>80</v>
      </c>
    </row>
    <row r="741" spans="13:16">
      <c r="M741" s="95" t="s">
        <v>1808</v>
      </c>
      <c r="N741" s="137"/>
      <c r="O741" s="137"/>
      <c r="P741" s="137"/>
    </row>
    <row r="742" spans="13:16">
      <c r="M742" s="96" t="s">
        <v>627</v>
      </c>
      <c r="N742" s="39">
        <v>19911.949999999997</v>
      </c>
      <c r="O742" s="39">
        <v>-809.70000000000073</v>
      </c>
      <c r="P742" s="67">
        <v>24</v>
      </c>
    </row>
    <row r="743" spans="13:16">
      <c r="M743" s="95" t="s">
        <v>1809</v>
      </c>
      <c r="N743" s="137"/>
      <c r="O743" s="137"/>
      <c r="P743" s="137"/>
    </row>
    <row r="744" spans="13:16">
      <c r="M744" s="96" t="s">
        <v>979</v>
      </c>
      <c r="N744" s="39">
        <v>41565.740000000005</v>
      </c>
      <c r="O744" s="39">
        <v>-145.61999999998079</v>
      </c>
      <c r="P744" s="67">
        <v>128</v>
      </c>
    </row>
    <row r="745" spans="13:16">
      <c r="M745" s="95" t="s">
        <v>1810</v>
      </c>
      <c r="N745" s="137"/>
      <c r="O745" s="137"/>
      <c r="P745" s="137"/>
    </row>
    <row r="746" spans="13:16">
      <c r="M746" s="96" t="s">
        <v>764</v>
      </c>
      <c r="N746" s="39">
        <v>7781.92</v>
      </c>
      <c r="O746" s="39">
        <v>-270.19999999999982</v>
      </c>
      <c r="P746" s="67">
        <v>31</v>
      </c>
    </row>
    <row r="747" spans="13:16">
      <c r="M747" s="38" t="s">
        <v>1542</v>
      </c>
      <c r="N747" s="137"/>
      <c r="O747" s="137"/>
      <c r="P747" s="137"/>
    </row>
    <row r="748" spans="13:16">
      <c r="M748" s="95" t="s">
        <v>1811</v>
      </c>
      <c r="N748" s="137"/>
      <c r="O748" s="137"/>
      <c r="P748" s="137"/>
    </row>
    <row r="749" spans="13:16">
      <c r="M749" s="96" t="s">
        <v>677</v>
      </c>
      <c r="N749" s="39">
        <v>8886.4500000000007</v>
      </c>
      <c r="O749" s="39">
        <v>937.70000000000073</v>
      </c>
      <c r="P749" s="67">
        <v>17</v>
      </c>
    </row>
    <row r="750" spans="13:16">
      <c r="M750" s="95" t="s">
        <v>1812</v>
      </c>
      <c r="N750" s="137"/>
      <c r="O750" s="137"/>
      <c r="P750" s="137"/>
    </row>
    <row r="751" spans="13:16">
      <c r="M751" s="96" t="s">
        <v>862</v>
      </c>
      <c r="N751" s="39">
        <v>82994.999999999985</v>
      </c>
      <c r="O751" s="39">
        <v>-1771.7100000000355</v>
      </c>
      <c r="P751" s="67">
        <v>274</v>
      </c>
    </row>
    <row r="752" spans="13:16">
      <c r="M752" s="95" t="s">
        <v>1813</v>
      </c>
      <c r="N752" s="137"/>
      <c r="O752" s="137"/>
      <c r="P752" s="137"/>
    </row>
    <row r="753" spans="13:16">
      <c r="M753" s="96" t="s">
        <v>511</v>
      </c>
      <c r="N753" s="39">
        <v>337856.6800000004</v>
      </c>
      <c r="O753" s="39">
        <v>-5002.1199999998789</v>
      </c>
      <c r="P753" s="67">
        <v>1627</v>
      </c>
    </row>
    <row r="754" spans="13:16">
      <c r="M754" s="95" t="s">
        <v>1814</v>
      </c>
      <c r="N754" s="137"/>
      <c r="O754" s="137"/>
      <c r="P754" s="137"/>
    </row>
    <row r="755" spans="13:16">
      <c r="M755" s="96" t="s">
        <v>611</v>
      </c>
      <c r="N755" s="39">
        <v>9593.3700000000008</v>
      </c>
      <c r="O755" s="39">
        <v>394.02000000000044</v>
      </c>
      <c r="P755" s="67">
        <v>16</v>
      </c>
    </row>
    <row r="756" spans="13:16">
      <c r="M756" s="95" t="s">
        <v>1815</v>
      </c>
      <c r="N756" s="137"/>
      <c r="O756" s="137"/>
      <c r="P756" s="137"/>
    </row>
    <row r="757" spans="13:16">
      <c r="M757" s="96" t="s">
        <v>723</v>
      </c>
      <c r="N757" s="39">
        <v>17582.38</v>
      </c>
      <c r="O757" s="39">
        <v>1770.6700000000019</v>
      </c>
      <c r="P757" s="67">
        <v>15</v>
      </c>
    </row>
    <row r="758" spans="13:16">
      <c r="M758" s="95" t="s">
        <v>1816</v>
      </c>
      <c r="N758" s="137"/>
      <c r="O758" s="137"/>
      <c r="P758" s="137"/>
    </row>
    <row r="759" spans="13:16">
      <c r="M759" s="96" t="s">
        <v>417</v>
      </c>
      <c r="N759" s="39">
        <v>3922.2799999999997</v>
      </c>
      <c r="O759" s="39">
        <v>74.459999999999582</v>
      </c>
      <c r="P759" s="67">
        <v>8</v>
      </c>
    </row>
    <row r="760" spans="13:16">
      <c r="M760" s="95" t="s">
        <v>1817</v>
      </c>
      <c r="N760" s="137"/>
      <c r="O760" s="137"/>
      <c r="P760" s="137"/>
    </row>
    <row r="761" spans="13:16">
      <c r="M761" s="96" t="s">
        <v>522</v>
      </c>
      <c r="N761" s="39">
        <v>218041.08000000028</v>
      </c>
      <c r="O761" s="39">
        <v>22724.490000000136</v>
      </c>
      <c r="P761" s="67">
        <v>842</v>
      </c>
    </row>
    <row r="762" spans="13:16">
      <c r="M762" s="95" t="s">
        <v>1818</v>
      </c>
      <c r="N762" s="137"/>
      <c r="O762" s="137"/>
      <c r="P762" s="137"/>
    </row>
    <row r="763" spans="13:16">
      <c r="M763" s="96" t="s">
        <v>570</v>
      </c>
      <c r="N763" s="39">
        <v>56395.3</v>
      </c>
      <c r="O763" s="39">
        <v>-14260.87999999999</v>
      </c>
      <c r="P763" s="67">
        <v>50</v>
      </c>
    </row>
    <row r="764" spans="13:16">
      <c r="M764" s="95" t="s">
        <v>1819</v>
      </c>
      <c r="N764" s="137"/>
      <c r="O764" s="137"/>
      <c r="P764" s="137"/>
    </row>
    <row r="765" spans="13:16">
      <c r="M765" s="96" t="s">
        <v>564</v>
      </c>
      <c r="N765" s="39">
        <v>30564.47</v>
      </c>
      <c r="O765" s="39">
        <v>-1217.8399999999892</v>
      </c>
      <c r="P765" s="67">
        <v>70</v>
      </c>
    </row>
    <row r="766" spans="13:16">
      <c r="M766" s="95" t="s">
        <v>1820</v>
      </c>
      <c r="N766" s="137"/>
      <c r="O766" s="137"/>
      <c r="P766" s="137"/>
    </row>
    <row r="767" spans="13:16">
      <c r="M767" s="96" t="s">
        <v>617</v>
      </c>
      <c r="N767" s="39">
        <v>26558.87</v>
      </c>
      <c r="O767" s="39">
        <v>1703.2700000000004</v>
      </c>
      <c r="P767" s="67">
        <v>33</v>
      </c>
    </row>
    <row r="768" spans="13:16">
      <c r="M768" s="95" t="s">
        <v>1821</v>
      </c>
      <c r="N768" s="137"/>
      <c r="O768" s="137"/>
      <c r="P768" s="137"/>
    </row>
    <row r="769" spans="13:16">
      <c r="M769" s="96" t="s">
        <v>604</v>
      </c>
      <c r="N769" s="39">
        <v>82356.099999999991</v>
      </c>
      <c r="O769" s="39">
        <v>-2676.230000000025</v>
      </c>
      <c r="P769" s="67">
        <v>323</v>
      </c>
    </row>
    <row r="770" spans="13:16">
      <c r="M770" s="96" t="s">
        <v>713</v>
      </c>
      <c r="N770" s="39">
        <v>16173.759999999998</v>
      </c>
      <c r="O770" s="39">
        <v>-337.5099999999984</v>
      </c>
      <c r="P770" s="67">
        <v>49</v>
      </c>
    </row>
    <row r="771" spans="13:16">
      <c r="M771" s="95" t="s">
        <v>1822</v>
      </c>
      <c r="N771" s="137"/>
      <c r="O771" s="137"/>
      <c r="P771" s="137"/>
    </row>
    <row r="772" spans="13:16">
      <c r="M772" s="96" t="s">
        <v>537</v>
      </c>
      <c r="N772" s="39">
        <v>15075.469999999998</v>
      </c>
      <c r="O772" s="39">
        <v>-65.320000000001528</v>
      </c>
      <c r="P772" s="67">
        <v>72</v>
      </c>
    </row>
    <row r="773" spans="13:16">
      <c r="M773" s="95" t="s">
        <v>1823</v>
      </c>
      <c r="N773" s="137"/>
      <c r="O773" s="137"/>
      <c r="P773" s="137"/>
    </row>
    <row r="774" spans="13:16">
      <c r="M774" s="96" t="s">
        <v>985</v>
      </c>
      <c r="N774" s="39">
        <v>113945.76999999997</v>
      </c>
      <c r="O774" s="39">
        <v>-6024.5300000000279</v>
      </c>
      <c r="P774" s="67">
        <v>178</v>
      </c>
    </row>
    <row r="775" spans="13:16">
      <c r="M775" s="95" t="s">
        <v>1824</v>
      </c>
      <c r="N775" s="137"/>
      <c r="O775" s="137"/>
      <c r="P775" s="137"/>
    </row>
    <row r="776" spans="13:16">
      <c r="M776" s="96" t="s">
        <v>635</v>
      </c>
      <c r="N776" s="39">
        <v>973.64</v>
      </c>
      <c r="O776" s="39">
        <v>248.12</v>
      </c>
      <c r="P776" s="67">
        <v>13</v>
      </c>
    </row>
    <row r="777" spans="13:16">
      <c r="M777" s="95" t="s">
        <v>1825</v>
      </c>
      <c r="N777" s="137"/>
      <c r="O777" s="137"/>
      <c r="P777" s="137"/>
    </row>
    <row r="778" spans="13:16">
      <c r="M778" s="96" t="s">
        <v>429</v>
      </c>
      <c r="N778" s="39">
        <v>373702.39999999997</v>
      </c>
      <c r="O778" s="39">
        <v>35492.220000000147</v>
      </c>
      <c r="P778" s="67">
        <v>681</v>
      </c>
    </row>
    <row r="779" spans="13:16">
      <c r="M779" s="38" t="s">
        <v>1543</v>
      </c>
      <c r="N779" s="137"/>
      <c r="O779" s="137"/>
      <c r="P779" s="137"/>
    </row>
    <row r="780" spans="13:16">
      <c r="M780" s="95" t="s">
        <v>1826</v>
      </c>
      <c r="N780" s="137"/>
      <c r="O780" s="137"/>
      <c r="P780" s="137"/>
    </row>
    <row r="781" spans="13:16">
      <c r="M781" s="96" t="s">
        <v>815</v>
      </c>
      <c r="N781" s="39">
        <v>489276.91000000032</v>
      </c>
      <c r="O781" s="39">
        <v>-5229.509999999369</v>
      </c>
      <c r="P781" s="67">
        <v>979</v>
      </c>
    </row>
    <row r="782" spans="13:16">
      <c r="M782" s="95" t="s">
        <v>1827</v>
      </c>
      <c r="N782" s="137"/>
      <c r="O782" s="137"/>
      <c r="P782" s="137"/>
    </row>
    <row r="783" spans="13:16">
      <c r="M783" s="96" t="s">
        <v>373</v>
      </c>
      <c r="N783" s="39">
        <v>643.30999999999995</v>
      </c>
      <c r="O783" s="39">
        <v>145.12999999999988</v>
      </c>
      <c r="P783" s="67">
        <v>20</v>
      </c>
    </row>
    <row r="784" spans="13:16">
      <c r="M784" s="95" t="s">
        <v>1828</v>
      </c>
      <c r="N784" s="137"/>
      <c r="O784" s="137"/>
      <c r="P784" s="137"/>
    </row>
    <row r="785" spans="13:16">
      <c r="M785" s="96" t="s">
        <v>557</v>
      </c>
      <c r="N785" s="39">
        <v>7603.3199999999988</v>
      </c>
      <c r="O785" s="39">
        <v>230.58999999999742</v>
      </c>
      <c r="P785" s="67">
        <v>23</v>
      </c>
    </row>
    <row r="786" spans="13:16">
      <c r="M786" s="95" t="s">
        <v>1829</v>
      </c>
      <c r="N786" s="137"/>
      <c r="O786" s="137"/>
      <c r="P786" s="137"/>
    </row>
    <row r="787" spans="13:16">
      <c r="M787" s="96" t="s">
        <v>901</v>
      </c>
      <c r="N787" s="39">
        <v>3520.1499999999996</v>
      </c>
      <c r="O787" s="39">
        <v>-38.960000000000036</v>
      </c>
      <c r="P787" s="67">
        <v>9</v>
      </c>
    </row>
    <row r="788" spans="13:16">
      <c r="M788" s="95" t="s">
        <v>1830</v>
      </c>
      <c r="N788" s="137"/>
      <c r="O788" s="137"/>
      <c r="P788" s="137"/>
    </row>
    <row r="789" spans="13:16">
      <c r="M789" s="96" t="s">
        <v>612</v>
      </c>
      <c r="N789" s="39">
        <v>409059.96000000008</v>
      </c>
      <c r="O789" s="39">
        <v>27980.750000000175</v>
      </c>
      <c r="P789" s="67">
        <v>431</v>
      </c>
    </row>
    <row r="790" spans="13:16">
      <c r="M790" s="95" t="s">
        <v>1831</v>
      </c>
      <c r="N790" s="137"/>
      <c r="O790" s="137"/>
      <c r="P790" s="137"/>
    </row>
    <row r="791" spans="13:16">
      <c r="M791" s="96" t="s">
        <v>749</v>
      </c>
      <c r="N791" s="39">
        <v>10717.83</v>
      </c>
      <c r="O791" s="39">
        <v>793.31999999999971</v>
      </c>
      <c r="P791" s="67">
        <v>11</v>
      </c>
    </row>
    <row r="792" spans="13:16">
      <c r="M792" s="38" t="s">
        <v>1544</v>
      </c>
      <c r="N792" s="137"/>
      <c r="O792" s="137"/>
      <c r="P792" s="137"/>
    </row>
    <row r="793" spans="13:16">
      <c r="M793" s="95" t="s">
        <v>1832</v>
      </c>
      <c r="N793" s="137"/>
      <c r="O793" s="137"/>
      <c r="P793" s="137"/>
    </row>
    <row r="794" spans="13:16">
      <c r="M794" s="96" t="s">
        <v>411</v>
      </c>
      <c r="N794" s="39">
        <v>76463.989999999991</v>
      </c>
      <c r="O794" s="39">
        <v>83.5899999999383</v>
      </c>
      <c r="P794" s="67">
        <v>203</v>
      </c>
    </row>
    <row r="795" spans="13:16">
      <c r="M795" s="95" t="s">
        <v>1833</v>
      </c>
      <c r="N795" s="137"/>
      <c r="O795" s="137"/>
      <c r="P795" s="137"/>
    </row>
    <row r="796" spans="13:16">
      <c r="M796" s="96" t="s">
        <v>486</v>
      </c>
      <c r="N796" s="39">
        <v>446507.57000000018</v>
      </c>
      <c r="O796" s="39">
        <v>38156.569999999949</v>
      </c>
      <c r="P796" s="67">
        <v>942</v>
      </c>
    </row>
    <row r="797" spans="13:16">
      <c r="M797" s="95" t="s">
        <v>1834</v>
      </c>
      <c r="N797" s="137"/>
      <c r="O797" s="137"/>
      <c r="P797" s="137"/>
    </row>
    <row r="798" spans="13:16">
      <c r="M798" s="96" t="s">
        <v>721</v>
      </c>
      <c r="N798" s="39">
        <v>722.59</v>
      </c>
      <c r="O798" s="39">
        <v>98.75</v>
      </c>
      <c r="P798" s="67">
        <v>1</v>
      </c>
    </row>
    <row r="799" spans="13:16">
      <c r="M799" s="38" t="s">
        <v>1545</v>
      </c>
      <c r="N799" s="137"/>
      <c r="O799" s="137"/>
      <c r="P799" s="137"/>
    </row>
    <row r="800" spans="13:16">
      <c r="M800" s="95" t="s">
        <v>1835</v>
      </c>
      <c r="N800" s="137"/>
      <c r="O800" s="137"/>
      <c r="P800" s="137"/>
    </row>
    <row r="801" spans="13:16">
      <c r="M801" s="96" t="s">
        <v>416</v>
      </c>
      <c r="N801" s="39">
        <v>2472.31</v>
      </c>
      <c r="O801" s="39">
        <v>248.63999999999987</v>
      </c>
      <c r="P801" s="67">
        <v>2</v>
      </c>
    </row>
    <row r="802" spans="13:16">
      <c r="M802" s="95" t="s">
        <v>1836</v>
      </c>
      <c r="N802" s="137"/>
      <c r="O802" s="137"/>
      <c r="P802" s="137"/>
    </row>
    <row r="803" spans="13:16">
      <c r="M803" s="96" t="s">
        <v>478</v>
      </c>
      <c r="N803" s="39">
        <v>87491.299999999988</v>
      </c>
      <c r="O803" s="39">
        <v>-261.10000000003492</v>
      </c>
      <c r="P803" s="67">
        <v>123</v>
      </c>
    </row>
    <row r="804" spans="13:16">
      <c r="M804" s="95" t="s">
        <v>1837</v>
      </c>
      <c r="N804" s="137"/>
      <c r="O804" s="137"/>
      <c r="P804" s="137"/>
    </row>
    <row r="805" spans="13:16">
      <c r="M805" s="96" t="s">
        <v>364</v>
      </c>
      <c r="N805" s="39">
        <v>9055.2899999999991</v>
      </c>
      <c r="O805" s="39">
        <v>27.289999999997235</v>
      </c>
      <c r="P805" s="67">
        <v>21</v>
      </c>
    </row>
    <row r="806" spans="13:16">
      <c r="M806" s="95" t="s">
        <v>1838</v>
      </c>
      <c r="N806" s="137"/>
      <c r="O806" s="137"/>
      <c r="P806" s="137"/>
    </row>
    <row r="807" spans="13:16">
      <c r="M807" s="96" t="s">
        <v>803</v>
      </c>
      <c r="N807" s="39">
        <v>20132.029999999995</v>
      </c>
      <c r="O807" s="39">
        <v>2596.0699999999924</v>
      </c>
      <c r="P807" s="67">
        <v>170</v>
      </c>
    </row>
    <row r="808" spans="13:16">
      <c r="M808" s="96" t="s">
        <v>956</v>
      </c>
      <c r="N808" s="39">
        <v>101947.19999999998</v>
      </c>
      <c r="O808" s="39">
        <v>10461.709999999992</v>
      </c>
      <c r="P808" s="67">
        <v>286</v>
      </c>
    </row>
    <row r="809" spans="13:16">
      <c r="M809" s="95" t="s">
        <v>1839</v>
      </c>
      <c r="N809" s="137"/>
      <c r="O809" s="137"/>
      <c r="P809" s="137"/>
    </row>
    <row r="810" spans="13:16">
      <c r="M810" s="96" t="s">
        <v>547</v>
      </c>
      <c r="N810" s="39">
        <v>712293.62999999977</v>
      </c>
      <c r="O810" s="39">
        <v>-21626.800000000396</v>
      </c>
      <c r="P810" s="67">
        <v>1155</v>
      </c>
    </row>
    <row r="811" spans="13:16">
      <c r="M811" s="95" t="s">
        <v>1840</v>
      </c>
      <c r="N811" s="137"/>
      <c r="O811" s="137"/>
      <c r="P811" s="137"/>
    </row>
    <row r="812" spans="13:16">
      <c r="M812" s="96" t="s">
        <v>624</v>
      </c>
      <c r="N812" s="39">
        <v>184153.16</v>
      </c>
      <c r="O812" s="39">
        <v>-13491.440000000002</v>
      </c>
      <c r="P812" s="67">
        <v>226</v>
      </c>
    </row>
    <row r="813" spans="13:16">
      <c r="M813" s="95" t="s">
        <v>1841</v>
      </c>
      <c r="N813" s="137"/>
      <c r="O813" s="137"/>
      <c r="P813" s="137"/>
    </row>
    <row r="814" spans="13:16">
      <c r="M814" s="96" t="s">
        <v>395</v>
      </c>
      <c r="N814" s="39">
        <v>18736.860000000004</v>
      </c>
      <c r="O814" s="39">
        <v>-563.38999999999578</v>
      </c>
      <c r="P814" s="67">
        <v>100</v>
      </c>
    </row>
    <row r="815" spans="13:16">
      <c r="M815" s="96" t="s">
        <v>399</v>
      </c>
      <c r="N815" s="39">
        <v>274945.4499999999</v>
      </c>
      <c r="O815" s="39">
        <v>26836.699999999983</v>
      </c>
      <c r="P815" s="67">
        <v>693</v>
      </c>
    </row>
    <row r="816" spans="13:16">
      <c r="M816" s="96" t="s">
        <v>988</v>
      </c>
      <c r="N816" s="39">
        <v>246063.35000000021</v>
      </c>
      <c r="O816" s="39">
        <v>25575.470000000263</v>
      </c>
      <c r="P816" s="67">
        <v>879</v>
      </c>
    </row>
    <row r="817" spans="13:16">
      <c r="M817" s="96" t="s">
        <v>991</v>
      </c>
      <c r="N817" s="39">
        <v>77468.450000000012</v>
      </c>
      <c r="O817" s="39">
        <v>4878.3799999999901</v>
      </c>
      <c r="P817" s="67">
        <v>57</v>
      </c>
    </row>
    <row r="818" spans="13:16">
      <c r="M818" s="38" t="s">
        <v>1546</v>
      </c>
      <c r="N818" s="137"/>
      <c r="O818" s="137"/>
      <c r="P818" s="137"/>
    </row>
    <row r="819" spans="13:16">
      <c r="M819" s="95" t="s">
        <v>1842</v>
      </c>
      <c r="N819" s="137"/>
      <c r="O819" s="137"/>
      <c r="P819" s="137"/>
    </row>
    <row r="820" spans="13:16">
      <c r="M820" s="96" t="s">
        <v>541</v>
      </c>
      <c r="N820" s="39">
        <v>7409.2000000000007</v>
      </c>
      <c r="O820" s="39">
        <v>-728.14999999999964</v>
      </c>
      <c r="P820" s="67">
        <v>11</v>
      </c>
    </row>
    <row r="821" spans="13:16">
      <c r="M821" s="95" t="s">
        <v>1843</v>
      </c>
      <c r="N821" s="137"/>
      <c r="O821" s="137"/>
      <c r="P821" s="137"/>
    </row>
    <row r="822" spans="13:16">
      <c r="M822" s="96" t="s">
        <v>710</v>
      </c>
      <c r="N822" s="39">
        <v>15590.309999999998</v>
      </c>
      <c r="O822" s="39">
        <v>356.83999999999833</v>
      </c>
      <c r="P822" s="67">
        <v>44</v>
      </c>
    </row>
    <row r="823" spans="13:16">
      <c r="M823" s="95" t="s">
        <v>1844</v>
      </c>
      <c r="N823" s="137"/>
      <c r="O823" s="137"/>
      <c r="P823" s="137"/>
    </row>
    <row r="824" spans="13:16">
      <c r="M824" s="96" t="s">
        <v>823</v>
      </c>
      <c r="N824" s="39">
        <v>2485.6999999999998</v>
      </c>
      <c r="O824" s="39">
        <v>249.98999999999978</v>
      </c>
      <c r="P824" s="67">
        <v>2</v>
      </c>
    </row>
    <row r="825" spans="13:16">
      <c r="M825" s="38" t="s">
        <v>1547</v>
      </c>
      <c r="N825" s="137"/>
      <c r="O825" s="137"/>
      <c r="P825" s="137"/>
    </row>
    <row r="826" spans="13:16">
      <c r="M826" s="95" t="s">
        <v>1845</v>
      </c>
      <c r="N826" s="137"/>
      <c r="O826" s="137"/>
      <c r="P826" s="137"/>
    </row>
    <row r="827" spans="13:16">
      <c r="M827" s="96" t="s">
        <v>480</v>
      </c>
      <c r="N827" s="39">
        <v>254866.00000000006</v>
      </c>
      <c r="O827" s="39">
        <v>-26363.119999999937</v>
      </c>
      <c r="P827" s="67">
        <v>194</v>
      </c>
    </row>
    <row r="828" spans="13:16">
      <c r="M828" s="95" t="s">
        <v>1846</v>
      </c>
      <c r="N828" s="137"/>
      <c r="O828" s="137"/>
      <c r="P828" s="137"/>
    </row>
    <row r="829" spans="13:16">
      <c r="M829" s="96" t="s">
        <v>420</v>
      </c>
      <c r="N829" s="39">
        <v>184845.41000000006</v>
      </c>
      <c r="O829" s="39">
        <v>14683.070000000094</v>
      </c>
      <c r="P829" s="67">
        <v>388</v>
      </c>
    </row>
    <row r="830" spans="13:16">
      <c r="M830" s="96" t="s">
        <v>797</v>
      </c>
      <c r="N830" s="39">
        <v>94973.23000000001</v>
      </c>
      <c r="O830" s="39">
        <v>-1225.3499999999476</v>
      </c>
      <c r="P830" s="67">
        <v>288</v>
      </c>
    </row>
    <row r="831" spans="13:16">
      <c r="M831" s="96" t="s">
        <v>808</v>
      </c>
      <c r="N831" s="39">
        <v>183.94</v>
      </c>
      <c r="O831" s="39">
        <v>13.800000000000011</v>
      </c>
      <c r="P831" s="67">
        <v>1</v>
      </c>
    </row>
    <row r="832" spans="13:16">
      <c r="M832" s="95" t="s">
        <v>1847</v>
      </c>
      <c r="N832" s="137"/>
      <c r="O832" s="137"/>
      <c r="P832" s="137"/>
    </row>
    <row r="833" spans="13:16">
      <c r="M833" s="96" t="s">
        <v>626</v>
      </c>
      <c r="N833" s="39">
        <v>149.03</v>
      </c>
      <c r="O833" s="39">
        <v>38.75</v>
      </c>
      <c r="P833" s="67">
        <v>1</v>
      </c>
    </row>
    <row r="834" spans="13:16">
      <c r="M834" s="95" t="s">
        <v>1848</v>
      </c>
      <c r="N834" s="137"/>
      <c r="O834" s="137"/>
      <c r="P834" s="137"/>
    </row>
    <row r="835" spans="13:16">
      <c r="M835" s="96" t="s">
        <v>744</v>
      </c>
      <c r="N835" s="39">
        <v>578492.7900000005</v>
      </c>
      <c r="O835" s="39">
        <v>52552.710000000661</v>
      </c>
      <c r="P835" s="67">
        <v>1782</v>
      </c>
    </row>
    <row r="836" spans="13:16">
      <c r="M836" s="95" t="s">
        <v>1849</v>
      </c>
      <c r="N836" s="137"/>
      <c r="O836" s="137"/>
      <c r="P836" s="137"/>
    </row>
    <row r="837" spans="13:16">
      <c r="M837" s="96" t="s">
        <v>844</v>
      </c>
      <c r="N837" s="39">
        <v>5085.4099999999989</v>
      </c>
      <c r="O837" s="39">
        <v>330.60999999999967</v>
      </c>
      <c r="P837" s="67">
        <v>14</v>
      </c>
    </row>
    <row r="838" spans="13:16">
      <c r="M838" s="38" t="s">
        <v>1548</v>
      </c>
      <c r="N838" s="137"/>
      <c r="O838" s="137"/>
      <c r="P838" s="137"/>
    </row>
    <row r="839" spans="13:16">
      <c r="M839" s="95" t="s">
        <v>1850</v>
      </c>
      <c r="N839" s="137"/>
      <c r="O839" s="137"/>
      <c r="P839" s="137"/>
    </row>
    <row r="840" spans="13:16">
      <c r="M840" s="96" t="s">
        <v>685</v>
      </c>
      <c r="N840" s="39">
        <v>5130.01</v>
      </c>
      <c r="O840" s="39">
        <v>-52.630000000000109</v>
      </c>
      <c r="P840" s="67">
        <v>9</v>
      </c>
    </row>
    <row r="841" spans="13:16">
      <c r="M841" s="95" t="s">
        <v>1851</v>
      </c>
      <c r="N841" s="137"/>
      <c r="O841" s="137"/>
      <c r="P841" s="137"/>
    </row>
    <row r="842" spans="13:16">
      <c r="M842" s="96" t="s">
        <v>428</v>
      </c>
      <c r="N842" s="39">
        <v>357950.79000000021</v>
      </c>
      <c r="O842" s="39">
        <v>36952.010000000417</v>
      </c>
      <c r="P842" s="67">
        <v>1104</v>
      </c>
    </row>
    <row r="843" spans="13:16">
      <c r="M843" s="96" t="s">
        <v>731</v>
      </c>
      <c r="N843" s="39">
        <v>665712.40000000061</v>
      </c>
      <c r="O843" s="39">
        <v>-17496.599999999511</v>
      </c>
      <c r="P843" s="67">
        <v>1547</v>
      </c>
    </row>
    <row r="844" spans="13:16">
      <c r="M844" s="95" t="s">
        <v>1852</v>
      </c>
      <c r="N844" s="137"/>
      <c r="O844" s="137"/>
      <c r="P844" s="137"/>
    </row>
    <row r="845" spans="13:16">
      <c r="M845" s="96" t="s">
        <v>852</v>
      </c>
      <c r="N845" s="39">
        <v>402407.84000000008</v>
      </c>
      <c r="O845" s="39">
        <v>-9085.4299999999348</v>
      </c>
      <c r="P845" s="67">
        <v>1073</v>
      </c>
    </row>
    <row r="846" spans="13:16">
      <c r="M846" s="95" t="s">
        <v>1853</v>
      </c>
      <c r="N846" s="137"/>
      <c r="O846" s="137"/>
      <c r="P846" s="137"/>
    </row>
    <row r="847" spans="13:16">
      <c r="M847" s="96" t="s">
        <v>806</v>
      </c>
      <c r="N847" s="39">
        <v>299600.37000000029</v>
      </c>
      <c r="O847" s="39">
        <v>-1331.5799999996088</v>
      </c>
      <c r="P847" s="67">
        <v>675</v>
      </c>
    </row>
    <row r="848" spans="13:16">
      <c r="M848" s="38" t="s">
        <v>1549</v>
      </c>
      <c r="N848" s="137"/>
      <c r="O848" s="137"/>
      <c r="P848" s="137"/>
    </row>
    <row r="849" spans="13:16">
      <c r="M849" s="95" t="s">
        <v>1854</v>
      </c>
      <c r="N849" s="137"/>
      <c r="O849" s="137"/>
      <c r="P849" s="137"/>
    </row>
    <row r="850" spans="13:16">
      <c r="M850" s="96" t="s">
        <v>406</v>
      </c>
      <c r="N850" s="39">
        <v>430609.0300000002</v>
      </c>
      <c r="O850" s="39">
        <v>-4900.6099999997532</v>
      </c>
      <c r="P850" s="67">
        <v>1951</v>
      </c>
    </row>
    <row r="851" spans="13:16">
      <c r="M851" s="95" t="s">
        <v>1855</v>
      </c>
      <c r="N851" s="137"/>
      <c r="O851" s="137"/>
      <c r="P851" s="137"/>
    </row>
    <row r="852" spans="13:16">
      <c r="M852" s="96" t="s">
        <v>835</v>
      </c>
      <c r="N852" s="39">
        <v>137528.82999999999</v>
      </c>
      <c r="O852" s="39">
        <v>-12650.98000000004</v>
      </c>
      <c r="P852" s="67">
        <v>95</v>
      </c>
    </row>
    <row r="853" spans="13:16">
      <c r="M853" s="95" t="s">
        <v>1856</v>
      </c>
      <c r="N853" s="137"/>
      <c r="O853" s="137"/>
      <c r="P853" s="137"/>
    </row>
    <row r="854" spans="13:16">
      <c r="M854" s="96" t="s">
        <v>915</v>
      </c>
      <c r="N854" s="39">
        <v>43434.920000000006</v>
      </c>
      <c r="O854" s="39">
        <v>-2821.7200000000012</v>
      </c>
      <c r="P854" s="67">
        <v>63</v>
      </c>
    </row>
    <row r="855" spans="13:16">
      <c r="M855" s="38" t="s">
        <v>1550</v>
      </c>
      <c r="N855" s="137"/>
      <c r="O855" s="137"/>
      <c r="P855" s="137"/>
    </row>
    <row r="856" spans="13:16">
      <c r="M856" s="95" t="s">
        <v>1857</v>
      </c>
      <c r="N856" s="137"/>
      <c r="O856" s="137"/>
      <c r="P856" s="137"/>
    </row>
    <row r="857" spans="13:16">
      <c r="M857" s="96" t="s">
        <v>860</v>
      </c>
      <c r="N857" s="39">
        <v>69544.329999999987</v>
      </c>
      <c r="O857" s="39">
        <v>-4284.609999999986</v>
      </c>
      <c r="P857" s="67">
        <v>228</v>
      </c>
    </row>
    <row r="858" spans="13:16">
      <c r="M858" s="95" t="s">
        <v>1858</v>
      </c>
      <c r="N858" s="137"/>
      <c r="O858" s="137"/>
      <c r="P858" s="137"/>
    </row>
    <row r="859" spans="13:16">
      <c r="M859" s="96" t="s">
        <v>527</v>
      </c>
      <c r="N859" s="39">
        <v>35180.22</v>
      </c>
      <c r="O859" s="39">
        <v>-408.35999999998603</v>
      </c>
      <c r="P859" s="67">
        <v>131</v>
      </c>
    </row>
    <row r="860" spans="13:16">
      <c r="M860" s="95" t="s">
        <v>1859</v>
      </c>
      <c r="N860" s="137"/>
      <c r="O860" s="137"/>
      <c r="P860" s="137"/>
    </row>
    <row r="861" spans="13:16">
      <c r="M861" s="96" t="s">
        <v>595</v>
      </c>
      <c r="N861" s="39">
        <v>172411.69999999998</v>
      </c>
      <c r="O861" s="39">
        <v>-9075.2399999998743</v>
      </c>
      <c r="P861" s="67">
        <v>563</v>
      </c>
    </row>
    <row r="862" spans="13:16">
      <c r="M862" s="95" t="s">
        <v>1860</v>
      </c>
      <c r="N862" s="137"/>
      <c r="O862" s="137"/>
      <c r="P862" s="137"/>
    </row>
    <row r="863" spans="13:16">
      <c r="M863" s="96" t="s">
        <v>639</v>
      </c>
      <c r="N863" s="39">
        <v>504532.3300000006</v>
      </c>
      <c r="O863" s="39">
        <v>-2943.2699999992619</v>
      </c>
      <c r="P863" s="67">
        <v>1871</v>
      </c>
    </row>
    <row r="864" spans="13:16">
      <c r="M864" s="95" t="s">
        <v>1861</v>
      </c>
      <c r="N864" s="137"/>
      <c r="O864" s="137"/>
      <c r="P864" s="137"/>
    </row>
    <row r="865" spans="13:16">
      <c r="M865" s="96" t="s">
        <v>532</v>
      </c>
      <c r="N865" s="39">
        <v>287191.73000000021</v>
      </c>
      <c r="O865" s="39">
        <v>31611.54999999993</v>
      </c>
      <c r="P865" s="67">
        <v>1648</v>
      </c>
    </row>
    <row r="866" spans="13:16">
      <c r="M866" s="95" t="s">
        <v>1550</v>
      </c>
      <c r="N866" s="137"/>
      <c r="O866" s="137"/>
      <c r="P866" s="137"/>
    </row>
    <row r="867" spans="13:16">
      <c r="M867" s="96" t="s">
        <v>725</v>
      </c>
      <c r="N867" s="39">
        <v>42676.89</v>
      </c>
      <c r="O867" s="39">
        <v>2680.2099999999991</v>
      </c>
      <c r="P867" s="67">
        <v>24</v>
      </c>
    </row>
    <row r="868" spans="13:16">
      <c r="M868" s="95" t="s">
        <v>1862</v>
      </c>
      <c r="N868" s="137"/>
      <c r="O868" s="137"/>
      <c r="P868" s="137"/>
    </row>
    <row r="869" spans="13:16">
      <c r="M869" s="96" t="s">
        <v>926</v>
      </c>
      <c r="N869" s="39">
        <v>158416.44</v>
      </c>
      <c r="O869" s="39">
        <v>17667.51999999999</v>
      </c>
      <c r="P869" s="67">
        <v>465</v>
      </c>
    </row>
    <row r="870" spans="13:16">
      <c r="M870" s="38" t="s">
        <v>1551</v>
      </c>
      <c r="N870" s="137"/>
      <c r="O870" s="137"/>
      <c r="P870" s="137"/>
    </row>
    <row r="871" spans="13:16">
      <c r="M871" s="95" t="s">
        <v>1863</v>
      </c>
      <c r="N871" s="137"/>
      <c r="O871" s="137"/>
      <c r="P871" s="137"/>
    </row>
    <row r="872" spans="13:16">
      <c r="M872" s="96" t="s">
        <v>945</v>
      </c>
      <c r="N872" s="39">
        <v>120654.41999999998</v>
      </c>
      <c r="O872" s="39">
        <v>-5068.2700000000914</v>
      </c>
      <c r="P872" s="67">
        <v>526</v>
      </c>
    </row>
    <row r="873" spans="13:16">
      <c r="M873" s="95" t="s">
        <v>1864</v>
      </c>
      <c r="N873" s="137"/>
      <c r="O873" s="137"/>
      <c r="P873" s="137"/>
    </row>
    <row r="874" spans="13:16">
      <c r="M874" s="96" t="s">
        <v>676</v>
      </c>
      <c r="N874" s="39">
        <v>149513.90000000002</v>
      </c>
      <c r="O874" s="39">
        <v>14065.370000000024</v>
      </c>
      <c r="P874" s="67">
        <v>377</v>
      </c>
    </row>
    <row r="875" spans="13:16">
      <c r="M875" s="95" t="s">
        <v>1865</v>
      </c>
      <c r="N875" s="137"/>
      <c r="O875" s="137"/>
      <c r="P875" s="137"/>
    </row>
    <row r="876" spans="13:16">
      <c r="M876" s="96" t="s">
        <v>848</v>
      </c>
      <c r="N876" s="39">
        <v>323.99</v>
      </c>
      <c r="O876" s="39">
        <v>-19.659999999999968</v>
      </c>
      <c r="P876" s="67">
        <v>1</v>
      </c>
    </row>
    <row r="877" spans="13:16">
      <c r="M877" s="95" t="s">
        <v>1866</v>
      </c>
      <c r="N877" s="137"/>
      <c r="O877" s="137"/>
      <c r="P877" s="137"/>
    </row>
    <row r="878" spans="13:16">
      <c r="M878" s="96" t="s">
        <v>504</v>
      </c>
      <c r="N878" s="39">
        <v>82443.919999999984</v>
      </c>
      <c r="O878" s="39">
        <v>-7695.4700000000012</v>
      </c>
      <c r="P878" s="67">
        <v>145</v>
      </c>
    </row>
    <row r="879" spans="13:16">
      <c r="M879" s="95" t="s">
        <v>1867</v>
      </c>
      <c r="N879" s="137"/>
      <c r="O879" s="137"/>
      <c r="P879" s="137"/>
    </row>
    <row r="880" spans="13:16">
      <c r="M880" s="96" t="s">
        <v>658</v>
      </c>
      <c r="N880" s="39">
        <v>53440.260000000017</v>
      </c>
      <c r="O880" s="39">
        <v>6736.9300000000512</v>
      </c>
      <c r="P880" s="67">
        <v>309</v>
      </c>
    </row>
    <row r="881" spans="13:16">
      <c r="M881" s="95" t="s">
        <v>1868</v>
      </c>
      <c r="N881" s="137"/>
      <c r="O881" s="137"/>
      <c r="P881" s="137"/>
    </row>
    <row r="882" spans="13:16">
      <c r="M882" s="96" t="s">
        <v>435</v>
      </c>
      <c r="N882" s="39">
        <v>165.23</v>
      </c>
      <c r="O882" s="39">
        <v>42.959999999999994</v>
      </c>
      <c r="P882" s="67">
        <v>1</v>
      </c>
    </row>
    <row r="883" spans="13:16">
      <c r="M883" s="95" t="s">
        <v>1869</v>
      </c>
      <c r="N883" s="137"/>
      <c r="O883" s="137"/>
      <c r="P883" s="137"/>
    </row>
    <row r="884" spans="13:16">
      <c r="M884" s="96" t="s">
        <v>704</v>
      </c>
      <c r="N884" s="39">
        <v>395623.39999999962</v>
      </c>
      <c r="O884" s="39">
        <v>-8589.7500000005239</v>
      </c>
      <c r="P884" s="67">
        <v>685</v>
      </c>
    </row>
    <row r="885" spans="13:16">
      <c r="M885" s="38" t="s">
        <v>1552</v>
      </c>
      <c r="N885" s="137"/>
      <c r="O885" s="137"/>
      <c r="P885" s="137"/>
    </row>
    <row r="886" spans="13:16">
      <c r="M886" s="95" t="s">
        <v>1870</v>
      </c>
      <c r="N886" s="137"/>
      <c r="O886" s="137"/>
      <c r="P886" s="137"/>
    </row>
    <row r="887" spans="13:16">
      <c r="M887" s="96" t="s">
        <v>610</v>
      </c>
      <c r="N887" s="39">
        <v>125173.96000000002</v>
      </c>
      <c r="O887" s="39">
        <v>-4803.2199999999721</v>
      </c>
      <c r="P887" s="67">
        <v>377</v>
      </c>
    </row>
    <row r="888" spans="13:16">
      <c r="M888" s="95" t="s">
        <v>1871</v>
      </c>
      <c r="N888" s="137"/>
      <c r="O888" s="137"/>
      <c r="P888" s="137"/>
    </row>
    <row r="889" spans="13:16">
      <c r="M889" s="96" t="s">
        <v>401</v>
      </c>
      <c r="N889" s="39">
        <v>182933.09</v>
      </c>
      <c r="O889" s="39">
        <v>-3.8300000000162981</v>
      </c>
      <c r="P889" s="67">
        <v>302</v>
      </c>
    </row>
    <row r="890" spans="13:16">
      <c r="M890" s="96" t="s">
        <v>672</v>
      </c>
      <c r="N890" s="39">
        <v>6020.08</v>
      </c>
      <c r="O890" s="39">
        <v>797.7400000000016</v>
      </c>
      <c r="P890" s="67">
        <v>178</v>
      </c>
    </row>
    <row r="891" spans="13:16">
      <c r="M891" s="95" t="s">
        <v>1775</v>
      </c>
      <c r="N891" s="137"/>
      <c r="O891" s="137"/>
      <c r="P891" s="137"/>
    </row>
    <row r="892" spans="13:16">
      <c r="M892" s="96" t="s">
        <v>405</v>
      </c>
      <c r="N892" s="39">
        <v>284875.18000000011</v>
      </c>
      <c r="O892" s="39">
        <v>-7337.8800000000047</v>
      </c>
      <c r="P892" s="67">
        <v>477</v>
      </c>
    </row>
    <row r="893" spans="13:16">
      <c r="M893" s="95" t="s">
        <v>1872</v>
      </c>
      <c r="N893" s="137"/>
      <c r="O893" s="137"/>
      <c r="P893" s="137"/>
    </row>
    <row r="894" spans="13:16">
      <c r="M894" s="96" t="s">
        <v>460</v>
      </c>
      <c r="N894" s="39">
        <v>16320.449999999995</v>
      </c>
      <c r="O894" s="39">
        <v>157.87999999999192</v>
      </c>
      <c r="P894" s="67">
        <v>38</v>
      </c>
    </row>
    <row r="895" spans="13:16">
      <c r="M895" s="95" t="s">
        <v>1873</v>
      </c>
      <c r="N895" s="137"/>
      <c r="O895" s="137"/>
      <c r="P895" s="137"/>
    </row>
    <row r="896" spans="13:16">
      <c r="M896" s="96" t="s">
        <v>371</v>
      </c>
      <c r="N896" s="39">
        <v>1805.4499999999998</v>
      </c>
      <c r="O896" s="39">
        <v>52.240000000000009</v>
      </c>
      <c r="P896" s="67">
        <v>5</v>
      </c>
    </row>
    <row r="897" spans="13:16">
      <c r="M897" s="95" t="s">
        <v>1812</v>
      </c>
      <c r="N897" s="137"/>
      <c r="O897" s="137"/>
      <c r="P897" s="137"/>
    </row>
    <row r="898" spans="13:16">
      <c r="M898" s="96" t="s">
        <v>513</v>
      </c>
      <c r="N898" s="39">
        <v>3053.52</v>
      </c>
      <c r="O898" s="39">
        <v>-313.9699999999998</v>
      </c>
      <c r="P898" s="67">
        <v>11</v>
      </c>
    </row>
    <row r="899" spans="13:16">
      <c r="M899" s="95" t="s">
        <v>1874</v>
      </c>
      <c r="N899" s="137"/>
      <c r="O899" s="137"/>
      <c r="P899" s="137"/>
    </row>
    <row r="900" spans="13:16">
      <c r="M900" s="96" t="s">
        <v>903</v>
      </c>
      <c r="N900" s="39">
        <v>70703.430000000008</v>
      </c>
      <c r="O900" s="39">
        <v>-6862.179999999993</v>
      </c>
      <c r="P900" s="67">
        <v>92</v>
      </c>
    </row>
    <row r="901" spans="13:16">
      <c r="M901" s="95" t="s">
        <v>1875</v>
      </c>
      <c r="N901" s="137"/>
      <c r="O901" s="137"/>
      <c r="P901" s="137"/>
    </row>
    <row r="902" spans="13:16">
      <c r="M902" s="96" t="s">
        <v>563</v>
      </c>
      <c r="N902" s="39">
        <v>94346.229999999967</v>
      </c>
      <c r="O902" s="39">
        <v>-5636.3999999999651</v>
      </c>
      <c r="P902" s="67">
        <v>376</v>
      </c>
    </row>
    <row r="903" spans="13:16">
      <c r="M903" s="95" t="s">
        <v>1876</v>
      </c>
      <c r="N903" s="137"/>
      <c r="O903" s="137"/>
      <c r="P903" s="137"/>
    </row>
    <row r="904" spans="13:16">
      <c r="M904" s="96" t="s">
        <v>374</v>
      </c>
      <c r="N904" s="39">
        <v>88245.809999999969</v>
      </c>
      <c r="O904" s="39">
        <v>-254.60000000003492</v>
      </c>
      <c r="P904" s="67">
        <v>118</v>
      </c>
    </row>
    <row r="905" spans="13:16">
      <c r="M905" s="95" t="s">
        <v>1877</v>
      </c>
      <c r="N905" s="137"/>
      <c r="O905" s="137"/>
      <c r="P905" s="137"/>
    </row>
    <row r="906" spans="13:16">
      <c r="M906" s="96" t="s">
        <v>819</v>
      </c>
      <c r="N906" s="39">
        <v>32251.38</v>
      </c>
      <c r="O906" s="39">
        <v>-1928.619999999999</v>
      </c>
      <c r="P906" s="67">
        <v>137</v>
      </c>
    </row>
    <row r="907" spans="13:16">
      <c r="M907" s="95" t="s">
        <v>1878</v>
      </c>
      <c r="N907" s="137"/>
      <c r="O907" s="137"/>
      <c r="P907" s="137"/>
    </row>
    <row r="908" spans="13:16">
      <c r="M908" s="96" t="s">
        <v>609</v>
      </c>
      <c r="N908" s="39">
        <v>17803.97</v>
      </c>
      <c r="O908" s="39">
        <v>884.33000000000175</v>
      </c>
      <c r="P908" s="67">
        <v>56</v>
      </c>
    </row>
    <row r="909" spans="13:16">
      <c r="M909" s="38" t="s">
        <v>1553</v>
      </c>
      <c r="N909" s="137"/>
      <c r="O909" s="137"/>
      <c r="P909" s="137"/>
    </row>
    <row r="910" spans="13:16">
      <c r="M910" s="95" t="s">
        <v>1879</v>
      </c>
      <c r="N910" s="137"/>
      <c r="O910" s="137"/>
      <c r="P910" s="137"/>
    </row>
    <row r="911" spans="13:16">
      <c r="M911" s="96" t="s">
        <v>462</v>
      </c>
      <c r="N911" s="39">
        <v>8653.52</v>
      </c>
      <c r="O911" s="39">
        <v>-434.88999999999942</v>
      </c>
      <c r="P911" s="67">
        <v>13</v>
      </c>
    </row>
    <row r="912" spans="13:16">
      <c r="M912" s="95" t="s">
        <v>1880</v>
      </c>
      <c r="N912" s="137"/>
      <c r="O912" s="137"/>
      <c r="P912" s="137"/>
    </row>
    <row r="913" spans="13:16">
      <c r="M913" s="96" t="s">
        <v>839</v>
      </c>
      <c r="N913" s="39">
        <v>193258.60000000003</v>
      </c>
      <c r="O913" s="39">
        <v>-825.03999999994994</v>
      </c>
      <c r="P913" s="67">
        <v>266</v>
      </c>
    </row>
    <row r="914" spans="13:16">
      <c r="M914" s="96" t="s">
        <v>890</v>
      </c>
      <c r="N914" s="39">
        <v>5229.1900000000005</v>
      </c>
      <c r="O914" s="39">
        <v>475.70000000000073</v>
      </c>
      <c r="P914" s="67">
        <v>10</v>
      </c>
    </row>
    <row r="915" spans="13:16">
      <c r="M915" s="95" t="s">
        <v>1881</v>
      </c>
      <c r="N915" s="137"/>
      <c r="O915" s="137"/>
      <c r="P915" s="137"/>
    </row>
    <row r="916" spans="13:16">
      <c r="M916" s="96" t="s">
        <v>525</v>
      </c>
      <c r="N916" s="39">
        <v>4758.5999999999995</v>
      </c>
      <c r="O916" s="39">
        <v>-279.26000000000113</v>
      </c>
      <c r="P916" s="67">
        <v>8</v>
      </c>
    </row>
    <row r="917" spans="13:16">
      <c r="M917" s="96" t="s">
        <v>847</v>
      </c>
      <c r="N917" s="39">
        <v>19267.019999999997</v>
      </c>
      <c r="O917" s="39">
        <v>-1055.260000000002</v>
      </c>
      <c r="P917" s="67">
        <v>48</v>
      </c>
    </row>
    <row r="918" spans="13:16">
      <c r="M918" s="95" t="s">
        <v>1882</v>
      </c>
      <c r="N918" s="137"/>
      <c r="O918" s="137"/>
      <c r="P918" s="137"/>
    </row>
    <row r="919" spans="13:16">
      <c r="M919" s="96" t="s">
        <v>880</v>
      </c>
      <c r="N919" s="39">
        <v>183185.87</v>
      </c>
      <c r="O919" s="39">
        <v>-17399.430000000022</v>
      </c>
      <c r="P919" s="67">
        <v>258</v>
      </c>
    </row>
    <row r="920" spans="13:16">
      <c r="M920" s="95" t="s">
        <v>1883</v>
      </c>
      <c r="N920" s="137"/>
      <c r="O920" s="137"/>
      <c r="P920" s="137"/>
    </row>
    <row r="921" spans="13:16">
      <c r="M921" s="96" t="s">
        <v>873</v>
      </c>
      <c r="N921" s="39">
        <v>108780.30000000005</v>
      </c>
      <c r="O921" s="39">
        <v>-10118.629999999946</v>
      </c>
      <c r="P921" s="67">
        <v>157</v>
      </c>
    </row>
    <row r="922" spans="13:16">
      <c r="M922" s="95" t="s">
        <v>1829</v>
      </c>
      <c r="N922" s="137"/>
      <c r="O922" s="137"/>
      <c r="P922" s="137"/>
    </row>
    <row r="923" spans="13:16">
      <c r="M923" s="96" t="s">
        <v>636</v>
      </c>
      <c r="N923" s="39">
        <v>81033.25999999998</v>
      </c>
      <c r="O923" s="39">
        <v>-4654.8900000000285</v>
      </c>
      <c r="P923" s="67">
        <v>144</v>
      </c>
    </row>
    <row r="924" spans="13:16">
      <c r="M924" s="96" t="s">
        <v>822</v>
      </c>
      <c r="N924" s="39">
        <v>151449.03000000003</v>
      </c>
      <c r="O924" s="39">
        <v>-12509.23000000001</v>
      </c>
      <c r="P924" s="67">
        <v>231</v>
      </c>
    </row>
    <row r="925" spans="13:16">
      <c r="M925" s="95" t="s">
        <v>1884</v>
      </c>
      <c r="N925" s="137"/>
      <c r="O925" s="137"/>
      <c r="P925" s="137"/>
    </row>
    <row r="926" spans="13:16">
      <c r="M926" s="96" t="s">
        <v>384</v>
      </c>
      <c r="N926" s="39">
        <v>167361.35000000003</v>
      </c>
      <c r="O926" s="39">
        <v>-12735.079999999958</v>
      </c>
      <c r="P926" s="67">
        <v>469</v>
      </c>
    </row>
    <row r="927" spans="13:16">
      <c r="M927" s="95" t="s">
        <v>1885</v>
      </c>
      <c r="N927" s="137"/>
      <c r="O927" s="137"/>
      <c r="P927" s="137"/>
    </row>
    <row r="928" spans="13:16">
      <c r="M928" s="96" t="s">
        <v>523</v>
      </c>
      <c r="N928" s="39">
        <v>13188.230000000001</v>
      </c>
      <c r="O928" s="39">
        <v>574.56000000000313</v>
      </c>
      <c r="P928" s="67">
        <v>37</v>
      </c>
    </row>
    <row r="929" spans="13:16">
      <c r="M929" s="96" t="s">
        <v>641</v>
      </c>
      <c r="N929" s="39">
        <v>16240.270000000002</v>
      </c>
      <c r="O929" s="39">
        <v>-1191.7399999999961</v>
      </c>
      <c r="P929" s="67">
        <v>24</v>
      </c>
    </row>
    <row r="930" spans="13:16">
      <c r="M930" s="96" t="s">
        <v>738</v>
      </c>
      <c r="N930" s="39">
        <v>419.46</v>
      </c>
      <c r="O930" s="39">
        <v>6.3100000000000023</v>
      </c>
      <c r="P930" s="67">
        <v>1</v>
      </c>
    </row>
    <row r="931" spans="13:16">
      <c r="M931" s="95" t="s">
        <v>1886</v>
      </c>
      <c r="N931" s="137"/>
      <c r="O931" s="137"/>
      <c r="P931" s="137"/>
    </row>
    <row r="932" spans="13:16">
      <c r="M932" s="96" t="s">
        <v>407</v>
      </c>
      <c r="N932" s="39">
        <v>147819.57</v>
      </c>
      <c r="O932" s="39">
        <v>17788.55000000009</v>
      </c>
      <c r="P932" s="67">
        <v>667</v>
      </c>
    </row>
    <row r="933" spans="13:16">
      <c r="M933" s="95" t="s">
        <v>1887</v>
      </c>
      <c r="N933" s="137"/>
      <c r="O933" s="137"/>
      <c r="P933" s="137"/>
    </row>
    <row r="934" spans="13:16">
      <c r="M934" s="96" t="s">
        <v>455</v>
      </c>
      <c r="N934" s="39">
        <v>153405.37000000002</v>
      </c>
      <c r="O934" s="39">
        <v>-3784.9400000000023</v>
      </c>
      <c r="P934" s="67">
        <v>246</v>
      </c>
    </row>
    <row r="935" spans="13:16">
      <c r="M935" s="95" t="s">
        <v>1888</v>
      </c>
      <c r="N935" s="137"/>
      <c r="O935" s="137"/>
      <c r="P935" s="137"/>
    </row>
    <row r="936" spans="13:16">
      <c r="M936" s="96" t="s">
        <v>884</v>
      </c>
      <c r="N936" s="39">
        <v>35084.51</v>
      </c>
      <c r="O936" s="39">
        <v>-3.4299999999857391</v>
      </c>
      <c r="P936" s="67">
        <v>212</v>
      </c>
    </row>
    <row r="937" spans="13:16">
      <c r="M937" s="95" t="s">
        <v>1889</v>
      </c>
      <c r="N937" s="137"/>
      <c r="O937" s="137"/>
      <c r="P937" s="137"/>
    </row>
    <row r="938" spans="13:16">
      <c r="M938" s="96" t="s">
        <v>883</v>
      </c>
      <c r="N938" s="39">
        <v>78543.320000000022</v>
      </c>
      <c r="O938" s="39">
        <v>5024.8900000000285</v>
      </c>
      <c r="P938" s="67">
        <v>69</v>
      </c>
    </row>
    <row r="939" spans="13:16">
      <c r="M939" s="38" t="s">
        <v>1554</v>
      </c>
      <c r="N939" s="137"/>
      <c r="O939" s="137"/>
      <c r="P939" s="137"/>
    </row>
    <row r="940" spans="13:16">
      <c r="M940" s="95" t="s">
        <v>1890</v>
      </c>
      <c r="N940" s="137"/>
      <c r="O940" s="137"/>
      <c r="P940" s="137"/>
    </row>
    <row r="941" spans="13:16">
      <c r="M941" s="96" t="s">
        <v>917</v>
      </c>
      <c r="N941" s="39">
        <v>13657.509999999998</v>
      </c>
      <c r="O941" s="39">
        <v>-7.8900000000030559</v>
      </c>
      <c r="P941" s="67">
        <v>26</v>
      </c>
    </row>
    <row r="942" spans="13:16">
      <c r="M942" s="95" t="s">
        <v>1891</v>
      </c>
      <c r="N942" s="137"/>
      <c r="O942" s="137"/>
      <c r="P942" s="137"/>
    </row>
    <row r="943" spans="13:16">
      <c r="M943" s="96" t="s">
        <v>687</v>
      </c>
      <c r="N943" s="39">
        <v>1.37</v>
      </c>
      <c r="O943" s="39">
        <v>0.51000000000000012</v>
      </c>
      <c r="P943" s="67">
        <v>1</v>
      </c>
    </row>
    <row r="944" spans="13:16">
      <c r="M944" s="38" t="s">
        <v>1555</v>
      </c>
      <c r="N944" s="137"/>
      <c r="O944" s="137"/>
      <c r="P944" s="137"/>
    </row>
    <row r="945" spans="13:16">
      <c r="M945" s="95" t="s">
        <v>1892</v>
      </c>
      <c r="N945" s="137"/>
      <c r="O945" s="137"/>
      <c r="P945" s="137"/>
    </row>
    <row r="946" spans="13:16">
      <c r="M946" s="96" t="s">
        <v>705</v>
      </c>
      <c r="N946" s="39">
        <v>5670.2300000000005</v>
      </c>
      <c r="O946" s="39">
        <v>-21.699999999998909</v>
      </c>
      <c r="P946" s="67">
        <v>6</v>
      </c>
    </row>
    <row r="947" spans="13:16">
      <c r="M947" s="95" t="s">
        <v>1893</v>
      </c>
      <c r="N947" s="137"/>
      <c r="O947" s="137"/>
      <c r="P947" s="137"/>
    </row>
    <row r="948" spans="13:16">
      <c r="M948" s="96" t="s">
        <v>453</v>
      </c>
      <c r="N948" s="39">
        <v>193782.95</v>
      </c>
      <c r="O948" s="39">
        <v>16631.48000000004</v>
      </c>
      <c r="P948" s="67">
        <v>441</v>
      </c>
    </row>
    <row r="949" spans="13:16">
      <c r="M949" s="95" t="s">
        <v>1894</v>
      </c>
      <c r="N949" s="137"/>
      <c r="O949" s="137"/>
      <c r="P949" s="137"/>
    </row>
    <row r="950" spans="13:16">
      <c r="M950" s="96" t="s">
        <v>924</v>
      </c>
      <c r="N950" s="39">
        <v>12790.07</v>
      </c>
      <c r="O950" s="39">
        <v>19.479999999997744</v>
      </c>
      <c r="P950" s="67">
        <v>27</v>
      </c>
    </row>
    <row r="951" spans="13:16">
      <c r="M951" s="38" t="s">
        <v>1556</v>
      </c>
      <c r="N951" s="137"/>
      <c r="O951" s="137"/>
      <c r="P951" s="137"/>
    </row>
    <row r="952" spans="13:16">
      <c r="M952" s="95" t="s">
        <v>1895</v>
      </c>
      <c r="N952" s="137"/>
      <c r="O952" s="137"/>
      <c r="P952" s="137"/>
    </row>
    <row r="953" spans="13:16">
      <c r="M953" s="96" t="s">
        <v>859</v>
      </c>
      <c r="N953" s="39">
        <v>138536.16</v>
      </c>
      <c r="O953" s="39">
        <v>-10815.220000000001</v>
      </c>
      <c r="P953" s="67">
        <v>191</v>
      </c>
    </row>
    <row r="954" spans="13:16">
      <c r="M954" s="95" t="s">
        <v>1896</v>
      </c>
      <c r="N954" s="137"/>
      <c r="O954" s="137"/>
      <c r="P954" s="137"/>
    </row>
    <row r="955" spans="13:16">
      <c r="M955" s="96" t="s">
        <v>931</v>
      </c>
      <c r="N955" s="39">
        <v>21339.289999999997</v>
      </c>
      <c r="O955" s="39">
        <v>526.57999999999811</v>
      </c>
      <c r="P955" s="67">
        <v>67</v>
      </c>
    </row>
    <row r="956" spans="13:16">
      <c r="M956" s="38" t="s">
        <v>1557</v>
      </c>
      <c r="N956" s="137"/>
      <c r="O956" s="137"/>
      <c r="P956" s="137"/>
    </row>
    <row r="957" spans="13:16">
      <c r="M957" s="95" t="s">
        <v>1897</v>
      </c>
      <c r="N957" s="137"/>
      <c r="O957" s="137"/>
      <c r="P957" s="137"/>
    </row>
    <row r="958" spans="13:16">
      <c r="M958" s="96" t="s">
        <v>375</v>
      </c>
      <c r="N958" s="39">
        <v>42803.810000000012</v>
      </c>
      <c r="O958" s="39">
        <v>-1467.8399999999747</v>
      </c>
      <c r="P958" s="67">
        <v>167</v>
      </c>
    </row>
    <row r="959" spans="13:16">
      <c r="M959" s="95" t="s">
        <v>1898</v>
      </c>
      <c r="N959" s="137"/>
      <c r="O959" s="137"/>
      <c r="P959" s="137"/>
    </row>
    <row r="960" spans="13:16">
      <c r="M960" s="96" t="s">
        <v>500</v>
      </c>
      <c r="N960" s="39">
        <v>223285.08000000002</v>
      </c>
      <c r="O960" s="39">
        <v>-1186.3399999999383</v>
      </c>
      <c r="P960" s="67">
        <v>399</v>
      </c>
    </row>
    <row r="961" spans="13:16">
      <c r="M961" s="95" t="s">
        <v>1899</v>
      </c>
      <c r="N961" s="137"/>
      <c r="O961" s="137"/>
      <c r="P961" s="137"/>
    </row>
    <row r="962" spans="13:16">
      <c r="M962" s="96" t="s">
        <v>943</v>
      </c>
      <c r="N962" s="39">
        <v>126488.09000000001</v>
      </c>
      <c r="O962" s="39">
        <v>-11793.60000000002</v>
      </c>
      <c r="P962" s="67">
        <v>104</v>
      </c>
    </row>
    <row r="963" spans="13:16">
      <c r="M963" s="95" t="s">
        <v>1900</v>
      </c>
      <c r="N963" s="137"/>
      <c r="O963" s="137"/>
      <c r="P963" s="137"/>
    </row>
    <row r="964" spans="13:16">
      <c r="M964" s="96" t="s">
        <v>502</v>
      </c>
      <c r="N964" s="39">
        <v>773398.21999999927</v>
      </c>
      <c r="O964" s="39">
        <v>-14928.03000000061</v>
      </c>
      <c r="P964" s="67">
        <v>1203</v>
      </c>
    </row>
    <row r="965" spans="13:16">
      <c r="M965" s="96" t="s">
        <v>707</v>
      </c>
      <c r="N965" s="39">
        <v>131762.71</v>
      </c>
      <c r="O965" s="39">
        <v>12117.930000000051</v>
      </c>
      <c r="P965" s="67">
        <v>448</v>
      </c>
    </row>
    <row r="966" spans="13:16">
      <c r="M966" s="96" t="s">
        <v>795</v>
      </c>
      <c r="N966" s="39">
        <v>77140.97</v>
      </c>
      <c r="O966" s="39">
        <v>-11424.320000000007</v>
      </c>
      <c r="P966" s="67">
        <v>103</v>
      </c>
    </row>
    <row r="967" spans="13:16">
      <c r="M967" s="96" t="s">
        <v>984</v>
      </c>
      <c r="N967" s="39">
        <v>47478.55</v>
      </c>
      <c r="O967" s="39">
        <v>-261.54999999998836</v>
      </c>
      <c r="P967" s="67">
        <v>203</v>
      </c>
    </row>
    <row r="968" spans="13:16">
      <c r="M968" s="95" t="s">
        <v>1901</v>
      </c>
      <c r="N968" s="137"/>
      <c r="O968" s="137"/>
      <c r="P968" s="137"/>
    </row>
    <row r="969" spans="13:16">
      <c r="M969" s="96" t="s">
        <v>421</v>
      </c>
      <c r="N969" s="39">
        <v>1066.44</v>
      </c>
      <c r="O969" s="39">
        <v>-35.150000000000091</v>
      </c>
      <c r="P969" s="67">
        <v>3</v>
      </c>
    </row>
    <row r="970" spans="13:16">
      <c r="M970" s="96" t="s">
        <v>875</v>
      </c>
      <c r="N970" s="39">
        <v>154348.66</v>
      </c>
      <c r="O970" s="39">
        <v>10996.820000000007</v>
      </c>
      <c r="P970" s="67">
        <v>107</v>
      </c>
    </row>
    <row r="971" spans="13:16">
      <c r="M971" s="96" t="s">
        <v>897</v>
      </c>
      <c r="N971" s="39">
        <v>12680.069999999998</v>
      </c>
      <c r="O971" s="39">
        <v>1203.9899999999998</v>
      </c>
      <c r="P971" s="67">
        <v>54</v>
      </c>
    </row>
    <row r="972" spans="13:16">
      <c r="M972" s="95" t="s">
        <v>1902</v>
      </c>
      <c r="N972" s="137"/>
      <c r="O972" s="137"/>
      <c r="P972" s="137"/>
    </row>
    <row r="973" spans="13:16">
      <c r="M973" s="96" t="s">
        <v>669</v>
      </c>
      <c r="N973" s="39">
        <v>66335.33</v>
      </c>
      <c r="O973" s="39">
        <v>-2324.839999999982</v>
      </c>
      <c r="P973" s="67">
        <v>202</v>
      </c>
    </row>
    <row r="974" spans="13:16">
      <c r="M974" s="96" t="s">
        <v>694</v>
      </c>
      <c r="N974" s="39">
        <v>6214.25</v>
      </c>
      <c r="O974" s="39">
        <v>624.97000000000025</v>
      </c>
      <c r="P974" s="67">
        <v>5</v>
      </c>
    </row>
    <row r="975" spans="13:16">
      <c r="M975" s="96" t="s">
        <v>916</v>
      </c>
      <c r="N975" s="39">
        <v>194563.61000000004</v>
      </c>
      <c r="O975" s="39">
        <v>-1911.6999999999243</v>
      </c>
      <c r="P975" s="67">
        <v>311</v>
      </c>
    </row>
    <row r="976" spans="13:16">
      <c r="M976" s="95" t="s">
        <v>1903</v>
      </c>
      <c r="N976" s="137"/>
      <c r="O976" s="137"/>
      <c r="P976" s="137"/>
    </row>
    <row r="977" spans="13:16">
      <c r="M977" s="96" t="s">
        <v>593</v>
      </c>
      <c r="N977" s="39">
        <v>165149.92000000004</v>
      </c>
      <c r="O977" s="39">
        <v>-11970.779999999941</v>
      </c>
      <c r="P977" s="67">
        <v>173</v>
      </c>
    </row>
    <row r="978" spans="13:16">
      <c r="M978" s="38" t="s">
        <v>1558</v>
      </c>
      <c r="N978" s="137"/>
      <c r="O978" s="137"/>
      <c r="P978" s="137"/>
    </row>
    <row r="979" spans="13:16">
      <c r="M979" s="95" t="s">
        <v>1904</v>
      </c>
      <c r="N979" s="137"/>
      <c r="O979" s="137"/>
      <c r="P979" s="137"/>
    </row>
    <row r="980" spans="13:16">
      <c r="M980" s="96" t="s">
        <v>864</v>
      </c>
      <c r="N980" s="39">
        <v>101203.69</v>
      </c>
      <c r="O980" s="39">
        <v>542.63999999999942</v>
      </c>
      <c r="P980" s="67">
        <v>243</v>
      </c>
    </row>
    <row r="981" spans="13:16">
      <c r="M981" s="95" t="s">
        <v>1905</v>
      </c>
      <c r="N981" s="137"/>
      <c r="O981" s="137"/>
      <c r="P981" s="137"/>
    </row>
    <row r="982" spans="13:16">
      <c r="M982" s="96" t="s">
        <v>690</v>
      </c>
      <c r="N982" s="39">
        <v>586741.66000000015</v>
      </c>
      <c r="O982" s="39">
        <v>-17458.629999999655</v>
      </c>
      <c r="P982" s="67">
        <v>980</v>
      </c>
    </row>
    <row r="983" spans="13:16">
      <c r="M983" s="95" t="s">
        <v>1906</v>
      </c>
      <c r="N983" s="137"/>
      <c r="O983" s="137"/>
      <c r="P983" s="137"/>
    </row>
    <row r="984" spans="13:16">
      <c r="M984" s="96" t="s">
        <v>601</v>
      </c>
      <c r="N984" s="39">
        <v>11099.67</v>
      </c>
      <c r="O984" s="39">
        <v>1113.6100000000006</v>
      </c>
      <c r="P984" s="67">
        <v>17</v>
      </c>
    </row>
    <row r="985" spans="13:16">
      <c r="M985" s="95" t="s">
        <v>1907</v>
      </c>
      <c r="N985" s="137"/>
      <c r="O985" s="137"/>
      <c r="P985" s="137"/>
    </row>
    <row r="986" spans="13:16">
      <c r="M986" s="96" t="s">
        <v>596</v>
      </c>
      <c r="N986" s="39">
        <v>138515.38999999996</v>
      </c>
      <c r="O986" s="39">
        <v>16608.889999999985</v>
      </c>
      <c r="P986" s="67">
        <v>623</v>
      </c>
    </row>
    <row r="987" spans="13:16">
      <c r="M987" s="95" t="s">
        <v>1908</v>
      </c>
      <c r="N987" s="137"/>
      <c r="O987" s="137"/>
      <c r="P987" s="137"/>
    </row>
    <row r="988" spans="13:16">
      <c r="M988" s="96" t="s">
        <v>427</v>
      </c>
      <c r="N988" s="39">
        <v>4008.83</v>
      </c>
      <c r="O988" s="39">
        <v>423.48999999999978</v>
      </c>
      <c r="P988" s="67">
        <v>10</v>
      </c>
    </row>
    <row r="989" spans="13:16">
      <c r="M989" s="95" t="s">
        <v>1909</v>
      </c>
      <c r="N989" s="137"/>
      <c r="O989" s="137"/>
      <c r="P989" s="137"/>
    </row>
    <row r="990" spans="13:16">
      <c r="M990" s="96" t="s">
        <v>854</v>
      </c>
      <c r="N990" s="39">
        <v>617857.20000000019</v>
      </c>
      <c r="O990" s="39">
        <v>-15888.649999999441</v>
      </c>
      <c r="P990" s="67">
        <v>1471</v>
      </c>
    </row>
    <row r="991" spans="13:16">
      <c r="M991" s="95" t="s">
        <v>1910</v>
      </c>
      <c r="N991" s="137"/>
      <c r="O991" s="137"/>
      <c r="P991" s="137"/>
    </row>
    <row r="992" spans="13:16">
      <c r="M992" s="96" t="s">
        <v>838</v>
      </c>
      <c r="N992" s="39">
        <v>278962.76000000013</v>
      </c>
      <c r="O992" s="39">
        <v>27380.860000000161</v>
      </c>
      <c r="P992" s="67">
        <v>691</v>
      </c>
    </row>
    <row r="993" spans="13:16">
      <c r="M993" s="95" t="s">
        <v>1911</v>
      </c>
      <c r="N993" s="137"/>
      <c r="O993" s="137"/>
      <c r="P993" s="137"/>
    </row>
    <row r="994" spans="13:16">
      <c r="M994" s="96" t="s">
        <v>495</v>
      </c>
      <c r="N994" s="39">
        <v>179994.3000000001</v>
      </c>
      <c r="O994" s="39">
        <v>2319.4300000000803</v>
      </c>
      <c r="P994" s="67">
        <v>716</v>
      </c>
    </row>
    <row r="995" spans="13:16">
      <c r="M995" s="96" t="s">
        <v>799</v>
      </c>
      <c r="N995" s="39">
        <v>40581.18</v>
      </c>
      <c r="O995" s="39">
        <v>228.89000000000669</v>
      </c>
      <c r="P995" s="67">
        <v>90</v>
      </c>
    </row>
    <row r="996" spans="13:16">
      <c r="M996" s="96" t="s">
        <v>911</v>
      </c>
      <c r="N996" s="39">
        <v>16272.889999999998</v>
      </c>
      <c r="O996" s="39">
        <v>5.4500000000025466</v>
      </c>
      <c r="P996" s="67">
        <v>67</v>
      </c>
    </row>
    <row r="997" spans="13:16">
      <c r="M997" s="96" t="s">
        <v>925</v>
      </c>
      <c r="N997" s="39">
        <v>4854.4799999999996</v>
      </c>
      <c r="O997" s="39">
        <v>-1153.3700000000008</v>
      </c>
      <c r="P997" s="67">
        <v>7</v>
      </c>
    </row>
    <row r="998" spans="13:16">
      <c r="M998" s="96" t="s">
        <v>948</v>
      </c>
      <c r="N998" s="39">
        <v>17649.289999999997</v>
      </c>
      <c r="O998" s="39">
        <v>-555.01000000000204</v>
      </c>
      <c r="P998" s="67">
        <v>36</v>
      </c>
    </row>
    <row r="999" spans="13:16">
      <c r="M999" s="95" t="s">
        <v>1912</v>
      </c>
      <c r="N999" s="137"/>
      <c r="O999" s="137"/>
      <c r="P999" s="137"/>
    </row>
    <row r="1000" spans="13:16">
      <c r="M1000" s="96" t="s">
        <v>870</v>
      </c>
      <c r="N1000" s="39">
        <v>3531.42</v>
      </c>
      <c r="O1000" s="39">
        <v>441.42000000000098</v>
      </c>
      <c r="P1000" s="67">
        <v>31</v>
      </c>
    </row>
    <row r="1001" spans="13:16">
      <c r="M1001" s="95" t="s">
        <v>1913</v>
      </c>
      <c r="N1001" s="137"/>
      <c r="O1001" s="137"/>
      <c r="P1001" s="137"/>
    </row>
    <row r="1002" spans="13:16">
      <c r="M1002" s="96" t="s">
        <v>560</v>
      </c>
      <c r="N1002" s="39">
        <v>731634.54000000015</v>
      </c>
      <c r="O1002" s="39">
        <v>-22624.6599999998</v>
      </c>
      <c r="P1002" s="67">
        <v>1344</v>
      </c>
    </row>
    <row r="1003" spans="13:16">
      <c r="M1003" s="96" t="s">
        <v>735</v>
      </c>
      <c r="N1003" s="39">
        <v>368568.44000000018</v>
      </c>
      <c r="O1003" s="39">
        <v>20165.410000000149</v>
      </c>
      <c r="P1003" s="67">
        <v>1124</v>
      </c>
    </row>
    <row r="1004" spans="13:16">
      <c r="M1004" s="95" t="s">
        <v>1914</v>
      </c>
      <c r="N1004" s="137"/>
      <c r="O1004" s="137"/>
      <c r="P1004" s="137"/>
    </row>
    <row r="1005" spans="13:16">
      <c r="M1005" s="96" t="s">
        <v>380</v>
      </c>
      <c r="N1005" s="39">
        <v>7436.2800000000007</v>
      </c>
      <c r="O1005" s="39">
        <v>-72.389999999997599</v>
      </c>
      <c r="P1005" s="67">
        <v>14</v>
      </c>
    </row>
    <row r="1006" spans="13:16">
      <c r="M1006" s="96" t="s">
        <v>605</v>
      </c>
      <c r="N1006" s="39">
        <v>55198.479999999945</v>
      </c>
      <c r="O1006" s="39">
        <v>-1787.2200000000375</v>
      </c>
      <c r="P1006" s="67">
        <v>268</v>
      </c>
    </row>
    <row r="1007" spans="13:16">
      <c r="M1007" s="96" t="s">
        <v>893</v>
      </c>
      <c r="N1007" s="39">
        <v>228419.26000000004</v>
      </c>
      <c r="O1007" s="39">
        <v>-7492.9999999998836</v>
      </c>
      <c r="P1007" s="67">
        <v>348</v>
      </c>
    </row>
    <row r="1008" spans="13:16">
      <c r="M1008" s="96" t="s">
        <v>908</v>
      </c>
      <c r="N1008" s="39">
        <v>619466.12000000069</v>
      </c>
      <c r="O1008" s="39">
        <v>55480.600000001257</v>
      </c>
      <c r="P1008" s="67">
        <v>1579</v>
      </c>
    </row>
    <row r="1009" spans="13:16">
      <c r="M1009" s="95" t="s">
        <v>1915</v>
      </c>
      <c r="N1009" s="137"/>
      <c r="O1009" s="137"/>
      <c r="P1009" s="137"/>
    </row>
    <row r="1010" spans="13:16">
      <c r="M1010" s="96" t="s">
        <v>588</v>
      </c>
      <c r="N1010" s="39">
        <v>294524.04000000004</v>
      </c>
      <c r="O1010" s="39">
        <v>30616.209999999963</v>
      </c>
      <c r="P1010" s="67">
        <v>680</v>
      </c>
    </row>
    <row r="1011" spans="13:16">
      <c r="M1011" s="95" t="s">
        <v>1916</v>
      </c>
      <c r="N1011" s="137"/>
      <c r="O1011" s="137"/>
      <c r="P1011" s="137"/>
    </row>
    <row r="1012" spans="13:16">
      <c r="M1012" s="96" t="s">
        <v>376</v>
      </c>
      <c r="N1012" s="39">
        <v>336451.7900000001</v>
      </c>
      <c r="O1012" s="39">
        <v>-4294.0799999997253</v>
      </c>
      <c r="P1012" s="67">
        <v>1514</v>
      </c>
    </row>
    <row r="1013" spans="13:16">
      <c r="M1013" s="96" t="s">
        <v>437</v>
      </c>
      <c r="N1013" s="39">
        <v>257293.99000000005</v>
      </c>
      <c r="O1013" s="39">
        <v>27366.98000000004</v>
      </c>
      <c r="P1013" s="67">
        <v>596</v>
      </c>
    </row>
    <row r="1014" spans="13:16">
      <c r="M1014" s="95" t="s">
        <v>1917</v>
      </c>
      <c r="N1014" s="137"/>
      <c r="O1014" s="137"/>
      <c r="P1014" s="137"/>
    </row>
    <row r="1015" spans="13:16">
      <c r="M1015" s="96" t="s">
        <v>403</v>
      </c>
      <c r="N1015" s="39">
        <v>12262.039999999999</v>
      </c>
      <c r="O1015" s="39">
        <v>-856.31000000000131</v>
      </c>
      <c r="P1015" s="67">
        <v>18</v>
      </c>
    </row>
    <row r="1016" spans="13:16">
      <c r="M1016" s="95" t="s">
        <v>1918</v>
      </c>
      <c r="N1016" s="137"/>
      <c r="O1016" s="137"/>
      <c r="P1016" s="137"/>
    </row>
    <row r="1017" spans="13:16">
      <c r="M1017" s="96" t="s">
        <v>663</v>
      </c>
      <c r="N1017" s="39">
        <v>18963.38</v>
      </c>
      <c r="O1017" s="39">
        <v>-1150.6000000000022</v>
      </c>
      <c r="P1017" s="67">
        <v>18</v>
      </c>
    </row>
    <row r="1018" spans="13:16">
      <c r="M1018" s="95" t="s">
        <v>1919</v>
      </c>
      <c r="N1018" s="137"/>
      <c r="O1018" s="137"/>
      <c r="P1018" s="137"/>
    </row>
    <row r="1019" spans="13:16">
      <c r="M1019" s="96" t="s">
        <v>633</v>
      </c>
      <c r="N1019" s="39">
        <v>175503.44000000009</v>
      </c>
      <c r="O1019" s="39">
        <v>11380.010000000126</v>
      </c>
      <c r="P1019" s="67">
        <v>154</v>
      </c>
    </row>
    <row r="1020" spans="13:16">
      <c r="M1020" s="95" t="s">
        <v>1920</v>
      </c>
      <c r="N1020" s="137"/>
      <c r="O1020" s="137"/>
      <c r="P1020" s="137"/>
    </row>
    <row r="1021" spans="13:16">
      <c r="M1021" s="96" t="s">
        <v>517</v>
      </c>
      <c r="N1021" s="39">
        <v>351590.54</v>
      </c>
      <c r="O1021" s="39">
        <v>37533.169999999925</v>
      </c>
      <c r="P1021" s="67">
        <v>939</v>
      </c>
    </row>
    <row r="1022" spans="13:16">
      <c r="M1022" s="95" t="s">
        <v>1921</v>
      </c>
      <c r="N1022" s="137"/>
      <c r="O1022" s="137"/>
      <c r="P1022" s="137"/>
    </row>
    <row r="1023" spans="13:16">
      <c r="M1023" s="96" t="s">
        <v>940</v>
      </c>
      <c r="N1023" s="39">
        <v>2509.61</v>
      </c>
      <c r="O1023" s="39">
        <v>-1056.0099999999998</v>
      </c>
      <c r="P1023" s="67">
        <v>3</v>
      </c>
    </row>
    <row r="1024" spans="13:16">
      <c r="M1024" s="95" t="s">
        <v>1922</v>
      </c>
      <c r="N1024" s="137"/>
      <c r="O1024" s="137"/>
      <c r="P1024" s="137"/>
    </row>
    <row r="1025" spans="13:16">
      <c r="M1025" s="96" t="s">
        <v>365</v>
      </c>
      <c r="N1025" s="39">
        <v>83457.14999999998</v>
      </c>
      <c r="O1025" s="39">
        <v>-133.11000000005879</v>
      </c>
      <c r="P1025" s="67">
        <v>137</v>
      </c>
    </row>
    <row r="1026" spans="13:16">
      <c r="M1026" s="96" t="s">
        <v>878</v>
      </c>
      <c r="N1026" s="39">
        <v>61616.609999999957</v>
      </c>
      <c r="O1026" s="39">
        <v>167.3999999999578</v>
      </c>
      <c r="P1026" s="67">
        <v>174</v>
      </c>
    </row>
    <row r="1027" spans="13:16">
      <c r="M1027" s="95" t="s">
        <v>1923</v>
      </c>
      <c r="N1027" s="137"/>
      <c r="O1027" s="137"/>
      <c r="P1027" s="137"/>
    </row>
    <row r="1028" spans="13:16">
      <c r="M1028" s="96" t="s">
        <v>393</v>
      </c>
      <c r="N1028" s="39">
        <v>1714.68</v>
      </c>
      <c r="O1028" s="39">
        <v>13.669999999999845</v>
      </c>
      <c r="P1028" s="67">
        <v>5</v>
      </c>
    </row>
    <row r="1029" spans="13:16">
      <c r="M1029" s="96" t="s">
        <v>589</v>
      </c>
      <c r="N1029" s="39">
        <v>43911.229999999981</v>
      </c>
      <c r="O1029" s="39">
        <v>184.94999999998981</v>
      </c>
      <c r="P1029" s="67">
        <v>149</v>
      </c>
    </row>
    <row r="1030" spans="13:16">
      <c r="M1030" s="96" t="s">
        <v>832</v>
      </c>
      <c r="N1030" s="39">
        <v>5146.32</v>
      </c>
      <c r="O1030" s="39">
        <v>7.6000000000003638</v>
      </c>
      <c r="P1030" s="67">
        <v>10</v>
      </c>
    </row>
    <row r="1031" spans="13:16">
      <c r="M1031" s="96" t="s">
        <v>863</v>
      </c>
      <c r="N1031" s="39">
        <v>8997.81</v>
      </c>
      <c r="O1031" s="39">
        <v>-35.340000000000146</v>
      </c>
      <c r="P1031" s="67">
        <v>20</v>
      </c>
    </row>
    <row r="1032" spans="13:16">
      <c r="M1032" s="96" t="s">
        <v>922</v>
      </c>
      <c r="N1032" s="39">
        <v>817125.0299999998</v>
      </c>
      <c r="O1032" s="39">
        <v>-18270.329999999842</v>
      </c>
      <c r="P1032" s="67">
        <v>1736</v>
      </c>
    </row>
    <row r="1033" spans="13:16">
      <c r="M1033" s="95" t="s">
        <v>1924</v>
      </c>
      <c r="N1033" s="137"/>
      <c r="O1033" s="137"/>
      <c r="P1033" s="137"/>
    </row>
    <row r="1034" spans="13:16">
      <c r="M1034" s="96" t="s">
        <v>695</v>
      </c>
      <c r="N1034" s="39">
        <v>7612.4499999999989</v>
      </c>
      <c r="O1034" s="39">
        <v>-106.81000000000131</v>
      </c>
      <c r="P1034" s="67">
        <v>12</v>
      </c>
    </row>
    <row r="1035" spans="13:16">
      <c r="M1035" s="38" t="s">
        <v>1559</v>
      </c>
      <c r="N1035" s="137"/>
      <c r="O1035" s="137"/>
      <c r="P1035" s="137"/>
    </row>
    <row r="1036" spans="13:16">
      <c r="M1036" s="95" t="s">
        <v>1925</v>
      </c>
      <c r="N1036" s="137"/>
      <c r="O1036" s="137"/>
      <c r="P1036" s="137"/>
    </row>
    <row r="1037" spans="13:16">
      <c r="M1037" s="96" t="s">
        <v>457</v>
      </c>
      <c r="N1037" s="39">
        <v>6947.5199999999995</v>
      </c>
      <c r="O1037" s="39">
        <v>794.74999999999909</v>
      </c>
      <c r="P1037" s="67">
        <v>20</v>
      </c>
    </row>
    <row r="1038" spans="13:16">
      <c r="M1038" s="95" t="s">
        <v>1926</v>
      </c>
      <c r="N1038" s="137"/>
      <c r="O1038" s="137"/>
      <c r="P1038" s="137"/>
    </row>
    <row r="1039" spans="13:16">
      <c r="M1039" s="96" t="s">
        <v>973</v>
      </c>
      <c r="N1039" s="39">
        <v>20168.71</v>
      </c>
      <c r="O1039" s="39">
        <v>-1396.3099999999977</v>
      </c>
      <c r="P1039" s="67">
        <v>47</v>
      </c>
    </row>
    <row r="1040" spans="13:16">
      <c r="M1040" s="95" t="s">
        <v>1927</v>
      </c>
      <c r="N1040" s="137"/>
      <c r="O1040" s="137"/>
      <c r="P1040" s="137"/>
    </row>
    <row r="1041" spans="13:16">
      <c r="M1041" s="96" t="s">
        <v>952</v>
      </c>
      <c r="N1041" s="39">
        <v>105379.61000000004</v>
      </c>
      <c r="O1041" s="39">
        <v>-10584.559999999939</v>
      </c>
      <c r="P1041" s="67">
        <v>222</v>
      </c>
    </row>
    <row r="1042" spans="13:16">
      <c r="M1042" s="95" t="s">
        <v>1928</v>
      </c>
      <c r="N1042" s="137"/>
      <c r="O1042" s="137"/>
      <c r="P1042" s="137"/>
    </row>
    <row r="1043" spans="13:16">
      <c r="M1043" s="96" t="s">
        <v>531</v>
      </c>
      <c r="N1043" s="39">
        <v>397472.02000000008</v>
      </c>
      <c r="O1043" s="39">
        <v>4383.7400000002817</v>
      </c>
      <c r="P1043" s="67">
        <v>763</v>
      </c>
    </row>
    <row r="1044" spans="13:16">
      <c r="M1044" s="95" t="s">
        <v>1929</v>
      </c>
      <c r="N1044" s="137"/>
      <c r="O1044" s="137"/>
      <c r="P1044" s="137"/>
    </row>
    <row r="1045" spans="13:16">
      <c r="M1045" s="96" t="s">
        <v>824</v>
      </c>
      <c r="N1045" s="39">
        <v>1778.4199999999998</v>
      </c>
      <c r="O1045" s="39">
        <v>-22.720000000000255</v>
      </c>
      <c r="P1045" s="67">
        <v>3</v>
      </c>
    </row>
    <row r="1046" spans="13:16">
      <c r="M1046" s="95" t="s">
        <v>1930</v>
      </c>
      <c r="N1046" s="137"/>
      <c r="O1046" s="137"/>
      <c r="P1046" s="137"/>
    </row>
    <row r="1047" spans="13:16">
      <c r="M1047" s="96" t="s">
        <v>387</v>
      </c>
      <c r="N1047" s="39">
        <v>7780.34</v>
      </c>
      <c r="O1047" s="39">
        <v>1084.8900000000003</v>
      </c>
      <c r="P1047" s="67">
        <v>29</v>
      </c>
    </row>
    <row r="1048" spans="13:16">
      <c r="M1048" s="96" t="s">
        <v>568</v>
      </c>
      <c r="N1048" s="39">
        <v>269108.15000000014</v>
      </c>
      <c r="O1048" s="39">
        <v>25621.270000000135</v>
      </c>
      <c r="P1048" s="67">
        <v>588</v>
      </c>
    </row>
    <row r="1049" spans="13:16">
      <c r="M1049" s="95" t="s">
        <v>1931</v>
      </c>
      <c r="N1049" s="137"/>
      <c r="O1049" s="137"/>
      <c r="P1049" s="137"/>
    </row>
    <row r="1050" spans="13:16">
      <c r="M1050" s="96" t="s">
        <v>928</v>
      </c>
      <c r="N1050" s="39">
        <v>4031.26</v>
      </c>
      <c r="O1050" s="39">
        <v>19.230000000000473</v>
      </c>
      <c r="P1050" s="67">
        <v>15</v>
      </c>
    </row>
    <row r="1051" spans="13:16">
      <c r="M1051" s="95" t="s">
        <v>1932</v>
      </c>
      <c r="N1051" s="137"/>
      <c r="O1051" s="137"/>
      <c r="P1051" s="137"/>
    </row>
    <row r="1052" spans="13:16">
      <c r="M1052" s="96" t="s">
        <v>72</v>
      </c>
      <c r="N1052" s="39">
        <v>882273.53000000049</v>
      </c>
      <c r="O1052" s="39">
        <v>67903.800000000279</v>
      </c>
      <c r="P1052" s="67">
        <v>1558</v>
      </c>
    </row>
    <row r="1053" spans="13:16">
      <c r="M1053" s="38" t="s">
        <v>1560</v>
      </c>
      <c r="N1053" s="137"/>
      <c r="O1053" s="137"/>
      <c r="P1053" s="137"/>
    </row>
    <row r="1054" spans="13:16">
      <c r="M1054" s="95" t="s">
        <v>1933</v>
      </c>
      <c r="N1054" s="137"/>
      <c r="O1054" s="137"/>
      <c r="P1054" s="137"/>
    </row>
    <row r="1055" spans="13:16">
      <c r="M1055" s="96" t="s">
        <v>836</v>
      </c>
      <c r="N1055" s="39">
        <v>382311.43999999989</v>
      </c>
      <c r="O1055" s="39">
        <v>-6747.2200000000303</v>
      </c>
      <c r="P1055" s="67">
        <v>1581</v>
      </c>
    </row>
    <row r="1056" spans="13:16">
      <c r="M1056" s="95" t="s">
        <v>1934</v>
      </c>
      <c r="N1056" s="137"/>
      <c r="O1056" s="137"/>
      <c r="P1056" s="137"/>
    </row>
    <row r="1057" spans="13:16">
      <c r="M1057" s="96" t="s">
        <v>907</v>
      </c>
      <c r="N1057" s="39">
        <v>149.87</v>
      </c>
      <c r="O1057" s="39">
        <v>13.080000000000013</v>
      </c>
      <c r="P1057" s="67">
        <v>1</v>
      </c>
    </row>
    <row r="1058" spans="13:16">
      <c r="M1058" s="95" t="s">
        <v>1935</v>
      </c>
      <c r="N1058" s="137"/>
      <c r="O1058" s="137"/>
      <c r="P1058" s="137"/>
    </row>
    <row r="1059" spans="13:16">
      <c r="M1059" s="96" t="s">
        <v>440</v>
      </c>
      <c r="N1059" s="39">
        <v>87271.19</v>
      </c>
      <c r="O1059" s="39">
        <v>5804.6900000000023</v>
      </c>
      <c r="P1059" s="67">
        <v>88</v>
      </c>
    </row>
    <row r="1060" spans="13:16">
      <c r="M1060" s="95" t="s">
        <v>1936</v>
      </c>
      <c r="N1060" s="137"/>
      <c r="O1060" s="137"/>
      <c r="P1060" s="137"/>
    </row>
    <row r="1061" spans="13:16">
      <c r="M1061" s="96" t="s">
        <v>934</v>
      </c>
      <c r="N1061" s="39">
        <v>151404.66000000006</v>
      </c>
      <c r="O1061" s="39">
        <v>11709.990000000049</v>
      </c>
      <c r="P1061" s="67">
        <v>325</v>
      </c>
    </row>
    <row r="1062" spans="13:16">
      <c r="M1062" s="95" t="s">
        <v>1937</v>
      </c>
      <c r="N1062" s="137"/>
      <c r="O1062" s="137"/>
      <c r="P1062" s="137"/>
    </row>
    <row r="1063" spans="13:16">
      <c r="M1063" s="96" t="s">
        <v>410</v>
      </c>
      <c r="N1063" s="39">
        <v>4378.6500000000005</v>
      </c>
      <c r="O1063" s="39">
        <v>667.94000000000051</v>
      </c>
      <c r="P1063" s="67">
        <v>42</v>
      </c>
    </row>
    <row r="1064" spans="13:16">
      <c r="M1064" s="38" t="s">
        <v>1561</v>
      </c>
      <c r="N1064" s="137"/>
      <c r="O1064" s="137"/>
      <c r="P1064" s="137"/>
    </row>
    <row r="1065" spans="13:16">
      <c r="M1065" s="95" t="s">
        <v>1938</v>
      </c>
      <c r="N1065" s="137"/>
      <c r="O1065" s="137"/>
      <c r="P1065" s="137"/>
    </row>
    <row r="1066" spans="13:16">
      <c r="M1066" s="96" t="s">
        <v>834</v>
      </c>
      <c r="N1066" s="39">
        <v>378353.15000000014</v>
      </c>
      <c r="O1066" s="39">
        <v>41374.359999999928</v>
      </c>
      <c r="P1066" s="67">
        <v>1407</v>
      </c>
    </row>
    <row r="1067" spans="13:16">
      <c r="M1067" s="95" t="s">
        <v>1939</v>
      </c>
      <c r="N1067" s="137"/>
      <c r="O1067" s="137"/>
      <c r="P1067" s="137"/>
    </row>
    <row r="1068" spans="13:16">
      <c r="M1068" s="96" t="s">
        <v>564</v>
      </c>
      <c r="N1068" s="39">
        <v>535373.67000000074</v>
      </c>
      <c r="O1068" s="39">
        <v>-19439.489999998943</v>
      </c>
      <c r="P1068" s="67">
        <v>1532</v>
      </c>
    </row>
    <row r="1069" spans="13:16">
      <c r="M1069" s="96" t="s">
        <v>828</v>
      </c>
      <c r="N1069" s="39">
        <v>164456.30999999988</v>
      </c>
      <c r="O1069" s="39">
        <v>-9579.9000000001106</v>
      </c>
      <c r="P1069" s="67">
        <v>285</v>
      </c>
    </row>
    <row r="1070" spans="13:16">
      <c r="M1070" s="95" t="s">
        <v>1940</v>
      </c>
      <c r="N1070" s="137"/>
      <c r="O1070" s="137"/>
      <c r="P1070" s="137"/>
    </row>
    <row r="1071" spans="13:16">
      <c r="M1071" s="96" t="s">
        <v>379</v>
      </c>
      <c r="N1071" s="39">
        <v>3028.4500000000007</v>
      </c>
      <c r="O1071" s="39">
        <v>918.41000000000031</v>
      </c>
      <c r="P1071" s="67">
        <v>93</v>
      </c>
    </row>
    <row r="1072" spans="13:16">
      <c r="M1072" s="96" t="s">
        <v>430</v>
      </c>
      <c r="N1072" s="39">
        <v>249.54</v>
      </c>
      <c r="O1072" s="39">
        <v>30.849999999999994</v>
      </c>
      <c r="P1072" s="67">
        <v>2</v>
      </c>
    </row>
    <row r="1073" spans="13:16">
      <c r="M1073" s="95" t="s">
        <v>1941</v>
      </c>
      <c r="N1073" s="137"/>
      <c r="O1073" s="137"/>
      <c r="P1073" s="137"/>
    </row>
    <row r="1074" spans="13:16">
      <c r="M1074" s="96" t="s">
        <v>960</v>
      </c>
      <c r="N1074" s="39">
        <v>138840.68000000011</v>
      </c>
      <c r="O1074" s="39">
        <v>9927.1600000001054</v>
      </c>
      <c r="P1074" s="67">
        <v>161</v>
      </c>
    </row>
    <row r="1075" spans="13:16">
      <c r="M1075" s="95" t="s">
        <v>1942</v>
      </c>
      <c r="N1075" s="137"/>
      <c r="O1075" s="137"/>
      <c r="P1075" s="137"/>
    </row>
    <row r="1076" spans="13:16">
      <c r="M1076" s="96" t="s">
        <v>662</v>
      </c>
      <c r="N1076" s="39">
        <v>478258.69000000058</v>
      </c>
      <c r="O1076" s="39">
        <v>-10032.529999999446</v>
      </c>
      <c r="P1076" s="67">
        <v>990</v>
      </c>
    </row>
    <row r="1077" spans="13:16">
      <c r="M1077" s="95" t="s">
        <v>1943</v>
      </c>
      <c r="N1077" s="137"/>
      <c r="O1077" s="137"/>
      <c r="P1077" s="137"/>
    </row>
    <row r="1078" spans="13:16">
      <c r="M1078" s="96" t="s">
        <v>446</v>
      </c>
      <c r="N1078" s="39">
        <v>8522.77</v>
      </c>
      <c r="O1078" s="39">
        <v>697.55999999999949</v>
      </c>
      <c r="P1078" s="67">
        <v>21</v>
      </c>
    </row>
    <row r="1079" spans="13:16">
      <c r="M1079" s="96" t="s">
        <v>539</v>
      </c>
      <c r="N1079" s="39">
        <v>14237</v>
      </c>
      <c r="O1079" s="39">
        <v>-20.359999999998763</v>
      </c>
      <c r="P1079" s="67">
        <v>32</v>
      </c>
    </row>
    <row r="1080" spans="13:16">
      <c r="M1080" s="96" t="s">
        <v>827</v>
      </c>
      <c r="N1080" s="39">
        <v>155522.33000000002</v>
      </c>
      <c r="O1080" s="39">
        <v>-15388.620000000024</v>
      </c>
      <c r="P1080" s="67">
        <v>199</v>
      </c>
    </row>
    <row r="1081" spans="13:16">
      <c r="M1081" s="95" t="s">
        <v>1944</v>
      </c>
      <c r="N1081" s="137"/>
      <c r="O1081" s="137"/>
      <c r="P1081" s="137"/>
    </row>
    <row r="1082" spans="13:16">
      <c r="M1082" s="96" t="s">
        <v>772</v>
      </c>
      <c r="N1082" s="39">
        <v>7643.95</v>
      </c>
      <c r="O1082" s="39">
        <v>-232.09000000000015</v>
      </c>
      <c r="P1082" s="67">
        <v>22</v>
      </c>
    </row>
    <row r="1083" spans="13:16">
      <c r="M1083" s="95" t="s">
        <v>1945</v>
      </c>
      <c r="N1083" s="137"/>
      <c r="O1083" s="137"/>
      <c r="P1083" s="137"/>
    </row>
    <row r="1084" spans="13:16">
      <c r="M1084" s="96" t="s">
        <v>930</v>
      </c>
      <c r="N1084" s="39">
        <v>132410.21999999997</v>
      </c>
      <c r="O1084" s="39">
        <v>13283.039999999921</v>
      </c>
      <c r="P1084" s="67">
        <v>443</v>
      </c>
    </row>
    <row r="1085" spans="13:16">
      <c r="M1085" s="95" t="s">
        <v>1946</v>
      </c>
      <c r="N1085" s="137"/>
      <c r="O1085" s="137"/>
      <c r="P1085" s="137"/>
    </row>
    <row r="1086" spans="13:16">
      <c r="M1086" s="96" t="s">
        <v>621</v>
      </c>
      <c r="N1086" s="39">
        <v>167613.82999999999</v>
      </c>
      <c r="O1086" s="39">
        <v>-13842.190000000031</v>
      </c>
      <c r="P1086" s="67">
        <v>234</v>
      </c>
    </row>
    <row r="1087" spans="13:16">
      <c r="M1087" s="96" t="s">
        <v>717</v>
      </c>
      <c r="N1087" s="39">
        <v>85798.84</v>
      </c>
      <c r="O1087" s="39">
        <v>-2381.879999999961</v>
      </c>
      <c r="P1087" s="67">
        <v>339</v>
      </c>
    </row>
    <row r="1088" spans="13:16">
      <c r="M1088" s="95" t="s">
        <v>1947</v>
      </c>
      <c r="N1088" s="137"/>
      <c r="O1088" s="137"/>
      <c r="P1088" s="137"/>
    </row>
    <row r="1089" spans="13:16">
      <c r="M1089" s="96" t="s">
        <v>982</v>
      </c>
      <c r="N1089" s="39">
        <v>1291.76</v>
      </c>
      <c r="O1089" s="39">
        <v>176.73000000000002</v>
      </c>
      <c r="P1089" s="67">
        <v>8</v>
      </c>
    </row>
    <row r="1090" spans="13:16">
      <c r="M1090" s="95" t="s">
        <v>1948</v>
      </c>
      <c r="N1090" s="137"/>
      <c r="O1090" s="137"/>
      <c r="P1090" s="137"/>
    </row>
    <row r="1091" spans="13:16">
      <c r="M1091" s="96" t="s">
        <v>432</v>
      </c>
      <c r="N1091" s="39">
        <v>110629.49000000005</v>
      </c>
      <c r="O1091" s="39">
        <v>3076.9400000000751</v>
      </c>
      <c r="P1091" s="67">
        <v>229</v>
      </c>
    </row>
    <row r="1092" spans="13:16">
      <c r="M1092" s="96" t="s">
        <v>990</v>
      </c>
      <c r="N1092" s="39">
        <v>148658.95000000004</v>
      </c>
      <c r="O1092" s="39">
        <v>10765.420000000013</v>
      </c>
      <c r="P1092" s="67">
        <v>101</v>
      </c>
    </row>
    <row r="1093" spans="13:16">
      <c r="M1093" s="95" t="s">
        <v>1949</v>
      </c>
      <c r="N1093" s="137"/>
      <c r="O1093" s="137"/>
      <c r="P1093" s="137"/>
    </row>
    <row r="1094" spans="13:16">
      <c r="M1094" s="96" t="s">
        <v>542</v>
      </c>
      <c r="N1094" s="39">
        <v>140479.83000000005</v>
      </c>
      <c r="O1094" s="39">
        <v>13441.200000000084</v>
      </c>
      <c r="P1094" s="67">
        <v>264</v>
      </c>
    </row>
    <row r="1095" spans="13:16">
      <c r="M1095" s="95" t="s">
        <v>1950</v>
      </c>
      <c r="N1095" s="137"/>
      <c r="O1095" s="137"/>
      <c r="P1095" s="137"/>
    </row>
    <row r="1096" spans="13:16">
      <c r="M1096" s="96" t="s">
        <v>913</v>
      </c>
      <c r="N1096" s="39">
        <v>741360.41000000015</v>
      </c>
      <c r="O1096" s="39">
        <v>-24138.499999999767</v>
      </c>
      <c r="P1096" s="67">
        <v>1344</v>
      </c>
    </row>
    <row r="1097" spans="13:16">
      <c r="M1097" s="95" t="s">
        <v>1951</v>
      </c>
      <c r="N1097" s="137"/>
      <c r="O1097" s="137"/>
      <c r="P1097" s="137"/>
    </row>
    <row r="1098" spans="13:16">
      <c r="M1098" s="96" t="s">
        <v>892</v>
      </c>
      <c r="N1098" s="39">
        <v>387188.32999999984</v>
      </c>
      <c r="O1098" s="39">
        <v>-3289.0900000000256</v>
      </c>
      <c r="P1098" s="67">
        <v>593</v>
      </c>
    </row>
    <row r="1099" spans="13:16">
      <c r="M1099" s="95" t="s">
        <v>1952</v>
      </c>
      <c r="N1099" s="137"/>
      <c r="O1099" s="137"/>
      <c r="P1099" s="137"/>
    </row>
    <row r="1100" spans="13:16">
      <c r="M1100" s="96" t="s">
        <v>433</v>
      </c>
      <c r="N1100" s="39">
        <v>36946.880000000005</v>
      </c>
      <c r="O1100" s="39">
        <v>-258.22999999998137</v>
      </c>
      <c r="P1100" s="67">
        <v>220</v>
      </c>
    </row>
    <row r="1101" spans="13:16">
      <c r="M1101" s="95" t="s">
        <v>1953</v>
      </c>
      <c r="N1101" s="137"/>
      <c r="O1101" s="137"/>
      <c r="P1101" s="137"/>
    </row>
    <row r="1102" spans="13:16">
      <c r="M1102" s="96" t="s">
        <v>733</v>
      </c>
      <c r="N1102" s="39">
        <v>162319.14000000004</v>
      </c>
      <c r="O1102" s="39">
        <v>10885.390000000014</v>
      </c>
      <c r="P1102" s="67">
        <v>171</v>
      </c>
    </row>
    <row r="1103" spans="13:16">
      <c r="M1103" s="95" t="s">
        <v>1954</v>
      </c>
      <c r="N1103" s="137"/>
      <c r="O1103" s="137"/>
      <c r="P1103" s="137"/>
    </row>
    <row r="1104" spans="13:16">
      <c r="M1104" s="96" t="s">
        <v>391</v>
      </c>
      <c r="N1104" s="39">
        <v>13137.369999999997</v>
      </c>
      <c r="O1104" s="39">
        <v>159.80000000000109</v>
      </c>
      <c r="P1104" s="67">
        <v>45</v>
      </c>
    </row>
    <row r="1105" spans="13:16">
      <c r="M1105" s="95" t="s">
        <v>1955</v>
      </c>
      <c r="N1105" s="137"/>
      <c r="O1105" s="137"/>
      <c r="P1105" s="137"/>
    </row>
    <row r="1106" spans="13:16">
      <c r="M1106" s="96" t="s">
        <v>816</v>
      </c>
      <c r="N1106" s="39">
        <v>10357.859999999997</v>
      </c>
      <c r="O1106" s="39">
        <v>1379.4999999999964</v>
      </c>
      <c r="P1106" s="67">
        <v>49</v>
      </c>
    </row>
    <row r="1107" spans="13:16">
      <c r="M1107" s="96" t="s">
        <v>826</v>
      </c>
      <c r="N1107" s="39">
        <v>17320.150000000001</v>
      </c>
      <c r="O1107" s="39">
        <v>-464.07999999999811</v>
      </c>
      <c r="P1107" s="67">
        <v>64</v>
      </c>
    </row>
    <row r="1108" spans="13:16">
      <c r="M1108" s="96" t="s">
        <v>905</v>
      </c>
      <c r="N1108" s="39">
        <v>18521.21</v>
      </c>
      <c r="O1108" s="39">
        <v>2154.6799999999967</v>
      </c>
      <c r="P1108" s="67">
        <v>22</v>
      </c>
    </row>
    <row r="1109" spans="13:16">
      <c r="M1109" s="96" t="s">
        <v>938</v>
      </c>
      <c r="N1109" s="39">
        <v>6037.69</v>
      </c>
      <c r="O1109" s="39">
        <v>-143.11000000000058</v>
      </c>
      <c r="P1109" s="67">
        <v>13</v>
      </c>
    </row>
    <row r="1110" spans="13:16">
      <c r="M1110" s="95" t="s">
        <v>1956</v>
      </c>
      <c r="N1110" s="137"/>
      <c r="O1110" s="137"/>
      <c r="P1110" s="137"/>
    </row>
    <row r="1111" spans="13:16">
      <c r="M1111" s="96" t="s">
        <v>567</v>
      </c>
      <c r="N1111" s="39">
        <v>130995.20000000001</v>
      </c>
      <c r="O1111" s="39">
        <v>16258.130000000063</v>
      </c>
      <c r="P1111" s="67">
        <v>692</v>
      </c>
    </row>
    <row r="1112" spans="13:16">
      <c r="M1112" s="96" t="s">
        <v>784</v>
      </c>
      <c r="N1112" s="39">
        <v>153310.37</v>
      </c>
      <c r="O1112" s="39">
        <v>11044.510000000009</v>
      </c>
      <c r="P1112" s="67">
        <v>153</v>
      </c>
    </row>
    <row r="1113" spans="13:16">
      <c r="M1113" s="95" t="s">
        <v>1957</v>
      </c>
      <c r="N1113" s="137"/>
      <c r="O1113" s="137"/>
      <c r="P1113" s="137"/>
    </row>
    <row r="1114" spans="13:16">
      <c r="M1114" s="96" t="s">
        <v>390</v>
      </c>
      <c r="N1114" s="39">
        <v>150221.55000000005</v>
      </c>
      <c r="O1114" s="39">
        <v>-8027.0299999999697</v>
      </c>
      <c r="P1114" s="67">
        <v>234</v>
      </c>
    </row>
    <row r="1115" spans="13:16">
      <c r="M1115" s="96" t="s">
        <v>688</v>
      </c>
      <c r="N1115" s="39">
        <v>95321.330000000089</v>
      </c>
      <c r="O1115" s="39">
        <v>7910.6200000001118</v>
      </c>
      <c r="P1115" s="67">
        <v>145</v>
      </c>
    </row>
    <row r="1116" spans="13:16">
      <c r="M1116" s="96" t="s">
        <v>762</v>
      </c>
      <c r="N1116" s="39">
        <v>25204.31</v>
      </c>
      <c r="O1116" s="39">
        <v>3174.9900000000125</v>
      </c>
      <c r="P1116" s="67">
        <v>198</v>
      </c>
    </row>
    <row r="1117" spans="13:16">
      <c r="M1117" s="95" t="s">
        <v>1958</v>
      </c>
      <c r="N1117" s="137"/>
      <c r="O1117" s="137"/>
      <c r="P1117" s="137"/>
    </row>
    <row r="1118" spans="13:16">
      <c r="M1118" s="96" t="s">
        <v>363</v>
      </c>
      <c r="N1118" s="39">
        <v>85177.039999999979</v>
      </c>
      <c r="O1118" s="39">
        <v>-219.99000000003434</v>
      </c>
      <c r="P1118" s="67">
        <v>121</v>
      </c>
    </row>
    <row r="1119" spans="13:16">
      <c r="M1119" s="96" t="s">
        <v>425</v>
      </c>
      <c r="N1119" s="39">
        <v>148840.03000000006</v>
      </c>
      <c r="O1119" s="39">
        <v>9991.7300000000396</v>
      </c>
      <c r="P1119" s="67">
        <v>118</v>
      </c>
    </row>
    <row r="1120" spans="13:16">
      <c r="M1120" s="96" t="s">
        <v>443</v>
      </c>
      <c r="N1120" s="39">
        <v>537525.52000000014</v>
      </c>
      <c r="O1120" s="39">
        <v>57462.789999999979</v>
      </c>
      <c r="P1120" s="67">
        <v>1776</v>
      </c>
    </row>
    <row r="1121" spans="13:16">
      <c r="M1121" s="96" t="s">
        <v>642</v>
      </c>
      <c r="N1121" s="39">
        <v>725937.34000000032</v>
      </c>
      <c r="O1121" s="39">
        <v>65329.050000000396</v>
      </c>
      <c r="P1121" s="67">
        <v>1578</v>
      </c>
    </row>
    <row r="1122" spans="13:16">
      <c r="M1122" s="95" t="s">
        <v>1959</v>
      </c>
      <c r="N1122" s="137"/>
      <c r="O1122" s="137"/>
      <c r="P1122" s="137"/>
    </row>
    <row r="1123" spans="13:16">
      <c r="M1123" s="96" t="s">
        <v>559</v>
      </c>
      <c r="N1123" s="39">
        <v>114536.65000000001</v>
      </c>
      <c r="O1123" s="39">
        <v>-5260.0899999999674</v>
      </c>
      <c r="P1123" s="67">
        <v>470</v>
      </c>
    </row>
    <row r="1124" spans="13:16">
      <c r="M1124" s="95" t="s">
        <v>1960</v>
      </c>
      <c r="N1124" s="137"/>
      <c r="O1124" s="137"/>
      <c r="P1124" s="137"/>
    </row>
    <row r="1125" spans="13:16">
      <c r="M1125" s="96" t="s">
        <v>438</v>
      </c>
      <c r="N1125" s="39">
        <v>5575.2</v>
      </c>
      <c r="O1125" s="39">
        <v>589.3700000000008</v>
      </c>
      <c r="P1125" s="67">
        <v>14</v>
      </c>
    </row>
    <row r="1126" spans="13:16">
      <c r="M1126" s="95" t="s">
        <v>1961</v>
      </c>
      <c r="N1126" s="137"/>
      <c r="O1126" s="137"/>
      <c r="P1126" s="137"/>
    </row>
    <row r="1127" spans="13:16">
      <c r="M1127" s="96" t="s">
        <v>734</v>
      </c>
      <c r="N1127" s="39">
        <v>208154.96000000008</v>
      </c>
      <c r="O1127" s="39">
        <v>-12637.089999999909</v>
      </c>
      <c r="P1127" s="67">
        <v>880</v>
      </c>
    </row>
    <row r="1128" spans="13:16">
      <c r="M1128" s="95" t="s">
        <v>1962</v>
      </c>
      <c r="N1128" s="137"/>
      <c r="O1128" s="137"/>
      <c r="P1128" s="137"/>
    </row>
    <row r="1129" spans="13:16">
      <c r="M1129" s="96" t="s">
        <v>678</v>
      </c>
      <c r="N1129" s="39">
        <v>206558.71000000002</v>
      </c>
      <c r="O1129" s="39">
        <v>1896.5399999999208</v>
      </c>
      <c r="P1129" s="67">
        <v>320</v>
      </c>
    </row>
    <row r="1130" spans="13:16">
      <c r="M1130" s="96" t="s">
        <v>894</v>
      </c>
      <c r="N1130" s="39">
        <v>2898.74</v>
      </c>
      <c r="O1130" s="39">
        <v>215.5</v>
      </c>
      <c r="P1130" s="67">
        <v>7</v>
      </c>
    </row>
    <row r="1131" spans="13:16">
      <c r="M1131" s="95" t="s">
        <v>1963</v>
      </c>
      <c r="N1131" s="137"/>
      <c r="O1131" s="137"/>
      <c r="P1131" s="137"/>
    </row>
    <row r="1132" spans="13:16">
      <c r="M1132" s="96" t="s">
        <v>382</v>
      </c>
      <c r="N1132" s="39">
        <v>9127.81</v>
      </c>
      <c r="O1132" s="39">
        <v>-32.050000000001091</v>
      </c>
      <c r="P1132" s="67">
        <v>18</v>
      </c>
    </row>
    <row r="1133" spans="13:16">
      <c r="M1133" s="95" t="s">
        <v>1964</v>
      </c>
      <c r="N1133" s="137"/>
      <c r="O1133" s="137"/>
      <c r="P1133" s="137"/>
    </row>
    <row r="1134" spans="13:16">
      <c r="M1134" s="96" t="s">
        <v>470</v>
      </c>
      <c r="N1134" s="39">
        <v>3273.74</v>
      </c>
      <c r="O1134" s="39">
        <v>219.02999999999975</v>
      </c>
      <c r="P1134" s="67">
        <v>13</v>
      </c>
    </row>
    <row r="1135" spans="13:16">
      <c r="M1135" s="95" t="s">
        <v>1965</v>
      </c>
      <c r="N1135" s="137"/>
      <c r="O1135" s="137"/>
      <c r="P1135" s="137"/>
    </row>
    <row r="1136" spans="13:16">
      <c r="M1136" s="96" t="s">
        <v>872</v>
      </c>
      <c r="N1136" s="39">
        <v>46135.390000000007</v>
      </c>
      <c r="O1136" s="39">
        <v>-1554.9900000000052</v>
      </c>
      <c r="P1136" s="67">
        <v>33</v>
      </c>
    </row>
    <row r="1137" spans="13:16">
      <c r="M1137" s="38" t="s">
        <v>1562</v>
      </c>
      <c r="N1137" s="137"/>
      <c r="O1137" s="137"/>
      <c r="P1137" s="137"/>
    </row>
    <row r="1138" spans="13:16">
      <c r="M1138" s="95" t="s">
        <v>1966</v>
      </c>
      <c r="N1138" s="137"/>
      <c r="O1138" s="137"/>
      <c r="P1138" s="137"/>
    </row>
    <row r="1139" spans="13:16">
      <c r="M1139" s="96" t="s">
        <v>565</v>
      </c>
      <c r="N1139" s="39">
        <v>8094.53</v>
      </c>
      <c r="O1139" s="39">
        <v>988.63000000000011</v>
      </c>
      <c r="P1139" s="67">
        <v>31</v>
      </c>
    </row>
    <row r="1140" spans="13:16">
      <c r="M1140" s="95" t="s">
        <v>1967</v>
      </c>
      <c r="N1140" s="137"/>
      <c r="O1140" s="137"/>
      <c r="P1140" s="137"/>
    </row>
    <row r="1141" spans="13:16">
      <c r="M1141" s="96" t="s">
        <v>947</v>
      </c>
      <c r="N1141" s="39">
        <v>83441.47</v>
      </c>
      <c r="O1141" s="39">
        <v>-2496.9600000000064</v>
      </c>
      <c r="P1141" s="67">
        <v>73</v>
      </c>
    </row>
    <row r="1142" spans="13:16">
      <c r="M1142" s="95" t="s">
        <v>1968</v>
      </c>
      <c r="N1142" s="137"/>
      <c r="O1142" s="137"/>
      <c r="P1142" s="137"/>
    </row>
    <row r="1143" spans="13:16">
      <c r="M1143" s="96" t="s">
        <v>652</v>
      </c>
      <c r="N1143" s="39">
        <v>3560.9199999999992</v>
      </c>
      <c r="O1143" s="39">
        <v>7.0599999999994907</v>
      </c>
      <c r="P1143" s="67">
        <v>13</v>
      </c>
    </row>
    <row r="1144" spans="13:16">
      <c r="M1144" s="95" t="s">
        <v>1969</v>
      </c>
      <c r="N1144" s="137"/>
      <c r="O1144" s="137"/>
      <c r="P1144" s="137"/>
    </row>
    <row r="1145" spans="13:16">
      <c r="M1145" s="96" t="s">
        <v>599</v>
      </c>
      <c r="N1145" s="39">
        <v>364410.4699999998</v>
      </c>
      <c r="O1145" s="39">
        <v>-7265.9999999998254</v>
      </c>
      <c r="P1145" s="67">
        <v>743</v>
      </c>
    </row>
    <row r="1146" spans="13:16">
      <c r="M1146" s="38" t="s">
        <v>1563</v>
      </c>
      <c r="N1146" s="137"/>
      <c r="O1146" s="137"/>
      <c r="P1146" s="137"/>
    </row>
    <row r="1147" spans="13:16">
      <c r="M1147" s="95" t="s">
        <v>1970</v>
      </c>
      <c r="N1147" s="137"/>
      <c r="O1147" s="137"/>
      <c r="P1147" s="137"/>
    </row>
    <row r="1148" spans="13:16">
      <c r="M1148" s="96" t="s">
        <v>607</v>
      </c>
      <c r="N1148" s="39">
        <v>704315.32</v>
      </c>
      <c r="O1148" s="39">
        <v>60536.519999999437</v>
      </c>
      <c r="P1148" s="67">
        <v>1382</v>
      </c>
    </row>
    <row r="1149" spans="13:16">
      <c r="M1149" s="95" t="s">
        <v>1971</v>
      </c>
      <c r="N1149" s="137"/>
      <c r="O1149" s="137"/>
      <c r="P1149" s="137"/>
    </row>
    <row r="1150" spans="13:16">
      <c r="M1150" s="96" t="s">
        <v>550</v>
      </c>
      <c r="N1150" s="39">
        <v>40287.050000000003</v>
      </c>
      <c r="O1150" s="39">
        <v>4747.0300000000279</v>
      </c>
      <c r="P1150" s="67">
        <v>142</v>
      </c>
    </row>
    <row r="1151" spans="13:16">
      <c r="M1151" s="96" t="s">
        <v>865</v>
      </c>
      <c r="N1151" s="39">
        <v>109074.54000000002</v>
      </c>
      <c r="O1151" s="39">
        <v>6937.6200000000244</v>
      </c>
      <c r="P1151" s="67">
        <v>76</v>
      </c>
    </row>
    <row r="1152" spans="13:16">
      <c r="M1152" s="95" t="s">
        <v>1972</v>
      </c>
      <c r="N1152" s="137"/>
      <c r="O1152" s="137"/>
      <c r="P1152" s="137"/>
    </row>
    <row r="1153" spans="13:16">
      <c r="M1153" s="96" t="s">
        <v>667</v>
      </c>
      <c r="N1153" s="39">
        <v>1146.23</v>
      </c>
      <c r="O1153" s="39">
        <v>109.27999999999997</v>
      </c>
      <c r="P1153" s="67">
        <v>5</v>
      </c>
    </row>
    <row r="1154" spans="13:16">
      <c r="M1154" s="37" t="s">
        <v>90</v>
      </c>
      <c r="N1154" s="39">
        <v>77548570.199999124</v>
      </c>
      <c r="O1154" s="39">
        <v>999494.56999887526</v>
      </c>
      <c r="P1154" s="67">
        <v>204114</v>
      </c>
    </row>
  </sheetData>
  <mergeCells count="7">
    <mergeCell ref="I27:K27"/>
    <mergeCell ref="B4:G4"/>
    <mergeCell ref="I4:J4"/>
    <mergeCell ref="L4:M4"/>
    <mergeCell ref="I17:N17"/>
    <mergeCell ref="I23:K23"/>
    <mergeCell ref="M23:P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C7F38-325F-4A10-83B7-C94C53DA50A5}">
  <dimension ref="A1:AF54"/>
  <sheetViews>
    <sheetView zoomScaleNormal="100" workbookViewId="0"/>
  </sheetViews>
  <sheetFormatPr defaultRowHeight="14.5"/>
  <cols>
    <col min="2" max="2" width="21.26953125" bestFit="1" customWidth="1"/>
    <col min="3" max="3" width="11.36328125" bestFit="1" customWidth="1"/>
    <col min="4" max="4" width="10.36328125" bestFit="1" customWidth="1"/>
    <col min="5" max="5" width="10.26953125" bestFit="1" customWidth="1"/>
    <col min="6" max="6" width="13.90625" bestFit="1" customWidth="1"/>
    <col min="7" max="7" width="13" bestFit="1" customWidth="1"/>
    <col min="9" max="9" width="21.26953125" bestFit="1" customWidth="1"/>
    <col min="10" max="10" width="11.36328125" bestFit="1" customWidth="1"/>
    <col min="12" max="12" width="21.26953125" bestFit="1" customWidth="1"/>
    <col min="13" max="13" width="10.26953125" bestFit="1" customWidth="1"/>
    <col min="15" max="15" width="21.26953125" bestFit="1" customWidth="1"/>
    <col min="16" max="16" width="13" bestFit="1" customWidth="1"/>
    <col min="17" max="17" width="8.36328125" customWidth="1"/>
    <col min="18" max="18" width="20.453125" customWidth="1"/>
    <col min="19" max="19" width="15.453125" customWidth="1"/>
    <col min="20" max="20" width="12.36328125" customWidth="1"/>
    <col min="21" max="21" width="11.81640625" bestFit="1" customWidth="1"/>
    <col min="22" max="22" width="11.36328125" bestFit="1" customWidth="1"/>
    <col min="23" max="23" width="23.6328125" bestFit="1" customWidth="1"/>
    <col min="24" max="24" width="10.36328125" bestFit="1" customWidth="1"/>
    <col min="25" max="25" width="10.26953125" bestFit="1" customWidth="1"/>
    <col min="27" max="27" width="21.26953125" bestFit="1" customWidth="1"/>
    <col min="28" max="28" width="9.7265625" bestFit="1" customWidth="1"/>
    <col min="29" max="29" width="10.26953125" bestFit="1" customWidth="1"/>
    <col min="30" max="30" width="21.26953125" bestFit="1" customWidth="1"/>
    <col min="31" max="31" width="9.7265625" bestFit="1" customWidth="1"/>
    <col min="32" max="32" width="10.26953125" bestFit="1" customWidth="1"/>
  </cols>
  <sheetData>
    <row r="1" spans="1:32" ht="23.5">
      <c r="A1" s="77" t="s">
        <v>2061</v>
      </c>
    </row>
    <row r="2" spans="1:32" ht="18.5">
      <c r="B2" s="139" t="s">
        <v>997</v>
      </c>
      <c r="C2" s="140"/>
      <c r="D2" s="140"/>
      <c r="E2" s="140"/>
      <c r="F2" s="140"/>
      <c r="G2" s="140"/>
      <c r="I2" s="103" t="s">
        <v>2064</v>
      </c>
      <c r="J2" s="103"/>
      <c r="K2" s="36"/>
      <c r="L2" s="103" t="s">
        <v>2063</v>
      </c>
      <c r="M2" s="103"/>
      <c r="O2" s="103" t="s">
        <v>2063</v>
      </c>
      <c r="P2" s="103"/>
      <c r="R2" s="103" t="s">
        <v>1221</v>
      </c>
      <c r="S2" s="103"/>
      <c r="T2" s="103"/>
      <c r="U2" s="103"/>
      <c r="V2" s="143"/>
      <c r="W2" s="146" t="s">
        <v>2066</v>
      </c>
      <c r="X2" s="146"/>
      <c r="Y2" s="146"/>
      <c r="AA2" s="130" t="s">
        <v>2067</v>
      </c>
      <c r="AB2" s="130"/>
      <c r="AD2" s="147" t="s">
        <v>2068</v>
      </c>
      <c r="AE2" s="148"/>
      <c r="AF2" s="148"/>
    </row>
    <row r="3" spans="1:32">
      <c r="B3" s="35" t="s">
        <v>2062</v>
      </c>
      <c r="C3" s="36" t="s">
        <v>0</v>
      </c>
      <c r="D3" s="36" t="s">
        <v>61</v>
      </c>
      <c r="E3" s="36" t="s">
        <v>2</v>
      </c>
      <c r="F3" s="36" t="s">
        <v>1</v>
      </c>
      <c r="G3" s="36" t="s">
        <v>62</v>
      </c>
      <c r="I3" s="35" t="s">
        <v>2062</v>
      </c>
      <c r="J3" s="36" t="s">
        <v>0</v>
      </c>
      <c r="K3" s="36"/>
      <c r="L3" s="35" t="s">
        <v>2062</v>
      </c>
      <c r="M3" s="36" t="s">
        <v>2</v>
      </c>
      <c r="O3" s="35" t="s">
        <v>2062</v>
      </c>
      <c r="P3" s="36" t="s">
        <v>62</v>
      </c>
      <c r="R3" s="35" t="s">
        <v>2062</v>
      </c>
      <c r="S3" s="78" t="s">
        <v>2065</v>
      </c>
      <c r="T3" s="78" t="s">
        <v>0</v>
      </c>
      <c r="U3" s="78" t="s">
        <v>1499</v>
      </c>
      <c r="V3" s="144"/>
      <c r="W3" s="35" t="s">
        <v>1216</v>
      </c>
      <c r="X3" s="36" t="s">
        <v>0</v>
      </c>
      <c r="Y3" s="36" t="s">
        <v>2</v>
      </c>
      <c r="AA3" s="35" t="s">
        <v>1216</v>
      </c>
      <c r="AB3" s="36" t="s">
        <v>0</v>
      </c>
      <c r="AD3" s="35" t="s">
        <v>1216</v>
      </c>
      <c r="AE3" s="36" t="s">
        <v>0</v>
      </c>
      <c r="AF3" s="36" t="s">
        <v>2</v>
      </c>
    </row>
    <row r="4" spans="1:32">
      <c r="B4" s="37" t="s">
        <v>1014</v>
      </c>
      <c r="C4" s="39">
        <v>6976128.29</v>
      </c>
      <c r="D4" s="39">
        <v>6820949.3199999817</v>
      </c>
      <c r="E4" s="39">
        <v>155178.97000001837</v>
      </c>
      <c r="F4" s="66">
        <v>2.2244282723765444E-2</v>
      </c>
      <c r="G4" s="67">
        <v>15899</v>
      </c>
      <c r="I4" s="37" t="s">
        <v>84</v>
      </c>
      <c r="J4" s="39">
        <v>10158634.519999987</v>
      </c>
      <c r="K4" s="36"/>
      <c r="L4" s="37" t="s">
        <v>1002</v>
      </c>
      <c r="M4" s="39">
        <v>264949.11999998335</v>
      </c>
      <c r="O4" s="37" t="s">
        <v>1014</v>
      </c>
      <c r="P4" s="67">
        <v>15899</v>
      </c>
      <c r="R4" s="37" t="s">
        <v>1014</v>
      </c>
      <c r="S4" s="39">
        <v>6976128.29</v>
      </c>
      <c r="T4" s="36">
        <v>77548570.199999124</v>
      </c>
      <c r="U4" s="142">
        <f>(S4/$T$4)*100</f>
        <v>8.9958180686097027</v>
      </c>
      <c r="V4" s="145"/>
      <c r="W4" s="37" t="s">
        <v>84</v>
      </c>
      <c r="X4" s="137"/>
      <c r="Y4" s="137"/>
      <c r="AA4" s="37" t="s">
        <v>998</v>
      </c>
      <c r="AB4" s="64">
        <v>737568.41999999969</v>
      </c>
      <c r="AD4" s="37" t="s">
        <v>998</v>
      </c>
      <c r="AE4" s="64">
        <v>737568.41999999969</v>
      </c>
      <c r="AF4" s="39">
        <v>274.94999999995343</v>
      </c>
    </row>
    <row r="5" spans="1:32">
      <c r="B5" s="37" t="s">
        <v>1013</v>
      </c>
      <c r="C5" s="39">
        <v>2184211.149999999</v>
      </c>
      <c r="D5" s="39">
        <v>2227584.9200000018</v>
      </c>
      <c r="E5" s="39">
        <v>-43373.770000002813</v>
      </c>
      <c r="F5" s="66">
        <v>-1.9857864932153118E-2</v>
      </c>
      <c r="G5" s="67">
        <v>5273</v>
      </c>
      <c r="I5" s="37" t="s">
        <v>1003</v>
      </c>
      <c r="J5" s="39">
        <v>9755992.0099999867</v>
      </c>
      <c r="K5" s="36"/>
      <c r="L5" s="37" t="s">
        <v>84</v>
      </c>
      <c r="M5" s="39">
        <v>254772.36999997683</v>
      </c>
      <c r="O5" s="37" t="s">
        <v>1013</v>
      </c>
      <c r="P5" s="67">
        <v>5273</v>
      </c>
      <c r="R5" s="37" t="s">
        <v>1013</v>
      </c>
      <c r="S5" s="39">
        <v>2184211.149999999</v>
      </c>
      <c r="T5" s="36">
        <v>77548570.199999124</v>
      </c>
      <c r="U5" s="142">
        <f t="shared" ref="U5:U20" si="0">(S5/$T$4)*100</f>
        <v>2.8165717876769101</v>
      </c>
      <c r="V5" s="145"/>
      <c r="W5" s="38" t="s">
        <v>351</v>
      </c>
      <c r="X5" s="39">
        <v>1840331.8299999984</v>
      </c>
      <c r="Y5" s="39">
        <v>45493.079999998212</v>
      </c>
      <c r="AA5" s="37" t="s">
        <v>1000</v>
      </c>
      <c r="AB5" s="64">
        <v>3614760.6099999985</v>
      </c>
      <c r="AD5" s="37" t="s">
        <v>1000</v>
      </c>
      <c r="AE5" s="64">
        <v>3614760.6099999985</v>
      </c>
      <c r="AF5" s="39">
        <v>94336.139999995939</v>
      </c>
    </row>
    <row r="6" spans="1:32">
      <c r="B6" s="37" t="s">
        <v>1012</v>
      </c>
      <c r="C6" s="39">
        <v>174108.3300000001</v>
      </c>
      <c r="D6" s="39">
        <v>188942.66000000003</v>
      </c>
      <c r="E6" s="39">
        <v>-14834.329999999929</v>
      </c>
      <c r="F6" s="66">
        <v>-8.5201724696342324E-2</v>
      </c>
      <c r="G6" s="67">
        <v>820</v>
      </c>
      <c r="I6" s="37" t="s">
        <v>1006</v>
      </c>
      <c r="J6" s="39">
        <v>8952751.4800000098</v>
      </c>
      <c r="K6" s="36"/>
      <c r="L6" s="37" t="s">
        <v>1003</v>
      </c>
      <c r="M6" s="39">
        <v>203855.93999996781</v>
      </c>
      <c r="O6" s="37" t="s">
        <v>1012</v>
      </c>
      <c r="P6" s="67">
        <v>820</v>
      </c>
      <c r="R6" s="37" t="s">
        <v>1012</v>
      </c>
      <c r="S6" s="39">
        <v>174108.3300000001</v>
      </c>
      <c r="T6" s="36">
        <v>77548570.199999124</v>
      </c>
      <c r="U6" s="142">
        <f t="shared" si="0"/>
        <v>0.22451520324742502</v>
      </c>
      <c r="V6" s="145"/>
      <c r="W6" s="38" t="s">
        <v>355</v>
      </c>
      <c r="X6" s="39">
        <v>2097745.5499999975</v>
      </c>
      <c r="Y6" s="39">
        <v>117399.52999999467</v>
      </c>
      <c r="AA6" s="37" t="s">
        <v>1001</v>
      </c>
      <c r="AB6" s="64">
        <v>3486102.4899999988</v>
      </c>
      <c r="AD6" s="37" t="s">
        <v>1001</v>
      </c>
      <c r="AE6" s="64">
        <v>3486102.4899999988</v>
      </c>
      <c r="AF6" s="39">
        <v>1584.0799999972805</v>
      </c>
    </row>
    <row r="7" spans="1:32">
      <c r="B7" s="37" t="s">
        <v>1011</v>
      </c>
      <c r="C7" s="39">
        <v>1073650.7199999983</v>
      </c>
      <c r="D7" s="39">
        <v>1116992.0400000003</v>
      </c>
      <c r="E7" s="39">
        <v>-43341.320000001928</v>
      </c>
      <c r="F7" s="66">
        <v>-4.0368174856718758E-2</v>
      </c>
      <c r="G7" s="67">
        <v>2953</v>
      </c>
      <c r="I7" s="37" t="s">
        <v>1002</v>
      </c>
      <c r="J7" s="39">
        <v>8099816.9499999825</v>
      </c>
      <c r="K7" s="36"/>
      <c r="L7" s="37" t="s">
        <v>1014</v>
      </c>
      <c r="M7" s="39">
        <v>155178.97000001837</v>
      </c>
      <c r="O7" s="37" t="s">
        <v>1011</v>
      </c>
      <c r="P7" s="67">
        <v>2953</v>
      </c>
      <c r="R7" s="37" t="s">
        <v>1011</v>
      </c>
      <c r="S7" s="39">
        <v>1073650.7199999983</v>
      </c>
      <c r="T7" s="36">
        <v>77548570.199999124</v>
      </c>
      <c r="U7" s="142">
        <f t="shared" si="0"/>
        <v>1.3844880920834959</v>
      </c>
      <c r="V7" s="145"/>
      <c r="W7" s="38" t="s">
        <v>79</v>
      </c>
      <c r="X7" s="39">
        <v>6220557.1399999838</v>
      </c>
      <c r="Y7" s="39">
        <v>91879.759999987669</v>
      </c>
      <c r="AA7" s="37" t="s">
        <v>1002</v>
      </c>
      <c r="AB7" s="64">
        <v>8099816.9499999825</v>
      </c>
      <c r="AD7" s="37" t="s">
        <v>1002</v>
      </c>
      <c r="AE7" s="64">
        <v>8099816.9499999825</v>
      </c>
      <c r="AF7" s="39">
        <v>264949.11999998335</v>
      </c>
    </row>
    <row r="8" spans="1:32">
      <c r="B8" s="37" t="s">
        <v>1010</v>
      </c>
      <c r="C8" s="39">
        <v>6283193.3300000113</v>
      </c>
      <c r="D8" s="39">
        <v>6370925.0700000031</v>
      </c>
      <c r="E8" s="39">
        <v>-87731.739999991842</v>
      </c>
      <c r="F8" s="66">
        <v>-1.3962922258193778E-2</v>
      </c>
      <c r="G8" s="67">
        <v>14943</v>
      </c>
      <c r="I8" s="37" t="s">
        <v>1014</v>
      </c>
      <c r="J8" s="39">
        <v>6976128.29</v>
      </c>
      <c r="K8" s="36"/>
      <c r="L8" s="37" t="s">
        <v>1006</v>
      </c>
      <c r="M8" s="39">
        <v>141540.58000000007</v>
      </c>
      <c r="O8" s="37" t="s">
        <v>1010</v>
      </c>
      <c r="P8" s="67">
        <v>14943</v>
      </c>
      <c r="R8" s="37" t="s">
        <v>1010</v>
      </c>
      <c r="S8" s="39">
        <v>6283193.3300000113</v>
      </c>
      <c r="T8" s="36">
        <v>77548570.199999124</v>
      </c>
      <c r="U8" s="142">
        <f t="shared" si="0"/>
        <v>8.1022684413078743</v>
      </c>
      <c r="V8" s="145"/>
      <c r="W8" s="37" t="s">
        <v>1003</v>
      </c>
      <c r="X8" s="137"/>
      <c r="Y8" s="137"/>
      <c r="AA8" s="37" t="s">
        <v>1003</v>
      </c>
      <c r="AB8" s="64">
        <v>9755992.0099999867</v>
      </c>
      <c r="AD8" s="37" t="s">
        <v>1003</v>
      </c>
      <c r="AE8" s="64">
        <v>9755992.0099999867</v>
      </c>
      <c r="AF8" s="39">
        <v>203855.93999996781</v>
      </c>
    </row>
    <row r="9" spans="1:32">
      <c r="B9" s="37" t="s">
        <v>1009</v>
      </c>
      <c r="C9" s="39">
        <v>4429368.450000002</v>
      </c>
      <c r="D9" s="39">
        <v>4425364.2400000095</v>
      </c>
      <c r="E9" s="39">
        <v>4004.2099999925122</v>
      </c>
      <c r="F9" s="66">
        <v>9.0401375392297977E-4</v>
      </c>
      <c r="G9" s="67">
        <v>13640</v>
      </c>
      <c r="I9" s="37" t="s">
        <v>1010</v>
      </c>
      <c r="J9" s="39">
        <v>6283193.3300000113</v>
      </c>
      <c r="K9" s="36"/>
      <c r="L9" s="37" t="s">
        <v>1007</v>
      </c>
      <c r="M9" s="39">
        <v>134782.06999999657</v>
      </c>
      <c r="O9" s="37" t="s">
        <v>1009</v>
      </c>
      <c r="P9" s="67">
        <v>13640</v>
      </c>
      <c r="R9" s="37" t="s">
        <v>1009</v>
      </c>
      <c r="S9" s="39">
        <v>4429368.450000002</v>
      </c>
      <c r="T9" s="36">
        <v>77548570.199999124</v>
      </c>
      <c r="U9" s="142">
        <f t="shared" si="0"/>
        <v>5.7117345149969658</v>
      </c>
      <c r="V9" s="145"/>
      <c r="W9" s="38" t="s">
        <v>351</v>
      </c>
      <c r="X9" s="39">
        <v>2883391.3700000015</v>
      </c>
      <c r="Y9" s="39">
        <v>83057.930000003893</v>
      </c>
      <c r="AA9" s="37" t="s">
        <v>1004</v>
      </c>
      <c r="AB9" s="64">
        <v>5536439.2600000063</v>
      </c>
      <c r="AD9" s="37" t="s">
        <v>1004</v>
      </c>
      <c r="AE9" s="64">
        <v>5536439.2600000063</v>
      </c>
      <c r="AF9" s="39">
        <v>67741.800000003539</v>
      </c>
    </row>
    <row r="10" spans="1:32">
      <c r="B10" s="37" t="s">
        <v>1008</v>
      </c>
      <c r="C10" s="39">
        <v>1681207.5299999975</v>
      </c>
      <c r="D10" s="39">
        <v>1750009.5900000003</v>
      </c>
      <c r="E10" s="39">
        <v>-68802.06000000285</v>
      </c>
      <c r="F10" s="66">
        <v>-4.0924192148962688E-2</v>
      </c>
      <c r="G10" s="67">
        <v>6467</v>
      </c>
      <c r="I10" s="37" t="s">
        <v>1004</v>
      </c>
      <c r="J10" s="39">
        <v>5536439.2600000063</v>
      </c>
      <c r="K10" s="36"/>
      <c r="L10" s="37" t="s">
        <v>1000</v>
      </c>
      <c r="M10" s="39">
        <v>94336.139999995939</v>
      </c>
      <c r="O10" s="37" t="s">
        <v>1008</v>
      </c>
      <c r="P10" s="67">
        <v>6467</v>
      </c>
      <c r="R10" s="37" t="s">
        <v>1008</v>
      </c>
      <c r="S10" s="39">
        <v>1681207.5299999975</v>
      </c>
      <c r="T10" s="36">
        <v>77548570.199999124</v>
      </c>
      <c r="U10" s="142">
        <f t="shared" si="0"/>
        <v>2.1679413632825644</v>
      </c>
      <c r="V10" s="145"/>
      <c r="W10" s="38" t="s">
        <v>354</v>
      </c>
      <c r="X10" s="39">
        <v>3693029.9499999969</v>
      </c>
      <c r="Y10" s="39">
        <v>45439.77999999607</v>
      </c>
      <c r="AA10" s="37" t="s">
        <v>84</v>
      </c>
      <c r="AB10" s="64">
        <v>10158634.519999987</v>
      </c>
      <c r="AD10" s="37" t="s">
        <v>84</v>
      </c>
      <c r="AE10" s="64">
        <v>10158634.519999987</v>
      </c>
      <c r="AF10" s="39">
        <v>254772.36999997683</v>
      </c>
    </row>
    <row r="11" spans="1:32">
      <c r="B11" s="37" t="s">
        <v>1007</v>
      </c>
      <c r="C11" s="39">
        <v>3187720.1399999983</v>
      </c>
      <c r="D11" s="39">
        <v>3052938.0700000017</v>
      </c>
      <c r="E11" s="39">
        <v>134782.06999999657</v>
      </c>
      <c r="F11" s="66">
        <v>4.2281650860353334E-2</v>
      </c>
      <c r="G11" s="67">
        <v>6987</v>
      </c>
      <c r="I11" s="37" t="s">
        <v>1009</v>
      </c>
      <c r="J11" s="39">
        <v>4429368.450000002</v>
      </c>
      <c r="K11" s="36"/>
      <c r="L11" s="37" t="s">
        <v>1004</v>
      </c>
      <c r="M11" s="39">
        <v>67741.800000003539</v>
      </c>
      <c r="O11" s="37" t="s">
        <v>1007</v>
      </c>
      <c r="P11" s="67">
        <v>6987</v>
      </c>
      <c r="R11" s="37" t="s">
        <v>1007</v>
      </c>
      <c r="S11" s="39">
        <v>3187720.1399999983</v>
      </c>
      <c r="T11" s="36">
        <v>77548570.199999124</v>
      </c>
      <c r="U11" s="142">
        <f t="shared" si="0"/>
        <v>4.1106111070504738</v>
      </c>
      <c r="V11" s="145"/>
      <c r="W11" s="38" t="s">
        <v>356</v>
      </c>
      <c r="X11" s="39">
        <v>222302.64999999979</v>
      </c>
      <c r="Y11" s="39">
        <v>-2282.3000000001921</v>
      </c>
      <c r="AA11" s="37" t="s">
        <v>1005</v>
      </c>
      <c r="AB11" s="64">
        <v>1216916.5199999968</v>
      </c>
      <c r="AD11" s="37" t="s">
        <v>1005</v>
      </c>
      <c r="AE11" s="64">
        <v>1216916.5199999968</v>
      </c>
      <c r="AF11" s="39">
        <v>-65442.440000002738</v>
      </c>
    </row>
    <row r="12" spans="1:32">
      <c r="B12" s="37" t="s">
        <v>1006</v>
      </c>
      <c r="C12" s="39">
        <v>8952751.4800000098</v>
      </c>
      <c r="D12" s="39">
        <v>8811210.9000000097</v>
      </c>
      <c r="E12" s="39">
        <v>141540.58000000007</v>
      </c>
      <c r="F12" s="66">
        <v>1.580972959164504E-2</v>
      </c>
      <c r="G12" s="67">
        <v>21988</v>
      </c>
      <c r="I12" s="37" t="s">
        <v>1000</v>
      </c>
      <c r="J12" s="39">
        <v>3614760.6099999985</v>
      </c>
      <c r="K12" s="36"/>
      <c r="L12" s="37" t="s">
        <v>1009</v>
      </c>
      <c r="M12" s="39">
        <v>4004.2099999925122</v>
      </c>
      <c r="O12" s="37" t="s">
        <v>1006</v>
      </c>
      <c r="P12" s="67">
        <v>21988</v>
      </c>
      <c r="R12" s="37" t="s">
        <v>1006</v>
      </c>
      <c r="S12" s="39">
        <v>8952751.4800000098</v>
      </c>
      <c r="T12" s="36">
        <v>77548570.199999124</v>
      </c>
      <c r="U12" s="142">
        <f t="shared" si="0"/>
        <v>11.544702187172124</v>
      </c>
      <c r="V12" s="145"/>
      <c r="W12" s="38" t="s">
        <v>79</v>
      </c>
      <c r="X12" s="39">
        <v>2957268.0400000014</v>
      </c>
      <c r="Y12" s="39">
        <v>77640.530000002589</v>
      </c>
      <c r="AA12" s="37" t="s">
        <v>1006</v>
      </c>
      <c r="AB12" s="64">
        <v>8952751.4800000098</v>
      </c>
      <c r="AD12" s="37" t="s">
        <v>1006</v>
      </c>
      <c r="AE12" s="64">
        <v>8952751.4800000098</v>
      </c>
      <c r="AF12" s="39">
        <v>141540.58000000007</v>
      </c>
    </row>
    <row r="13" spans="1:32">
      <c r="B13" s="37" t="s">
        <v>1005</v>
      </c>
      <c r="C13" s="39">
        <v>1216916.5199999968</v>
      </c>
      <c r="D13" s="39">
        <v>1282358.9599999995</v>
      </c>
      <c r="E13" s="39">
        <v>-65442.440000002738</v>
      </c>
      <c r="F13" s="66">
        <v>-5.3777263209478753E-2</v>
      </c>
      <c r="G13" s="67">
        <v>3235</v>
      </c>
      <c r="I13" s="37" t="s">
        <v>1001</v>
      </c>
      <c r="J13" s="39">
        <v>3486102.4899999988</v>
      </c>
      <c r="K13" s="36"/>
      <c r="L13" s="37" t="s">
        <v>1001</v>
      </c>
      <c r="M13" s="39">
        <v>1584.0799999972805</v>
      </c>
      <c r="O13" s="37" t="s">
        <v>1005</v>
      </c>
      <c r="P13" s="67">
        <v>3235</v>
      </c>
      <c r="R13" s="37" t="s">
        <v>1005</v>
      </c>
      <c r="S13" s="39">
        <v>1216916.5199999968</v>
      </c>
      <c r="T13" s="36">
        <v>77548570.199999124</v>
      </c>
      <c r="U13" s="142">
        <f t="shared" si="0"/>
        <v>1.569231407957036</v>
      </c>
      <c r="V13" s="145"/>
      <c r="W13" s="37" t="s">
        <v>1006</v>
      </c>
      <c r="X13" s="137"/>
      <c r="Y13" s="137"/>
      <c r="AA13" s="37" t="s">
        <v>1007</v>
      </c>
      <c r="AB13" s="64">
        <v>3187720.1399999983</v>
      </c>
      <c r="AD13" s="37" t="s">
        <v>1007</v>
      </c>
      <c r="AE13" s="64">
        <v>3187720.1399999983</v>
      </c>
      <c r="AF13" s="39">
        <v>134782.06999999657</v>
      </c>
    </row>
    <row r="14" spans="1:32">
      <c r="B14" s="37" t="s">
        <v>84</v>
      </c>
      <c r="C14" s="39">
        <v>10158634.519999987</v>
      </c>
      <c r="D14" s="39">
        <v>9903862.1500000097</v>
      </c>
      <c r="E14" s="39">
        <v>254772.36999997683</v>
      </c>
      <c r="F14" s="66">
        <v>2.5079391280234498E-2</v>
      </c>
      <c r="G14" s="67">
        <v>26314</v>
      </c>
      <c r="I14" s="37" t="s">
        <v>1007</v>
      </c>
      <c r="J14" s="39">
        <v>3187720.1399999983</v>
      </c>
      <c r="K14" s="36"/>
      <c r="L14" s="37" t="s">
        <v>998</v>
      </c>
      <c r="M14" s="39">
        <v>274.94999999995343</v>
      </c>
      <c r="O14" s="37" t="s">
        <v>84</v>
      </c>
      <c r="P14" s="67">
        <v>26314</v>
      </c>
      <c r="R14" s="37" t="s">
        <v>84</v>
      </c>
      <c r="S14" s="39">
        <v>10158634.519999987</v>
      </c>
      <c r="T14" s="36">
        <v>77548570.199999124</v>
      </c>
      <c r="U14" s="142">
        <f t="shared" si="0"/>
        <v>13.099705763498527</v>
      </c>
      <c r="V14" s="145"/>
      <c r="W14" s="38" t="s">
        <v>351</v>
      </c>
      <c r="X14" s="39">
        <v>2392320.0199999958</v>
      </c>
      <c r="Y14" s="39">
        <v>13264.64999999525</v>
      </c>
      <c r="AA14" s="37" t="s">
        <v>1008</v>
      </c>
      <c r="AB14" s="64">
        <v>1681207.5299999975</v>
      </c>
      <c r="AD14" s="37" t="s">
        <v>1008</v>
      </c>
      <c r="AE14" s="64">
        <v>1681207.5299999975</v>
      </c>
      <c r="AF14" s="39">
        <v>-68802.06000000285</v>
      </c>
    </row>
    <row r="15" spans="1:32">
      <c r="B15" s="37" t="s">
        <v>1004</v>
      </c>
      <c r="C15" s="39">
        <v>5536439.2600000063</v>
      </c>
      <c r="D15" s="39">
        <v>5468697.4600000028</v>
      </c>
      <c r="E15" s="39">
        <v>67741.800000003539</v>
      </c>
      <c r="F15" s="66">
        <v>1.2235625971629185E-2</v>
      </c>
      <c r="G15" s="67">
        <v>14048</v>
      </c>
      <c r="I15" s="37" t="s">
        <v>1013</v>
      </c>
      <c r="J15" s="39">
        <v>2184211.149999999</v>
      </c>
      <c r="K15" s="36"/>
      <c r="L15" s="37" t="s">
        <v>1012</v>
      </c>
      <c r="M15" s="39">
        <v>-14834.329999999929</v>
      </c>
      <c r="O15" s="37" t="s">
        <v>1004</v>
      </c>
      <c r="P15" s="67">
        <v>14048</v>
      </c>
      <c r="R15" s="37" t="s">
        <v>1004</v>
      </c>
      <c r="S15" s="39">
        <v>5536439.2600000063</v>
      </c>
      <c r="T15" s="36">
        <v>77548570.199999124</v>
      </c>
      <c r="U15" s="142">
        <f t="shared" si="0"/>
        <v>7.1393182952586134</v>
      </c>
      <c r="V15" s="145"/>
      <c r="W15" s="38" t="s">
        <v>354</v>
      </c>
      <c r="X15" s="39">
        <v>2939046.62</v>
      </c>
      <c r="Y15" s="39">
        <v>55092.770000002347</v>
      </c>
      <c r="AA15" s="37" t="s">
        <v>1009</v>
      </c>
      <c r="AB15" s="64">
        <v>4429368.450000002</v>
      </c>
      <c r="AD15" s="37" t="s">
        <v>1009</v>
      </c>
      <c r="AE15" s="64">
        <v>4429368.450000002</v>
      </c>
      <c r="AF15" s="39">
        <v>4004.2099999925122</v>
      </c>
    </row>
    <row r="16" spans="1:32">
      <c r="B16" s="37" t="s">
        <v>1003</v>
      </c>
      <c r="C16" s="39">
        <v>9755992.0099999867</v>
      </c>
      <c r="D16" s="39">
        <v>9552136.0700000189</v>
      </c>
      <c r="E16" s="39">
        <v>203855.93999996781</v>
      </c>
      <c r="F16" s="66">
        <v>2.089545991745519E-2</v>
      </c>
      <c r="G16" s="67">
        <v>25915</v>
      </c>
      <c r="I16" s="37" t="s">
        <v>1008</v>
      </c>
      <c r="J16" s="39">
        <v>1681207.5299999975</v>
      </c>
      <c r="K16" s="36"/>
      <c r="L16" s="37" t="s">
        <v>1011</v>
      </c>
      <c r="M16" s="39">
        <v>-43341.320000001928</v>
      </c>
      <c r="O16" s="37" t="s">
        <v>1003</v>
      </c>
      <c r="P16" s="67">
        <v>25915</v>
      </c>
      <c r="R16" s="37" t="s">
        <v>1003</v>
      </c>
      <c r="S16" s="39">
        <v>9755992.0099999867</v>
      </c>
      <c r="T16" s="36">
        <v>77548570.199999124</v>
      </c>
      <c r="U16" s="142">
        <f t="shared" si="0"/>
        <v>12.580492438273344</v>
      </c>
      <c r="V16" s="145"/>
      <c r="W16" s="38" t="s">
        <v>356</v>
      </c>
      <c r="X16" s="39">
        <v>289328.73999999987</v>
      </c>
      <c r="Y16" s="39">
        <v>12616.879999999714</v>
      </c>
      <c r="AA16" s="37" t="s">
        <v>1010</v>
      </c>
      <c r="AB16" s="64">
        <v>6283193.3300000113</v>
      </c>
      <c r="AD16" s="37" t="s">
        <v>1010</v>
      </c>
      <c r="AE16" s="64">
        <v>6283193.3300000113</v>
      </c>
      <c r="AF16" s="39">
        <v>-87731.739999991842</v>
      </c>
    </row>
    <row r="17" spans="2:32">
      <c r="B17" s="37" t="s">
        <v>1002</v>
      </c>
      <c r="C17" s="39">
        <v>8099816.9499999825</v>
      </c>
      <c r="D17" s="39">
        <v>7834867.8299999991</v>
      </c>
      <c r="E17" s="39">
        <v>264949.11999998335</v>
      </c>
      <c r="F17" s="66">
        <v>3.2710507118310111E-2</v>
      </c>
      <c r="G17" s="67">
        <v>24697</v>
      </c>
      <c r="I17" s="37" t="s">
        <v>1005</v>
      </c>
      <c r="J17" s="39">
        <v>1216916.5199999968</v>
      </c>
      <c r="K17" s="36"/>
      <c r="L17" s="37" t="s">
        <v>1013</v>
      </c>
      <c r="M17" s="39">
        <v>-43373.770000002813</v>
      </c>
      <c r="O17" s="37" t="s">
        <v>1002</v>
      </c>
      <c r="P17" s="67">
        <v>24697</v>
      </c>
      <c r="R17" s="37" t="s">
        <v>1002</v>
      </c>
      <c r="S17" s="39">
        <v>8099816.9499999825</v>
      </c>
      <c r="T17" s="36">
        <v>77548570.199999124</v>
      </c>
      <c r="U17" s="142">
        <f t="shared" si="0"/>
        <v>10.444830806177874</v>
      </c>
      <c r="V17" s="145"/>
      <c r="W17" s="38" t="s">
        <v>79</v>
      </c>
      <c r="X17" s="39">
        <v>3332056.0999999978</v>
      </c>
      <c r="Y17" s="39">
        <v>60566.279999996535</v>
      </c>
      <c r="AA17" s="37" t="s">
        <v>1011</v>
      </c>
      <c r="AB17" s="64">
        <v>1073650.7199999983</v>
      </c>
      <c r="AD17" s="37" t="s">
        <v>1011</v>
      </c>
      <c r="AE17" s="64">
        <v>1073650.7199999983</v>
      </c>
      <c r="AF17" s="39">
        <v>-43341.320000001928</v>
      </c>
    </row>
    <row r="18" spans="2:32">
      <c r="B18" s="37" t="s">
        <v>1001</v>
      </c>
      <c r="C18" s="39">
        <v>3486102.4899999988</v>
      </c>
      <c r="D18" s="39">
        <v>3484518.4100000015</v>
      </c>
      <c r="E18" s="39">
        <v>1584.0799999972805</v>
      </c>
      <c r="F18" s="66">
        <v>4.543985739206655E-4</v>
      </c>
      <c r="G18" s="67">
        <v>11060</v>
      </c>
      <c r="I18" s="37" t="s">
        <v>1011</v>
      </c>
      <c r="J18" s="39">
        <v>1073650.7199999983</v>
      </c>
      <c r="K18" s="36"/>
      <c r="L18" s="37" t="s">
        <v>1005</v>
      </c>
      <c r="M18" s="39">
        <v>-65442.440000002738</v>
      </c>
      <c r="O18" s="37" t="s">
        <v>1001</v>
      </c>
      <c r="P18" s="67">
        <v>11060</v>
      </c>
      <c r="R18" s="37" t="s">
        <v>1001</v>
      </c>
      <c r="S18" s="39">
        <v>3486102.4899999988</v>
      </c>
      <c r="T18" s="36">
        <v>77548570.199999124</v>
      </c>
      <c r="U18" s="142">
        <f t="shared" si="0"/>
        <v>4.4953794518832257</v>
      </c>
      <c r="V18" s="145"/>
      <c r="W18" s="37" t="s">
        <v>1002</v>
      </c>
      <c r="X18" s="137"/>
      <c r="Y18" s="137"/>
      <c r="AA18" s="37" t="s">
        <v>1012</v>
      </c>
      <c r="AB18" s="64">
        <v>174108.3300000001</v>
      </c>
      <c r="AD18" s="37" t="s">
        <v>1012</v>
      </c>
      <c r="AE18" s="64">
        <v>174108.3300000001</v>
      </c>
      <c r="AF18" s="39">
        <v>-14834.329999999929</v>
      </c>
    </row>
    <row r="19" spans="2:32">
      <c r="B19" s="37" t="s">
        <v>1000</v>
      </c>
      <c r="C19" s="39">
        <v>3614760.6099999985</v>
      </c>
      <c r="D19" s="39">
        <v>3520424.4700000025</v>
      </c>
      <c r="E19" s="39">
        <v>94336.139999995939</v>
      </c>
      <c r="F19" s="66">
        <v>2.6097479246349312E-2</v>
      </c>
      <c r="G19" s="67">
        <v>7866</v>
      </c>
      <c r="I19" s="37" t="s">
        <v>998</v>
      </c>
      <c r="J19" s="39">
        <v>737568.41999999969</v>
      </c>
      <c r="K19" s="36"/>
      <c r="L19" s="37" t="s">
        <v>1008</v>
      </c>
      <c r="M19" s="39">
        <v>-68802.06000000285</v>
      </c>
      <c r="O19" s="37" t="s">
        <v>1000</v>
      </c>
      <c r="P19" s="67">
        <v>7866</v>
      </c>
      <c r="R19" s="37" t="s">
        <v>1000</v>
      </c>
      <c r="S19" s="39">
        <v>3614760.6099999985</v>
      </c>
      <c r="T19" s="36">
        <v>77548570.199999124</v>
      </c>
      <c r="U19" s="142">
        <f t="shared" si="0"/>
        <v>4.6612859536642226</v>
      </c>
      <c r="V19" s="145"/>
      <c r="W19" s="38" t="s">
        <v>350</v>
      </c>
      <c r="X19" s="39">
        <v>8099816.9499999825</v>
      </c>
      <c r="Y19" s="39">
        <v>264949.11999998335</v>
      </c>
      <c r="AA19" s="37" t="s">
        <v>1013</v>
      </c>
      <c r="AB19" s="64">
        <v>2184211.149999999</v>
      </c>
      <c r="AD19" s="37" t="s">
        <v>1013</v>
      </c>
      <c r="AE19" s="64">
        <v>2184211.149999999</v>
      </c>
      <c r="AF19" s="39">
        <v>-43373.770000002813</v>
      </c>
    </row>
    <row r="20" spans="2:32">
      <c r="B20" s="37" t="s">
        <v>998</v>
      </c>
      <c r="C20" s="39">
        <v>737568.41999999969</v>
      </c>
      <c r="D20" s="39">
        <v>737293.46999999974</v>
      </c>
      <c r="E20" s="39">
        <v>274.94999999995343</v>
      </c>
      <c r="F20" s="66">
        <v>3.7277897554230095E-4</v>
      </c>
      <c r="G20" s="67">
        <v>2009</v>
      </c>
      <c r="I20" s="37" t="s">
        <v>1012</v>
      </c>
      <c r="J20" s="39">
        <v>174108.3300000001</v>
      </c>
      <c r="K20" s="36"/>
      <c r="L20" s="37" t="s">
        <v>1010</v>
      </c>
      <c r="M20" s="39">
        <v>-87731.739999991842</v>
      </c>
      <c r="O20" s="37" t="s">
        <v>998</v>
      </c>
      <c r="P20" s="67">
        <v>2009</v>
      </c>
      <c r="R20" s="37" t="s">
        <v>998</v>
      </c>
      <c r="S20" s="39">
        <v>737568.41999999969</v>
      </c>
      <c r="T20" s="36">
        <v>77548570.199999124</v>
      </c>
      <c r="U20" s="142">
        <f t="shared" si="0"/>
        <v>0.95110511786071339</v>
      </c>
      <c r="V20" s="145"/>
      <c r="W20" s="37" t="s">
        <v>1014</v>
      </c>
      <c r="X20" s="137"/>
      <c r="Y20" s="137"/>
      <c r="AA20" s="37" t="s">
        <v>1014</v>
      </c>
      <c r="AB20" s="64">
        <v>6976128.29</v>
      </c>
      <c r="AD20" s="37" t="s">
        <v>1014</v>
      </c>
      <c r="AE20" s="64">
        <v>6976128.29</v>
      </c>
      <c r="AF20" s="39">
        <v>155178.97000001837</v>
      </c>
    </row>
    <row r="21" spans="2:32">
      <c r="S21" s="15"/>
      <c r="T21" s="138"/>
      <c r="U21" s="141"/>
      <c r="V21" s="16"/>
      <c r="W21" s="38" t="s">
        <v>356</v>
      </c>
      <c r="X21" s="39">
        <v>6976128.29</v>
      </c>
      <c r="Y21" s="39">
        <v>155178.97000001837</v>
      </c>
    </row>
    <row r="22" spans="2:32">
      <c r="W22" s="37" t="s">
        <v>1010</v>
      </c>
      <c r="X22" s="137"/>
      <c r="Y22" s="137"/>
    </row>
    <row r="23" spans="2:32">
      <c r="W23" s="38" t="s">
        <v>351</v>
      </c>
      <c r="X23" s="39">
        <v>517343.64000000054</v>
      </c>
      <c r="Y23" s="39">
        <v>23533.580000000598</v>
      </c>
    </row>
    <row r="24" spans="2:32">
      <c r="W24" s="38" t="s">
        <v>355</v>
      </c>
      <c r="X24" s="39">
        <v>689475.4600000002</v>
      </c>
      <c r="Y24" s="39">
        <v>8459.5299999997951</v>
      </c>
    </row>
    <row r="25" spans="2:32">
      <c r="W25" s="38" t="s">
        <v>79</v>
      </c>
      <c r="X25" s="39">
        <v>5076374.2300000079</v>
      </c>
      <c r="Y25" s="39">
        <v>-119724.8499999959</v>
      </c>
    </row>
    <row r="26" spans="2:32">
      <c r="W26" s="37" t="s">
        <v>1004</v>
      </c>
      <c r="X26" s="137"/>
      <c r="Y26" s="137"/>
    </row>
    <row r="27" spans="2:32">
      <c r="W27" s="38" t="s">
        <v>350</v>
      </c>
      <c r="X27" s="39">
        <v>2095957.6199999969</v>
      </c>
      <c r="Y27" s="39">
        <v>37454.149999997811</v>
      </c>
    </row>
    <row r="28" spans="2:32">
      <c r="W28" s="38" t="s">
        <v>357</v>
      </c>
      <c r="X28" s="39">
        <v>3440481.6399999959</v>
      </c>
      <c r="Y28" s="39">
        <v>30287.649999997113</v>
      </c>
    </row>
    <row r="29" spans="2:32">
      <c r="W29" s="37" t="s">
        <v>1009</v>
      </c>
      <c r="X29" s="137"/>
      <c r="Y29" s="137"/>
    </row>
    <row r="30" spans="2:32">
      <c r="W30" s="38" t="s">
        <v>352</v>
      </c>
      <c r="X30" s="39">
        <v>4429368.450000002</v>
      </c>
      <c r="Y30" s="39">
        <v>4004.2099999925122</v>
      </c>
    </row>
    <row r="31" spans="2:32">
      <c r="W31" s="37" t="s">
        <v>1000</v>
      </c>
      <c r="X31" s="137"/>
      <c r="Y31" s="137"/>
    </row>
    <row r="32" spans="2:32">
      <c r="W32" s="38" t="s">
        <v>355</v>
      </c>
      <c r="X32" s="39">
        <v>3614760.6099999985</v>
      </c>
      <c r="Y32" s="39">
        <v>94336.139999995939</v>
      </c>
    </row>
    <row r="33" spans="23:25">
      <c r="W33" s="37" t="s">
        <v>1001</v>
      </c>
      <c r="X33" s="137"/>
      <c r="Y33" s="137"/>
    </row>
    <row r="34" spans="23:25">
      <c r="W34" s="38" t="s">
        <v>350</v>
      </c>
      <c r="X34" s="39">
        <v>3486102.4899999988</v>
      </c>
      <c r="Y34" s="39">
        <v>1584.0799999972805</v>
      </c>
    </row>
    <row r="35" spans="23:25">
      <c r="W35" s="37" t="s">
        <v>1007</v>
      </c>
      <c r="X35" s="137"/>
      <c r="Y35" s="137"/>
    </row>
    <row r="36" spans="23:25">
      <c r="W36" s="38" t="s">
        <v>355</v>
      </c>
      <c r="X36" s="39">
        <v>3187720.1399999983</v>
      </c>
      <c r="Y36" s="39">
        <v>134782.06999999657</v>
      </c>
    </row>
    <row r="37" spans="23:25">
      <c r="W37" s="37" t="s">
        <v>1013</v>
      </c>
      <c r="X37" s="137"/>
      <c r="Y37" s="137"/>
    </row>
    <row r="38" spans="23:25">
      <c r="W38" s="38" t="s">
        <v>355</v>
      </c>
      <c r="X38" s="39">
        <v>2184211.149999999</v>
      </c>
      <c r="Y38" s="39">
        <v>-43373.770000002813</v>
      </c>
    </row>
    <row r="39" spans="23:25">
      <c r="W39" s="37" t="s">
        <v>1008</v>
      </c>
      <c r="X39" s="137"/>
      <c r="Y39" s="137"/>
    </row>
    <row r="40" spans="23:25">
      <c r="W40" s="38" t="s">
        <v>353</v>
      </c>
      <c r="X40" s="39">
        <v>1681207.5299999975</v>
      </c>
      <c r="Y40" s="39">
        <v>-68802.06000000285</v>
      </c>
    </row>
    <row r="41" spans="23:25">
      <c r="W41" s="37" t="s">
        <v>1005</v>
      </c>
      <c r="X41" s="137"/>
      <c r="Y41" s="137"/>
    </row>
    <row r="42" spans="23:25">
      <c r="W42" s="38" t="s">
        <v>349</v>
      </c>
      <c r="X42" s="39">
        <v>1216916.5199999968</v>
      </c>
      <c r="Y42" s="39">
        <v>-65442.440000002738</v>
      </c>
    </row>
    <row r="43" spans="23:25">
      <c r="W43" s="37" t="s">
        <v>1011</v>
      </c>
      <c r="X43" s="137"/>
      <c r="Y43" s="137"/>
    </row>
    <row r="44" spans="23:25">
      <c r="W44" s="38" t="s">
        <v>350</v>
      </c>
      <c r="X44" s="39">
        <v>193755.89999999997</v>
      </c>
      <c r="Y44" s="39">
        <v>-48410.940000000031</v>
      </c>
    </row>
    <row r="45" spans="23:25">
      <c r="W45" s="38" t="s">
        <v>354</v>
      </c>
      <c r="X45" s="39">
        <v>83277.820000000007</v>
      </c>
      <c r="Y45" s="39">
        <v>9065.9699999999866</v>
      </c>
    </row>
    <row r="46" spans="23:25">
      <c r="W46" s="38" t="s">
        <v>355</v>
      </c>
      <c r="X46" s="39">
        <v>230909.53999999989</v>
      </c>
      <c r="Y46" s="39">
        <v>-7367.6600000000617</v>
      </c>
    </row>
    <row r="47" spans="23:25">
      <c r="W47" s="38" t="s">
        <v>356</v>
      </c>
      <c r="X47" s="39">
        <v>150846.87000000002</v>
      </c>
      <c r="Y47" s="39">
        <v>2982.2699999999895</v>
      </c>
    </row>
    <row r="48" spans="23:25">
      <c r="W48" s="38" t="s">
        <v>79</v>
      </c>
      <c r="X48" s="39">
        <v>414860.59000000026</v>
      </c>
      <c r="Y48" s="39">
        <v>389.04000000032829</v>
      </c>
    </row>
    <row r="49" spans="23:25">
      <c r="W49" s="37" t="s">
        <v>998</v>
      </c>
      <c r="X49" s="137"/>
      <c r="Y49" s="137"/>
    </row>
    <row r="50" spans="23:25">
      <c r="W50" s="38" t="s">
        <v>352</v>
      </c>
      <c r="X50" s="39">
        <v>98471.239999999991</v>
      </c>
      <c r="Y50" s="39">
        <v>1327.9500000000407</v>
      </c>
    </row>
    <row r="51" spans="23:25">
      <c r="W51" s="38" t="s">
        <v>353</v>
      </c>
      <c r="X51" s="39">
        <v>196535.86000000007</v>
      </c>
      <c r="Y51" s="39">
        <v>-12194.829999999958</v>
      </c>
    </row>
    <row r="52" spans="23:25">
      <c r="W52" s="38" t="s">
        <v>357</v>
      </c>
      <c r="X52" s="39">
        <v>442561.32000000036</v>
      </c>
      <c r="Y52" s="39">
        <v>11141.830000000366</v>
      </c>
    </row>
    <row r="53" spans="23:25">
      <c r="W53" s="37" t="s">
        <v>1012</v>
      </c>
      <c r="X53" s="137"/>
      <c r="Y53" s="137"/>
    </row>
    <row r="54" spans="23:25">
      <c r="W54" s="38" t="s">
        <v>349</v>
      </c>
      <c r="X54" s="39">
        <v>174108.3300000001</v>
      </c>
      <c r="Y54" s="39">
        <v>-14834.329999999929</v>
      </c>
    </row>
  </sheetData>
  <mergeCells count="8">
    <mergeCell ref="W2:Y2"/>
    <mergeCell ref="AA2:AB2"/>
    <mergeCell ref="AD2:AF2"/>
    <mergeCell ref="B2:G2"/>
    <mergeCell ref="L2:M2"/>
    <mergeCell ref="I2:J2"/>
    <mergeCell ref="O2:P2"/>
    <mergeCell ref="R2:U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463DD-39D9-4F90-9D7B-3391668F9F7D}">
  <dimension ref="A1:AW59"/>
  <sheetViews>
    <sheetView topLeftCell="AI24" zoomScale="60" zoomScaleNormal="60" zoomScaleSheetLayoutView="50" workbookViewId="0">
      <selection activeCell="AY28" sqref="AY28"/>
    </sheetView>
  </sheetViews>
  <sheetFormatPr defaultRowHeight="14.5"/>
  <cols>
    <col min="2" max="2" width="21.26953125" bestFit="1" customWidth="1"/>
    <col min="3" max="3" width="16.7265625" customWidth="1"/>
    <col min="4" max="4" width="15.36328125" customWidth="1"/>
    <col min="5" max="5" width="14" bestFit="1" customWidth="1"/>
    <col min="6" max="6" width="19.6328125" bestFit="1" customWidth="1"/>
    <col min="7" max="7" width="9.54296875" customWidth="1"/>
    <col min="8" max="8" width="14.1796875" customWidth="1"/>
    <col min="9" max="9" width="15" customWidth="1"/>
    <col min="10" max="10" width="14" bestFit="1" customWidth="1"/>
    <col min="11" max="11" width="22.26953125" customWidth="1"/>
    <col min="12" max="12" width="8.453125" bestFit="1" customWidth="1"/>
    <col min="13" max="13" width="21.26953125" bestFit="1" customWidth="1"/>
    <col min="14" max="14" width="17.36328125" customWidth="1"/>
    <col min="15" max="15" width="15.1796875" customWidth="1"/>
    <col min="16" max="16" width="14" bestFit="1" customWidth="1"/>
    <col min="17" max="17" width="19.6328125" bestFit="1" customWidth="1"/>
    <col min="18" max="18" width="9.453125" bestFit="1" customWidth="1"/>
    <col min="19" max="19" width="21.26953125" bestFit="1" customWidth="1"/>
    <col min="20" max="20" width="16.453125" customWidth="1"/>
    <col min="21" max="21" width="19.7265625" customWidth="1"/>
    <col min="22" max="22" width="14" bestFit="1" customWidth="1"/>
    <col min="23" max="23" width="19.6328125" bestFit="1" customWidth="1"/>
    <col min="24" max="24" width="8.453125" bestFit="1" customWidth="1"/>
    <col min="25" max="25" width="21.26953125" bestFit="1" customWidth="1"/>
    <col min="26" max="26" width="14.54296875" customWidth="1"/>
    <col min="27" max="27" width="15.453125" customWidth="1"/>
    <col min="28" max="28" width="14" bestFit="1" customWidth="1"/>
    <col min="29" max="29" width="19.6328125" bestFit="1" customWidth="1"/>
    <col min="30" max="30" width="9.453125" bestFit="1" customWidth="1"/>
    <col min="31" max="31" width="21.26953125" bestFit="1" customWidth="1"/>
    <col min="32" max="32" width="15.453125" customWidth="1"/>
    <col min="33" max="33" width="14.81640625" customWidth="1"/>
    <col min="34" max="34" width="14" bestFit="1" customWidth="1"/>
    <col min="35" max="35" width="19.6328125" bestFit="1" customWidth="1"/>
    <col min="36" max="36" width="8.81640625" bestFit="1" customWidth="1"/>
    <col min="37" max="37" width="21.26953125" bestFit="1" customWidth="1"/>
    <col min="38" max="38" width="10.7265625" bestFit="1" customWidth="1"/>
    <col min="39" max="39" width="10.90625" bestFit="1" customWidth="1"/>
    <col min="40" max="40" width="8.81640625" bestFit="1" customWidth="1"/>
    <col min="41" max="41" width="21.26953125" bestFit="1" customWidth="1"/>
    <col min="42" max="43" width="20" bestFit="1" customWidth="1"/>
    <col min="44" max="44" width="2.36328125" customWidth="1"/>
    <col min="45" max="45" width="12.453125" bestFit="1" customWidth="1"/>
    <col min="46" max="46" width="10.7265625" bestFit="1" customWidth="1"/>
    <col min="47" max="47" width="12.81640625" bestFit="1" customWidth="1"/>
    <col min="48" max="48" width="14" bestFit="1" customWidth="1"/>
    <col min="49" max="49" width="19.6328125" bestFit="1" customWidth="1"/>
    <col min="50" max="50" width="11.7265625" bestFit="1" customWidth="1"/>
    <col min="51" max="51" width="10.90625" bestFit="1" customWidth="1"/>
    <col min="52" max="52" width="14" bestFit="1" customWidth="1"/>
    <col min="53" max="53" width="19.6328125" bestFit="1" customWidth="1"/>
    <col min="54" max="54" width="11.7265625" bestFit="1" customWidth="1"/>
    <col min="55" max="55" width="10.90625" bestFit="1" customWidth="1"/>
    <col min="56" max="56" width="14" bestFit="1" customWidth="1"/>
    <col min="57" max="57" width="19.6328125" bestFit="1" customWidth="1"/>
    <col min="58" max="58" width="11.7265625" bestFit="1" customWidth="1"/>
    <col min="59" max="59" width="10.90625" bestFit="1" customWidth="1"/>
    <col min="60" max="60" width="14" bestFit="1" customWidth="1"/>
    <col min="61" max="61" width="19.6328125" bestFit="1" customWidth="1"/>
    <col min="62" max="62" width="11.7265625" bestFit="1" customWidth="1"/>
    <col min="63" max="63" width="10.90625" bestFit="1" customWidth="1"/>
    <col min="64" max="64" width="14" bestFit="1" customWidth="1"/>
    <col min="65" max="65" width="19.6328125" bestFit="1" customWidth="1"/>
    <col min="66" max="66" width="11.7265625" bestFit="1" customWidth="1"/>
    <col min="67" max="67" width="10.90625" bestFit="1" customWidth="1"/>
    <col min="68" max="68" width="14" bestFit="1" customWidth="1"/>
    <col min="69" max="69" width="19.6328125" bestFit="1" customWidth="1"/>
    <col min="70" max="70" width="11.7265625" bestFit="1" customWidth="1"/>
    <col min="71" max="71" width="10.90625" bestFit="1" customWidth="1"/>
    <col min="72" max="72" width="14" bestFit="1" customWidth="1"/>
    <col min="73" max="73" width="19.6328125" bestFit="1" customWidth="1"/>
    <col min="74" max="74" width="11.7265625" bestFit="1" customWidth="1"/>
    <col min="75" max="75" width="10.90625" bestFit="1" customWidth="1"/>
    <col min="76" max="76" width="14" bestFit="1" customWidth="1"/>
    <col min="77" max="77" width="19.6328125" bestFit="1" customWidth="1"/>
    <col min="78" max="78" width="11.7265625" bestFit="1" customWidth="1"/>
    <col min="79" max="79" width="10.90625" bestFit="1" customWidth="1"/>
    <col min="80" max="80" width="14" bestFit="1" customWidth="1"/>
    <col min="81" max="81" width="19.6328125" bestFit="1" customWidth="1"/>
    <col min="82" max="82" width="11.7265625" bestFit="1" customWidth="1"/>
    <col min="83" max="83" width="10.90625" bestFit="1" customWidth="1"/>
    <col min="84" max="84" width="14" bestFit="1" customWidth="1"/>
    <col min="85" max="85" width="19.6328125" bestFit="1" customWidth="1"/>
    <col min="86" max="86" width="11.7265625" bestFit="1" customWidth="1"/>
    <col min="87" max="87" width="10.90625" bestFit="1" customWidth="1"/>
    <col min="88" max="88" width="14" bestFit="1" customWidth="1"/>
    <col min="89" max="89" width="19.6328125" bestFit="1" customWidth="1"/>
    <col min="90" max="90" width="11.7265625" bestFit="1" customWidth="1"/>
    <col min="91" max="91" width="10.90625" bestFit="1" customWidth="1"/>
    <col min="92" max="92" width="14" bestFit="1" customWidth="1"/>
    <col min="93" max="93" width="19.6328125" bestFit="1" customWidth="1"/>
    <col min="94" max="94" width="11.7265625" bestFit="1" customWidth="1"/>
    <col min="95" max="95" width="10.90625" bestFit="1" customWidth="1"/>
    <col min="96" max="96" width="14" bestFit="1" customWidth="1"/>
    <col min="97" max="97" width="19.6328125" bestFit="1" customWidth="1"/>
    <col min="98" max="99" width="11.7265625" bestFit="1" customWidth="1"/>
    <col min="100" max="100" width="14" bestFit="1" customWidth="1"/>
    <col min="101" max="101" width="19.6328125" bestFit="1" customWidth="1"/>
    <col min="102" max="103" width="11.7265625" bestFit="1" customWidth="1"/>
    <col min="104" max="104" width="14" bestFit="1" customWidth="1"/>
    <col min="105" max="105" width="19.6328125" bestFit="1" customWidth="1"/>
    <col min="106" max="106" width="11.7265625" bestFit="1" customWidth="1"/>
    <col min="107" max="107" width="10.90625" bestFit="1" customWidth="1"/>
    <col min="108" max="108" width="14" bestFit="1" customWidth="1"/>
    <col min="109" max="109" width="19.6328125" bestFit="1" customWidth="1"/>
    <col min="110" max="111" width="11.7265625" bestFit="1" customWidth="1"/>
    <col min="112" max="112" width="14" bestFit="1" customWidth="1"/>
    <col min="113" max="113" width="19.6328125" bestFit="1" customWidth="1"/>
    <col min="114" max="115" width="11.7265625" bestFit="1" customWidth="1"/>
    <col min="116" max="116" width="14" bestFit="1" customWidth="1"/>
    <col min="117" max="117" width="19.6328125" bestFit="1" customWidth="1"/>
    <col min="118" max="118" width="11.7265625" bestFit="1" customWidth="1"/>
    <col min="119" max="119" width="10.90625" bestFit="1" customWidth="1"/>
    <col min="120" max="120" width="14" bestFit="1" customWidth="1"/>
    <col min="121" max="121" width="19.6328125" bestFit="1" customWidth="1"/>
    <col min="122" max="122" width="11.7265625" bestFit="1" customWidth="1"/>
    <col min="123" max="123" width="10.90625" bestFit="1" customWidth="1"/>
    <col min="124" max="124" width="14" bestFit="1" customWidth="1"/>
    <col min="125" max="125" width="19.6328125" bestFit="1" customWidth="1"/>
    <col min="126" max="126" width="11.7265625" bestFit="1" customWidth="1"/>
    <col min="127" max="127" width="10.90625" bestFit="1" customWidth="1"/>
    <col min="128" max="128" width="14" bestFit="1" customWidth="1"/>
    <col min="129" max="129" width="19.6328125" bestFit="1" customWidth="1"/>
    <col min="130" max="130" width="11.7265625" bestFit="1" customWidth="1"/>
    <col min="131" max="131" width="10.90625" bestFit="1" customWidth="1"/>
    <col min="132" max="132" width="14" bestFit="1" customWidth="1"/>
    <col min="133" max="133" width="19.6328125" bestFit="1" customWidth="1"/>
    <col min="134" max="134" width="11.7265625" bestFit="1" customWidth="1"/>
    <col min="135" max="135" width="10.90625" bestFit="1" customWidth="1"/>
    <col min="136" max="136" width="14" bestFit="1" customWidth="1"/>
    <col min="137" max="137" width="19.6328125" bestFit="1" customWidth="1"/>
    <col min="138" max="138" width="11.7265625" bestFit="1" customWidth="1"/>
    <col min="139" max="139" width="10.90625" bestFit="1" customWidth="1"/>
    <col min="140" max="140" width="14" bestFit="1" customWidth="1"/>
    <col min="141" max="141" width="19.6328125" bestFit="1" customWidth="1"/>
    <col min="142" max="143" width="11.7265625" bestFit="1" customWidth="1"/>
    <col min="144" max="144" width="14" bestFit="1" customWidth="1"/>
    <col min="145" max="145" width="19.6328125" bestFit="1" customWidth="1"/>
    <col min="146" max="147" width="11.7265625" bestFit="1" customWidth="1"/>
    <col min="148" max="148" width="14" bestFit="1" customWidth="1"/>
    <col min="149" max="149" width="19.6328125" bestFit="1" customWidth="1"/>
    <col min="150" max="151" width="11.7265625" bestFit="1" customWidth="1"/>
    <col min="152" max="152" width="14" bestFit="1" customWidth="1"/>
    <col min="153" max="153" width="19.6328125" bestFit="1" customWidth="1"/>
    <col min="154" max="155" width="11.7265625" bestFit="1" customWidth="1"/>
    <col min="156" max="156" width="14" bestFit="1" customWidth="1"/>
    <col min="157" max="157" width="19.6328125" bestFit="1" customWidth="1"/>
    <col min="158" max="159" width="11.7265625" bestFit="1" customWidth="1"/>
    <col min="160" max="160" width="14" bestFit="1" customWidth="1"/>
    <col min="161" max="161" width="19.6328125" bestFit="1" customWidth="1"/>
    <col min="162" max="163" width="11.7265625" bestFit="1" customWidth="1"/>
    <col min="164" max="164" width="14" bestFit="1" customWidth="1"/>
    <col min="165" max="165" width="19.6328125" bestFit="1" customWidth="1"/>
    <col min="166" max="166" width="11.7265625" bestFit="1" customWidth="1"/>
    <col min="167" max="167" width="10.90625" bestFit="1" customWidth="1"/>
    <col min="168" max="168" width="14" bestFit="1" customWidth="1"/>
    <col min="169" max="169" width="19.6328125" bestFit="1" customWidth="1"/>
    <col min="170" max="170" width="11.7265625" bestFit="1" customWidth="1"/>
    <col min="171" max="171" width="10.90625" bestFit="1" customWidth="1"/>
    <col min="172" max="172" width="14" bestFit="1" customWidth="1"/>
    <col min="173" max="173" width="19.6328125" bestFit="1" customWidth="1"/>
    <col min="174" max="175" width="11.7265625" bestFit="1" customWidth="1"/>
    <col min="176" max="176" width="14" bestFit="1" customWidth="1"/>
    <col min="177" max="177" width="19.6328125" bestFit="1" customWidth="1"/>
    <col min="178" max="179" width="11.7265625" bestFit="1" customWidth="1"/>
    <col min="180" max="180" width="14" bestFit="1" customWidth="1"/>
    <col min="181" max="181" width="19.6328125" bestFit="1" customWidth="1"/>
    <col min="182" max="183" width="11.7265625" bestFit="1" customWidth="1"/>
    <col min="184" max="184" width="14" bestFit="1" customWidth="1"/>
    <col min="185" max="185" width="19.6328125" bestFit="1" customWidth="1"/>
    <col min="186" max="187" width="11.7265625" bestFit="1" customWidth="1"/>
    <col min="188" max="188" width="14" bestFit="1" customWidth="1"/>
    <col min="189" max="189" width="19.6328125" bestFit="1" customWidth="1"/>
    <col min="190" max="191" width="11.7265625" bestFit="1" customWidth="1"/>
    <col min="192" max="192" width="14" bestFit="1" customWidth="1"/>
    <col min="193" max="193" width="19.6328125" bestFit="1" customWidth="1"/>
    <col min="194" max="195" width="11.7265625" bestFit="1" customWidth="1"/>
    <col min="196" max="196" width="14" bestFit="1" customWidth="1"/>
    <col min="197" max="197" width="19.6328125" bestFit="1" customWidth="1"/>
    <col min="198" max="199" width="11.7265625" bestFit="1" customWidth="1"/>
    <col min="200" max="200" width="14" bestFit="1" customWidth="1"/>
    <col min="201" max="201" width="19.6328125" bestFit="1" customWidth="1"/>
    <col min="202" max="203" width="11.7265625" bestFit="1" customWidth="1"/>
    <col min="204" max="204" width="14" bestFit="1" customWidth="1"/>
    <col min="205" max="205" width="19.6328125" bestFit="1" customWidth="1"/>
    <col min="206" max="207" width="11.7265625" bestFit="1" customWidth="1"/>
    <col min="208" max="208" width="14" bestFit="1" customWidth="1"/>
    <col min="209" max="209" width="19.6328125" bestFit="1" customWidth="1"/>
    <col min="210" max="211" width="11.7265625" bestFit="1" customWidth="1"/>
    <col min="212" max="212" width="14" bestFit="1" customWidth="1"/>
    <col min="213" max="213" width="19.6328125" bestFit="1" customWidth="1"/>
    <col min="214" max="214" width="11.7265625" bestFit="1" customWidth="1"/>
    <col min="215" max="215" width="10.90625" bestFit="1" customWidth="1"/>
    <col min="216" max="216" width="14" bestFit="1" customWidth="1"/>
    <col min="217" max="217" width="19.6328125" bestFit="1" customWidth="1"/>
    <col min="218" max="219" width="11.7265625" bestFit="1" customWidth="1"/>
    <col min="220" max="220" width="14" bestFit="1" customWidth="1"/>
    <col min="221" max="221" width="19.6328125" bestFit="1" customWidth="1"/>
    <col min="222" max="223" width="11.7265625" bestFit="1" customWidth="1"/>
    <col min="224" max="224" width="14" bestFit="1" customWidth="1"/>
    <col min="225" max="225" width="19.6328125" bestFit="1" customWidth="1"/>
    <col min="226" max="227" width="11.7265625" bestFit="1" customWidth="1"/>
    <col min="228" max="228" width="14" bestFit="1" customWidth="1"/>
    <col min="229" max="229" width="19.6328125" bestFit="1" customWidth="1"/>
    <col min="230" max="231" width="11.7265625" bestFit="1" customWidth="1"/>
    <col min="232" max="232" width="14" bestFit="1" customWidth="1"/>
    <col min="233" max="233" width="19.6328125" bestFit="1" customWidth="1"/>
    <col min="234" max="235" width="11.7265625" bestFit="1" customWidth="1"/>
    <col min="236" max="236" width="14" bestFit="1" customWidth="1"/>
    <col min="237" max="237" width="19.6328125" bestFit="1" customWidth="1"/>
    <col min="238" max="239" width="11.7265625" bestFit="1" customWidth="1"/>
    <col min="240" max="240" width="14" bestFit="1" customWidth="1"/>
    <col min="241" max="241" width="19.6328125" bestFit="1" customWidth="1"/>
    <col min="242" max="243" width="11.7265625" bestFit="1" customWidth="1"/>
    <col min="244" max="244" width="14" bestFit="1" customWidth="1"/>
    <col min="245" max="245" width="19.6328125" bestFit="1" customWidth="1"/>
    <col min="246" max="247" width="11.7265625" bestFit="1" customWidth="1"/>
    <col min="248" max="248" width="14" bestFit="1" customWidth="1"/>
    <col min="249" max="249" width="19.6328125" bestFit="1" customWidth="1"/>
    <col min="250" max="251" width="11.7265625" bestFit="1" customWidth="1"/>
    <col min="252" max="252" width="14" bestFit="1" customWidth="1"/>
    <col min="253" max="253" width="19.6328125" bestFit="1" customWidth="1"/>
    <col min="254" max="255" width="11.7265625" bestFit="1" customWidth="1"/>
    <col min="256" max="256" width="14" bestFit="1" customWidth="1"/>
    <col min="257" max="257" width="19.6328125" bestFit="1" customWidth="1"/>
    <col min="258" max="259" width="11.7265625" bestFit="1" customWidth="1"/>
    <col min="260" max="260" width="14" bestFit="1" customWidth="1"/>
    <col min="261" max="261" width="19.6328125" bestFit="1" customWidth="1"/>
    <col min="262" max="262" width="15.54296875" bestFit="1" customWidth="1"/>
    <col min="263" max="263" width="15.7265625" bestFit="1" customWidth="1"/>
    <col min="264" max="264" width="18.81640625" bestFit="1" customWidth="1"/>
    <col min="265" max="265" width="24.453125" bestFit="1" customWidth="1"/>
  </cols>
  <sheetData>
    <row r="1" spans="1:49" ht="23.5">
      <c r="A1" s="77" t="s">
        <v>2183</v>
      </c>
    </row>
    <row r="2" spans="1:49" ht="15.5">
      <c r="B2" s="130" t="s">
        <v>2186</v>
      </c>
      <c r="C2" s="130"/>
      <c r="D2" s="130"/>
      <c r="E2" s="130"/>
      <c r="F2" s="130"/>
      <c r="H2" s="130" t="s">
        <v>2188</v>
      </c>
      <c r="I2" s="130"/>
      <c r="J2" s="130"/>
      <c r="K2" s="130"/>
      <c r="L2" s="163"/>
      <c r="M2" s="130" t="s">
        <v>2189</v>
      </c>
      <c r="N2" s="130"/>
      <c r="O2" s="130"/>
      <c r="P2" s="130"/>
      <c r="Q2" s="130"/>
      <c r="S2" s="130" t="s">
        <v>2190</v>
      </c>
      <c r="T2" s="130"/>
      <c r="U2" s="130"/>
      <c r="V2" s="130"/>
      <c r="W2" s="130"/>
      <c r="Y2" s="130" t="s">
        <v>2191</v>
      </c>
      <c r="Z2" s="130"/>
      <c r="AA2" s="130"/>
      <c r="AB2" s="130"/>
      <c r="AC2" s="130"/>
      <c r="AE2" s="130" t="s">
        <v>2192</v>
      </c>
      <c r="AF2" s="130"/>
      <c r="AG2" s="130"/>
      <c r="AH2" s="130"/>
      <c r="AI2" s="130"/>
      <c r="AK2" s="164" t="s">
        <v>2193</v>
      </c>
      <c r="AL2" s="164"/>
      <c r="AM2" s="164"/>
      <c r="AO2" s="166" t="s">
        <v>2194</v>
      </c>
      <c r="AP2" s="167"/>
      <c r="AQ2" s="165"/>
      <c r="AS2" s="130" t="s">
        <v>2195</v>
      </c>
      <c r="AT2" s="130"/>
      <c r="AU2" s="130"/>
      <c r="AV2" s="130"/>
      <c r="AW2" s="130"/>
    </row>
    <row r="3" spans="1:49">
      <c r="B3" s="35" t="s">
        <v>2185</v>
      </c>
      <c r="C3" s="36" t="s">
        <v>2184</v>
      </c>
      <c r="D3" s="36" t="s">
        <v>1016</v>
      </c>
      <c r="E3" s="36" t="s">
        <v>85</v>
      </c>
      <c r="F3" s="36" t="s">
        <v>86</v>
      </c>
      <c r="H3" s="36" t="s">
        <v>2184</v>
      </c>
      <c r="I3" s="36" t="s">
        <v>1016</v>
      </c>
      <c r="J3" s="36" t="s">
        <v>85</v>
      </c>
      <c r="K3" s="78" t="s">
        <v>2187</v>
      </c>
      <c r="M3" s="35" t="s">
        <v>2185</v>
      </c>
      <c r="N3" s="36" t="s">
        <v>2184</v>
      </c>
      <c r="O3" s="36" t="s">
        <v>1016</v>
      </c>
      <c r="P3" s="36" t="s">
        <v>85</v>
      </c>
      <c r="Q3" s="36" t="s">
        <v>86</v>
      </c>
      <c r="S3" s="35" t="s">
        <v>2185</v>
      </c>
      <c r="T3" s="36" t="s">
        <v>2184</v>
      </c>
      <c r="U3" s="36" t="s">
        <v>1016</v>
      </c>
      <c r="V3" s="36" t="s">
        <v>85</v>
      </c>
      <c r="W3" s="36" t="s">
        <v>86</v>
      </c>
      <c r="Y3" s="35" t="s">
        <v>2185</v>
      </c>
      <c r="Z3" s="36" t="s">
        <v>2184</v>
      </c>
      <c r="AA3" s="36" t="s">
        <v>1016</v>
      </c>
      <c r="AB3" s="36" t="s">
        <v>85</v>
      </c>
      <c r="AC3" s="36" t="s">
        <v>86</v>
      </c>
      <c r="AE3" s="35" t="s">
        <v>2185</v>
      </c>
      <c r="AF3" s="36" t="s">
        <v>2184</v>
      </c>
      <c r="AG3" s="36" t="s">
        <v>1016</v>
      </c>
      <c r="AH3" s="36" t="s">
        <v>85</v>
      </c>
      <c r="AI3" s="36" t="s">
        <v>86</v>
      </c>
      <c r="AK3" s="35" t="s">
        <v>1216</v>
      </c>
      <c r="AL3" s="36" t="s">
        <v>2184</v>
      </c>
      <c r="AM3" s="36" t="s">
        <v>1016</v>
      </c>
      <c r="AO3" s="35" t="s">
        <v>1216</v>
      </c>
      <c r="AS3" s="35" t="s">
        <v>1216</v>
      </c>
      <c r="AT3" s="36" t="s">
        <v>2184</v>
      </c>
      <c r="AU3" s="36" t="s">
        <v>1016</v>
      </c>
      <c r="AV3" s="36" t="s">
        <v>85</v>
      </c>
      <c r="AW3" s="36" t="s">
        <v>86</v>
      </c>
    </row>
    <row r="4" spans="1:49">
      <c r="B4" s="37" t="s">
        <v>998</v>
      </c>
      <c r="C4" s="39">
        <v>737568.41999999969</v>
      </c>
      <c r="D4" s="39">
        <v>19450000</v>
      </c>
      <c r="E4" s="39">
        <v>-18712431.580000002</v>
      </c>
      <c r="F4" s="66">
        <v>3.792125552699227E-2</v>
      </c>
      <c r="H4" s="39">
        <v>77548570.199999124</v>
      </c>
      <c r="I4" s="39">
        <v>676210000</v>
      </c>
      <c r="J4" s="39">
        <v>-598661429.80000091</v>
      </c>
      <c r="K4" s="39">
        <f>GETPIVOTDATA("[Measures].[Actual Sales]",$H$3)/GETPIVOTDATA("[Measures].[Total Target]",$H$3)</f>
        <v>0.11468119400777735</v>
      </c>
      <c r="M4" s="37" t="s">
        <v>1003</v>
      </c>
      <c r="N4" s="39">
        <v>9755992.0099999867</v>
      </c>
      <c r="O4" s="39">
        <v>13675000</v>
      </c>
      <c r="P4" s="39">
        <v>-3919007.9900000133</v>
      </c>
      <c r="Q4" s="66">
        <v>0.71341806288848164</v>
      </c>
      <c r="S4" s="37" t="s">
        <v>1005</v>
      </c>
      <c r="T4" s="39">
        <v>1216916.5199999968</v>
      </c>
      <c r="U4" s="39">
        <v>3210000</v>
      </c>
      <c r="V4" s="39">
        <v>-1993083.4800000032</v>
      </c>
      <c r="W4" s="66">
        <v>0.37910171962616723</v>
      </c>
      <c r="Y4" s="37" t="s">
        <v>999</v>
      </c>
      <c r="Z4" s="39"/>
      <c r="AA4" s="39">
        <v>221700000</v>
      </c>
      <c r="AB4" s="39">
        <v>-221700000</v>
      </c>
      <c r="AC4" s="66"/>
      <c r="AE4" s="37" t="s">
        <v>999</v>
      </c>
      <c r="AF4" s="39"/>
      <c r="AG4" s="39">
        <v>221700000</v>
      </c>
      <c r="AH4" s="39">
        <v>-221700000</v>
      </c>
      <c r="AI4" s="66"/>
      <c r="AK4" s="37" t="s">
        <v>998</v>
      </c>
      <c r="AL4" s="64">
        <v>737568.41999999969</v>
      </c>
      <c r="AM4" s="64">
        <v>19450000</v>
      </c>
      <c r="AO4" s="37" t="s">
        <v>998</v>
      </c>
      <c r="AS4" s="37" t="s">
        <v>7</v>
      </c>
      <c r="AT4" s="137"/>
      <c r="AU4" s="137"/>
      <c r="AV4" s="137"/>
      <c r="AW4" s="137"/>
    </row>
    <row r="5" spans="1:49">
      <c r="B5" s="37" t="s">
        <v>999</v>
      </c>
      <c r="C5" s="39"/>
      <c r="D5" s="39">
        <v>221700000</v>
      </c>
      <c r="E5" s="39">
        <v>-221700000</v>
      </c>
      <c r="F5" s="66"/>
      <c r="M5" s="37" t="s">
        <v>1002</v>
      </c>
      <c r="N5" s="39">
        <v>8099816.9499999825</v>
      </c>
      <c r="O5" s="39">
        <v>13575000</v>
      </c>
      <c r="P5" s="39">
        <v>-5475183.0500000175</v>
      </c>
      <c r="Q5" s="66">
        <v>0.59667159852670226</v>
      </c>
      <c r="S5" s="37" t="s">
        <v>1008</v>
      </c>
      <c r="T5" s="39">
        <v>1681207.5299999975</v>
      </c>
      <c r="U5" s="39">
        <v>4125000</v>
      </c>
      <c r="V5" s="39">
        <v>-2443792.4700000025</v>
      </c>
      <c r="W5" s="66">
        <v>0.40756546181818121</v>
      </c>
      <c r="Y5" s="37" t="s">
        <v>1011</v>
      </c>
      <c r="Z5" s="39">
        <v>1073650.7199999983</v>
      </c>
      <c r="AA5" s="39">
        <v>110150000</v>
      </c>
      <c r="AB5" s="39">
        <v>-109076349.28</v>
      </c>
      <c r="AC5" s="66">
        <v>9.7471694961416104E-3</v>
      </c>
      <c r="AE5" s="37" t="s">
        <v>1011</v>
      </c>
      <c r="AF5" s="39">
        <v>1073650.7199999983</v>
      </c>
      <c r="AG5" s="39">
        <v>110150000</v>
      </c>
      <c r="AH5" s="39">
        <v>-109076349.28</v>
      </c>
      <c r="AI5" s="66">
        <v>9.7471694961416104E-3</v>
      </c>
      <c r="AK5" s="37" t="s">
        <v>999</v>
      </c>
      <c r="AL5" s="64"/>
      <c r="AM5" s="64">
        <v>221700000</v>
      </c>
      <c r="AO5" s="37" t="s">
        <v>999</v>
      </c>
      <c r="AS5" s="38">
        <v>2018</v>
      </c>
      <c r="AT5" s="39">
        <v>713229.53999999969</v>
      </c>
      <c r="AU5" s="39">
        <v>2700000</v>
      </c>
      <c r="AV5" s="39">
        <v>-1986770.4600000004</v>
      </c>
      <c r="AW5" s="66">
        <v>0.26415908888888878</v>
      </c>
    </row>
    <row r="6" spans="1:49">
      <c r="B6" s="37" t="s">
        <v>1000</v>
      </c>
      <c r="C6" s="39">
        <v>3614760.6099999985</v>
      </c>
      <c r="D6" s="39">
        <v>19625000</v>
      </c>
      <c r="E6" s="39">
        <v>-16010239.390000001</v>
      </c>
      <c r="F6" s="66">
        <v>0.18419162343949036</v>
      </c>
      <c r="M6" s="37" t="s">
        <v>1014</v>
      </c>
      <c r="N6" s="39">
        <v>6976128.29</v>
      </c>
      <c r="O6" s="39">
        <v>13250000</v>
      </c>
      <c r="P6" s="39">
        <v>-6273871.71</v>
      </c>
      <c r="Q6" s="66">
        <v>0.5265002483018868</v>
      </c>
      <c r="S6" s="37" t="s">
        <v>1012</v>
      </c>
      <c r="T6" s="39">
        <v>174108.3300000001</v>
      </c>
      <c r="U6" s="39">
        <v>3050000</v>
      </c>
      <c r="V6" s="39">
        <v>-2875891.67</v>
      </c>
      <c r="W6" s="66">
        <v>5.7084698360655772E-2</v>
      </c>
      <c r="Y6" s="37" t="s">
        <v>998</v>
      </c>
      <c r="Z6" s="39">
        <v>737568.41999999969</v>
      </c>
      <c r="AA6" s="39">
        <v>19450000</v>
      </c>
      <c r="AB6" s="39">
        <v>-18712431.580000002</v>
      </c>
      <c r="AC6" s="66">
        <v>3.792125552699227E-2</v>
      </c>
      <c r="AE6" s="37" t="s">
        <v>1010</v>
      </c>
      <c r="AF6" s="39">
        <v>6283193.3300000113</v>
      </c>
      <c r="AG6" s="39">
        <v>59850000</v>
      </c>
      <c r="AH6" s="39">
        <v>-53566806.669999987</v>
      </c>
      <c r="AI6" s="66">
        <v>0.1049823446950712</v>
      </c>
      <c r="AK6" s="37" t="s">
        <v>1000</v>
      </c>
      <c r="AL6" s="64">
        <v>3614760.6099999985</v>
      </c>
      <c r="AM6" s="64">
        <v>19625000</v>
      </c>
      <c r="AO6" s="37" t="s">
        <v>1000</v>
      </c>
      <c r="AS6" s="38">
        <v>2019</v>
      </c>
      <c r="AT6" s="39">
        <v>1318592.009999997</v>
      </c>
      <c r="AU6" s="39">
        <v>4925000</v>
      </c>
      <c r="AV6" s="39">
        <v>-3606407.990000003</v>
      </c>
      <c r="AW6" s="66">
        <v>0.26773441827411104</v>
      </c>
    </row>
    <row r="7" spans="1:49">
      <c r="B7" s="37" t="s">
        <v>1001</v>
      </c>
      <c r="C7" s="39">
        <v>3486102.4899999988</v>
      </c>
      <c r="D7" s="39">
        <v>23675000</v>
      </c>
      <c r="E7" s="39">
        <v>-20188897.510000002</v>
      </c>
      <c r="F7" s="66">
        <v>0.14724825723336848</v>
      </c>
      <c r="M7" s="37" t="s">
        <v>1009</v>
      </c>
      <c r="N7" s="39">
        <v>4429368.450000002</v>
      </c>
      <c r="O7" s="39">
        <v>9050000</v>
      </c>
      <c r="P7" s="39">
        <v>-4620631.549999998</v>
      </c>
      <c r="Q7" s="66">
        <v>0.48943297790055273</v>
      </c>
      <c r="S7" s="37" t="s">
        <v>1003</v>
      </c>
      <c r="T7" s="39">
        <v>9755992.0099999867</v>
      </c>
      <c r="U7" s="39">
        <v>13675000</v>
      </c>
      <c r="V7" s="39">
        <v>-3919007.9900000133</v>
      </c>
      <c r="W7" s="66">
        <v>0.71341806288848164</v>
      </c>
      <c r="Y7" s="37" t="s">
        <v>1012</v>
      </c>
      <c r="Z7" s="39">
        <v>174108.3300000001</v>
      </c>
      <c r="AA7" s="39">
        <v>3050000</v>
      </c>
      <c r="AB7" s="39">
        <v>-2875891.67</v>
      </c>
      <c r="AC7" s="66">
        <v>5.7084698360655772E-2</v>
      </c>
      <c r="AE7" s="37" t="s">
        <v>1007</v>
      </c>
      <c r="AF7" s="39">
        <v>3187720.1399999983</v>
      </c>
      <c r="AG7" s="39">
        <v>53850000</v>
      </c>
      <c r="AH7" s="39">
        <v>-50662279.859999999</v>
      </c>
      <c r="AI7" s="66">
        <v>5.9196288579387156E-2</v>
      </c>
      <c r="AK7" s="37" t="s">
        <v>1001</v>
      </c>
      <c r="AL7" s="64">
        <v>3486102.4899999988</v>
      </c>
      <c r="AM7" s="64">
        <v>23675000</v>
      </c>
      <c r="AO7" s="37" t="s">
        <v>1001</v>
      </c>
      <c r="AS7" s="38">
        <v>2020</v>
      </c>
      <c r="AT7" s="39">
        <v>1664187.4999999944</v>
      </c>
      <c r="AU7" s="39">
        <v>7075000</v>
      </c>
      <c r="AV7" s="39">
        <v>-5410812.5000000056</v>
      </c>
      <c r="AW7" s="66">
        <v>0.23522084805653631</v>
      </c>
    </row>
    <row r="8" spans="1:49">
      <c r="B8" s="37" t="s">
        <v>1002</v>
      </c>
      <c r="C8" s="39">
        <v>8099816.9499999825</v>
      </c>
      <c r="D8" s="39">
        <v>13575000</v>
      </c>
      <c r="E8" s="39">
        <v>-5475183.0500000175</v>
      </c>
      <c r="F8" s="66">
        <v>0.59667159852670226</v>
      </c>
      <c r="M8" s="37" t="s">
        <v>1008</v>
      </c>
      <c r="N8" s="39">
        <v>1681207.5299999975</v>
      </c>
      <c r="O8" s="39">
        <v>4125000</v>
      </c>
      <c r="P8" s="39">
        <v>-2443792.4700000025</v>
      </c>
      <c r="Q8" s="66">
        <v>0.40756546181818121</v>
      </c>
      <c r="S8" s="37" t="s">
        <v>1009</v>
      </c>
      <c r="T8" s="39">
        <v>4429368.450000002</v>
      </c>
      <c r="U8" s="39">
        <v>9050000</v>
      </c>
      <c r="V8" s="39">
        <v>-4620631.549999998</v>
      </c>
      <c r="W8" s="66">
        <v>0.48943297790055273</v>
      </c>
      <c r="Y8" s="37" t="s">
        <v>1007</v>
      </c>
      <c r="Z8" s="39">
        <v>3187720.1399999983</v>
      </c>
      <c r="AA8" s="39">
        <v>53850000</v>
      </c>
      <c r="AB8" s="39">
        <v>-50662279.859999999</v>
      </c>
      <c r="AC8" s="66">
        <v>5.9196288579387156E-2</v>
      </c>
      <c r="AE8" s="37" t="s">
        <v>84</v>
      </c>
      <c r="AF8" s="39">
        <v>10158634.519999987</v>
      </c>
      <c r="AG8" s="39">
        <v>40850000</v>
      </c>
      <c r="AH8" s="39">
        <v>-30691365.480000012</v>
      </c>
      <c r="AI8" s="66">
        <v>0.24868138359853087</v>
      </c>
      <c r="AK8" s="37" t="s">
        <v>1002</v>
      </c>
      <c r="AL8" s="64">
        <v>8099816.9499999825</v>
      </c>
      <c r="AM8" s="64">
        <v>13575000</v>
      </c>
      <c r="AO8" s="37" t="s">
        <v>1002</v>
      </c>
      <c r="AS8" s="37" t="s">
        <v>6</v>
      </c>
      <c r="AT8" s="137"/>
      <c r="AU8" s="137"/>
      <c r="AV8" s="137"/>
      <c r="AW8" s="137"/>
    </row>
    <row r="9" spans="1:49">
      <c r="B9" s="37" t="s">
        <v>1003</v>
      </c>
      <c r="C9" s="39">
        <v>9755992.0099999867</v>
      </c>
      <c r="D9" s="39">
        <v>13675000</v>
      </c>
      <c r="E9" s="39">
        <v>-3919007.9900000133</v>
      </c>
      <c r="F9" s="66">
        <v>0.71341806288848164</v>
      </c>
      <c r="M9" s="37" t="s">
        <v>1005</v>
      </c>
      <c r="N9" s="39">
        <v>1216916.5199999968</v>
      </c>
      <c r="O9" s="39">
        <v>3210000</v>
      </c>
      <c r="P9" s="39">
        <v>-1993083.4800000032</v>
      </c>
      <c r="Q9" s="66">
        <v>0.37910171962616723</v>
      </c>
      <c r="S9" s="37" t="s">
        <v>1002</v>
      </c>
      <c r="T9" s="39">
        <v>8099816.9499999825</v>
      </c>
      <c r="U9" s="39">
        <v>13575000</v>
      </c>
      <c r="V9" s="39">
        <v>-5475183.0500000175</v>
      </c>
      <c r="W9" s="66">
        <v>0.59667159852670226</v>
      </c>
      <c r="Y9" s="37" t="s">
        <v>1010</v>
      </c>
      <c r="Z9" s="39">
        <v>6283193.3300000113</v>
      </c>
      <c r="AA9" s="39">
        <v>59850000</v>
      </c>
      <c r="AB9" s="39">
        <v>-53566806.669999987</v>
      </c>
      <c r="AC9" s="66">
        <v>0.1049823446950712</v>
      </c>
      <c r="AE9" s="37" t="s">
        <v>1006</v>
      </c>
      <c r="AF9" s="39">
        <v>8952751.4800000098</v>
      </c>
      <c r="AG9" s="39">
        <v>31150000</v>
      </c>
      <c r="AH9" s="39">
        <v>-22197248.519999988</v>
      </c>
      <c r="AI9" s="66">
        <v>0.28740775216693448</v>
      </c>
      <c r="AK9" s="37" t="s">
        <v>1003</v>
      </c>
      <c r="AL9" s="64">
        <v>9755992.0099999867</v>
      </c>
      <c r="AM9" s="64">
        <v>13675000</v>
      </c>
      <c r="AO9" s="37" t="s">
        <v>1003</v>
      </c>
      <c r="AS9" s="38">
        <v>2018</v>
      </c>
      <c r="AT9" s="39">
        <v>1900794.4599999995</v>
      </c>
      <c r="AU9" s="39">
        <v>6250000</v>
      </c>
      <c r="AV9" s="39">
        <v>-4349205.540000001</v>
      </c>
      <c r="AW9" s="66">
        <v>0.30412711359999994</v>
      </c>
    </row>
    <row r="10" spans="1:49">
      <c r="B10" s="37" t="s">
        <v>1004</v>
      </c>
      <c r="C10" s="39">
        <v>5536439.2600000063</v>
      </c>
      <c r="D10" s="39">
        <v>18875000</v>
      </c>
      <c r="E10" s="39">
        <v>-13338560.739999995</v>
      </c>
      <c r="F10" s="66">
        <v>0.2933212852980136</v>
      </c>
      <c r="M10" s="37" t="s">
        <v>1004</v>
      </c>
      <c r="N10" s="39">
        <v>5536439.2600000063</v>
      </c>
      <c r="O10" s="39">
        <v>18875000</v>
      </c>
      <c r="P10" s="39">
        <v>-13338560.739999995</v>
      </c>
      <c r="Q10" s="66">
        <v>0.2933212852980136</v>
      </c>
      <c r="S10" s="37" t="s">
        <v>1014</v>
      </c>
      <c r="T10" s="39">
        <v>6976128.29</v>
      </c>
      <c r="U10" s="39">
        <v>13250000</v>
      </c>
      <c r="V10" s="39">
        <v>-6273871.71</v>
      </c>
      <c r="W10" s="66">
        <v>0.5265002483018868</v>
      </c>
      <c r="Y10" s="37" t="s">
        <v>1013</v>
      </c>
      <c r="Z10" s="39">
        <v>2184211.149999999</v>
      </c>
      <c r="AA10" s="39">
        <v>17100000</v>
      </c>
      <c r="AB10" s="39">
        <v>-14915788.850000001</v>
      </c>
      <c r="AC10" s="66">
        <v>0.12773164619883035</v>
      </c>
      <c r="AE10" s="37" t="s">
        <v>1001</v>
      </c>
      <c r="AF10" s="39">
        <v>3486102.4899999988</v>
      </c>
      <c r="AG10" s="39">
        <v>23675000</v>
      </c>
      <c r="AH10" s="39">
        <v>-20188897.510000002</v>
      </c>
      <c r="AI10" s="66">
        <v>0.14724825723336848</v>
      </c>
      <c r="AK10" s="37" t="s">
        <v>1004</v>
      </c>
      <c r="AL10" s="64">
        <v>5536439.2600000063</v>
      </c>
      <c r="AM10" s="64">
        <v>18875000</v>
      </c>
      <c r="AO10" s="37" t="s">
        <v>1004</v>
      </c>
      <c r="AS10" s="38">
        <v>2019</v>
      </c>
      <c r="AT10" s="39">
        <v>2386073.1899999883</v>
      </c>
      <c r="AU10" s="39">
        <v>7900000</v>
      </c>
      <c r="AV10" s="39">
        <v>-5513926.8100000117</v>
      </c>
      <c r="AW10" s="66">
        <v>0.30203458101265673</v>
      </c>
    </row>
    <row r="11" spans="1:49">
      <c r="B11" s="37" t="s">
        <v>84</v>
      </c>
      <c r="C11" s="39">
        <v>10158634.519999987</v>
      </c>
      <c r="D11" s="39">
        <v>40850000</v>
      </c>
      <c r="E11" s="39">
        <v>-30691365.480000012</v>
      </c>
      <c r="F11" s="66">
        <v>0.24868138359853087</v>
      </c>
      <c r="M11" s="37" t="s">
        <v>1006</v>
      </c>
      <c r="N11" s="39">
        <v>8952751.4800000098</v>
      </c>
      <c r="O11" s="39">
        <v>31150000</v>
      </c>
      <c r="P11" s="39">
        <v>-22197248.519999988</v>
      </c>
      <c r="Q11" s="66">
        <v>0.28740775216693448</v>
      </c>
      <c r="S11" s="37" t="s">
        <v>1004</v>
      </c>
      <c r="T11" s="39">
        <v>5536439.2600000063</v>
      </c>
      <c r="U11" s="39">
        <v>18875000</v>
      </c>
      <c r="V11" s="39">
        <v>-13338560.739999995</v>
      </c>
      <c r="W11" s="66">
        <v>0.2933212852980136</v>
      </c>
      <c r="Y11" s="37" t="s">
        <v>1001</v>
      </c>
      <c r="Z11" s="39">
        <v>3486102.4899999988</v>
      </c>
      <c r="AA11" s="39">
        <v>23675000</v>
      </c>
      <c r="AB11" s="39">
        <v>-20188897.510000002</v>
      </c>
      <c r="AC11" s="66">
        <v>0.14724825723336848</v>
      </c>
      <c r="AE11" s="37" t="s">
        <v>998</v>
      </c>
      <c r="AF11" s="39">
        <v>737568.41999999969</v>
      </c>
      <c r="AG11" s="39">
        <v>19450000</v>
      </c>
      <c r="AH11" s="39">
        <v>-18712431.580000002</v>
      </c>
      <c r="AI11" s="66">
        <v>3.792125552699227E-2</v>
      </c>
      <c r="AK11" s="37" t="s">
        <v>84</v>
      </c>
      <c r="AL11" s="64">
        <v>10158634.519999987</v>
      </c>
      <c r="AM11" s="64">
        <v>40850000</v>
      </c>
      <c r="AO11" s="37" t="s">
        <v>84</v>
      </c>
      <c r="AS11" s="38">
        <v>2020</v>
      </c>
      <c r="AT11" s="39">
        <v>2701954.0499999966</v>
      </c>
      <c r="AU11" s="39">
        <v>9210000</v>
      </c>
      <c r="AV11" s="39">
        <v>-6508045.950000003</v>
      </c>
      <c r="AW11" s="66">
        <v>0.2933717752442993</v>
      </c>
    </row>
    <row r="12" spans="1:49">
      <c r="B12" s="37" t="s">
        <v>1005</v>
      </c>
      <c r="C12" s="39">
        <v>1216916.5199999968</v>
      </c>
      <c r="D12" s="39">
        <v>3210000</v>
      </c>
      <c r="E12" s="39">
        <v>-1993083.4800000032</v>
      </c>
      <c r="F12" s="66">
        <v>0.37910171962616723</v>
      </c>
      <c r="M12" s="37" t="s">
        <v>84</v>
      </c>
      <c r="N12" s="39">
        <v>10158634.519999987</v>
      </c>
      <c r="O12" s="39">
        <v>40850000</v>
      </c>
      <c r="P12" s="39">
        <v>-30691365.480000012</v>
      </c>
      <c r="Q12" s="66">
        <v>0.24868138359853087</v>
      </c>
      <c r="S12" s="37" t="s">
        <v>1013</v>
      </c>
      <c r="T12" s="39">
        <v>2184211.149999999</v>
      </c>
      <c r="U12" s="39">
        <v>17100000</v>
      </c>
      <c r="V12" s="39">
        <v>-14915788.850000001</v>
      </c>
      <c r="W12" s="66">
        <v>0.12773164619883035</v>
      </c>
      <c r="Y12" s="37" t="s">
        <v>1000</v>
      </c>
      <c r="Z12" s="39">
        <v>3614760.6099999985</v>
      </c>
      <c r="AA12" s="39">
        <v>19625000</v>
      </c>
      <c r="AB12" s="39">
        <v>-16010239.390000001</v>
      </c>
      <c r="AC12" s="66">
        <v>0.18419162343949036</v>
      </c>
      <c r="AE12" s="37" t="s">
        <v>1000</v>
      </c>
      <c r="AF12" s="39">
        <v>3614760.6099999985</v>
      </c>
      <c r="AG12" s="39">
        <v>19625000</v>
      </c>
      <c r="AH12" s="39">
        <v>-16010239.390000001</v>
      </c>
      <c r="AI12" s="66">
        <v>0.18419162343949036</v>
      </c>
      <c r="AK12" s="37" t="s">
        <v>1005</v>
      </c>
      <c r="AL12" s="64">
        <v>1216916.5199999968</v>
      </c>
      <c r="AM12" s="64">
        <v>3210000</v>
      </c>
      <c r="AO12" s="37" t="s">
        <v>1005</v>
      </c>
      <c r="AS12" s="37" t="s">
        <v>10</v>
      </c>
      <c r="AT12" s="137"/>
      <c r="AU12" s="137"/>
      <c r="AV12" s="137"/>
      <c r="AW12" s="137"/>
    </row>
    <row r="13" spans="1:49">
      <c r="B13" s="37" t="s">
        <v>1006</v>
      </c>
      <c r="C13" s="39">
        <v>8952751.4800000098</v>
      </c>
      <c r="D13" s="39">
        <v>31150000</v>
      </c>
      <c r="E13" s="39">
        <v>-22197248.519999988</v>
      </c>
      <c r="F13" s="66">
        <v>0.28740775216693448</v>
      </c>
      <c r="M13" s="37" t="s">
        <v>1000</v>
      </c>
      <c r="N13" s="39">
        <v>3614760.6099999985</v>
      </c>
      <c r="O13" s="39">
        <v>19625000</v>
      </c>
      <c r="P13" s="39">
        <v>-16010239.390000001</v>
      </c>
      <c r="Q13" s="66">
        <v>0.18419162343949036</v>
      </c>
      <c r="S13" s="37" t="s">
        <v>1000</v>
      </c>
      <c r="T13" s="39">
        <v>3614760.6099999985</v>
      </c>
      <c r="U13" s="39">
        <v>19625000</v>
      </c>
      <c r="V13" s="39">
        <v>-16010239.390000001</v>
      </c>
      <c r="W13" s="66">
        <v>0.18419162343949036</v>
      </c>
      <c r="Y13" s="37" t="s">
        <v>84</v>
      </c>
      <c r="Z13" s="39">
        <v>10158634.519999987</v>
      </c>
      <c r="AA13" s="39">
        <v>40850000</v>
      </c>
      <c r="AB13" s="39">
        <v>-30691365.480000012</v>
      </c>
      <c r="AC13" s="66">
        <v>0.24868138359853087</v>
      </c>
      <c r="AE13" s="37" t="s">
        <v>1013</v>
      </c>
      <c r="AF13" s="39">
        <v>2184211.149999999</v>
      </c>
      <c r="AG13" s="39">
        <v>17100000</v>
      </c>
      <c r="AH13" s="39">
        <v>-14915788.850000001</v>
      </c>
      <c r="AI13" s="66">
        <v>0.12773164619883035</v>
      </c>
      <c r="AK13" s="37" t="s">
        <v>1006</v>
      </c>
      <c r="AL13" s="64">
        <v>8952751.4800000098</v>
      </c>
      <c r="AM13" s="64">
        <v>31150000</v>
      </c>
      <c r="AO13" s="37" t="s">
        <v>1006</v>
      </c>
      <c r="AS13" s="38">
        <v>2018</v>
      </c>
      <c r="AT13" s="39">
        <v>1455280.2699999956</v>
      </c>
      <c r="AU13" s="39">
        <v>6500000</v>
      </c>
      <c r="AV13" s="39">
        <v>-5044719.7300000042</v>
      </c>
      <c r="AW13" s="66">
        <v>0.22388927230769162</v>
      </c>
    </row>
    <row r="14" spans="1:49">
      <c r="B14" s="37" t="s">
        <v>1007</v>
      </c>
      <c r="C14" s="39">
        <v>3187720.1399999983</v>
      </c>
      <c r="D14" s="39">
        <v>53850000</v>
      </c>
      <c r="E14" s="39">
        <v>-50662279.859999999</v>
      </c>
      <c r="F14" s="66">
        <v>5.9196288579387156E-2</v>
      </c>
      <c r="M14" s="37" t="s">
        <v>1001</v>
      </c>
      <c r="N14" s="39">
        <v>3486102.4899999988</v>
      </c>
      <c r="O14" s="39">
        <v>23675000</v>
      </c>
      <c r="P14" s="39">
        <v>-20188897.510000002</v>
      </c>
      <c r="Q14" s="66">
        <v>0.14724825723336848</v>
      </c>
      <c r="S14" s="37" t="s">
        <v>998</v>
      </c>
      <c r="T14" s="39">
        <v>737568.41999999969</v>
      </c>
      <c r="U14" s="39">
        <v>19450000</v>
      </c>
      <c r="V14" s="39">
        <v>-18712431.580000002</v>
      </c>
      <c r="W14" s="66">
        <v>3.792125552699227E-2</v>
      </c>
      <c r="Y14" s="37" t="s">
        <v>1006</v>
      </c>
      <c r="Z14" s="39">
        <v>8952751.4800000098</v>
      </c>
      <c r="AA14" s="39">
        <v>31150000</v>
      </c>
      <c r="AB14" s="39">
        <v>-22197248.519999988</v>
      </c>
      <c r="AC14" s="66">
        <v>0.28740775216693448</v>
      </c>
      <c r="AE14" s="37" t="s">
        <v>1004</v>
      </c>
      <c r="AF14" s="39">
        <v>5536439.2600000063</v>
      </c>
      <c r="AG14" s="39">
        <v>18875000</v>
      </c>
      <c r="AH14" s="39">
        <v>-13338560.739999995</v>
      </c>
      <c r="AI14" s="66">
        <v>0.2933212852980136</v>
      </c>
      <c r="AK14" s="37" t="s">
        <v>1007</v>
      </c>
      <c r="AL14" s="64">
        <v>3187720.1399999983</v>
      </c>
      <c r="AM14" s="64">
        <v>53850000</v>
      </c>
      <c r="AO14" s="37" t="s">
        <v>1007</v>
      </c>
      <c r="AS14" s="38">
        <v>2019</v>
      </c>
      <c r="AT14" s="39">
        <v>1564294.9199999948</v>
      </c>
      <c r="AU14" s="39">
        <v>7250000</v>
      </c>
      <c r="AV14" s="39">
        <v>-5685705.0800000057</v>
      </c>
      <c r="AW14" s="66">
        <v>0.21576481655172342</v>
      </c>
    </row>
    <row r="15" spans="1:49">
      <c r="B15" s="37" t="s">
        <v>1008</v>
      </c>
      <c r="C15" s="39">
        <v>1681207.5299999975</v>
      </c>
      <c r="D15" s="39">
        <v>4125000</v>
      </c>
      <c r="E15" s="39">
        <v>-2443792.4700000025</v>
      </c>
      <c r="F15" s="66">
        <v>0.40756546181818121</v>
      </c>
      <c r="M15" s="37" t="s">
        <v>1013</v>
      </c>
      <c r="N15" s="39">
        <v>2184211.149999999</v>
      </c>
      <c r="O15" s="39">
        <v>17100000</v>
      </c>
      <c r="P15" s="39">
        <v>-14915788.850000001</v>
      </c>
      <c r="Q15" s="66">
        <v>0.12773164619883035</v>
      </c>
      <c r="S15" s="37" t="s">
        <v>1001</v>
      </c>
      <c r="T15" s="39">
        <v>3486102.4899999988</v>
      </c>
      <c r="U15" s="39">
        <v>23675000</v>
      </c>
      <c r="V15" s="39">
        <v>-20188897.510000002</v>
      </c>
      <c r="W15" s="66">
        <v>0.14724825723336848</v>
      </c>
      <c r="Y15" s="37" t="s">
        <v>1004</v>
      </c>
      <c r="Z15" s="39">
        <v>5536439.2600000063</v>
      </c>
      <c r="AA15" s="39">
        <v>18875000</v>
      </c>
      <c r="AB15" s="39">
        <v>-13338560.739999995</v>
      </c>
      <c r="AC15" s="66">
        <v>0.2933212852980136</v>
      </c>
      <c r="AE15" s="37" t="s">
        <v>1014</v>
      </c>
      <c r="AF15" s="39">
        <v>6976128.29</v>
      </c>
      <c r="AG15" s="39">
        <v>13250000</v>
      </c>
      <c r="AH15" s="39">
        <v>-6273871.71</v>
      </c>
      <c r="AI15" s="66">
        <v>0.5265002483018868</v>
      </c>
      <c r="AK15" s="37" t="s">
        <v>1008</v>
      </c>
      <c r="AL15" s="64">
        <v>1681207.5299999975</v>
      </c>
      <c r="AM15" s="64">
        <v>4125000</v>
      </c>
      <c r="AO15" s="37" t="s">
        <v>1008</v>
      </c>
      <c r="AS15" s="38">
        <v>2020</v>
      </c>
      <c r="AT15" s="39">
        <v>2741182.95</v>
      </c>
      <c r="AU15" s="39">
        <v>11050000</v>
      </c>
      <c r="AV15" s="39">
        <v>-8308817.0499999998</v>
      </c>
      <c r="AW15" s="66">
        <v>0.24807085520361993</v>
      </c>
    </row>
    <row r="16" spans="1:49">
      <c r="B16" s="37" t="s">
        <v>1009</v>
      </c>
      <c r="C16" s="39">
        <v>4429368.450000002</v>
      </c>
      <c r="D16" s="39">
        <v>9050000</v>
      </c>
      <c r="E16" s="39">
        <v>-4620631.549999998</v>
      </c>
      <c r="F16" s="66">
        <v>0.48943297790055273</v>
      </c>
      <c r="M16" s="37" t="s">
        <v>1010</v>
      </c>
      <c r="N16" s="39">
        <v>6283193.3300000113</v>
      </c>
      <c r="O16" s="39">
        <v>59850000</v>
      </c>
      <c r="P16" s="39">
        <v>-53566806.669999987</v>
      </c>
      <c r="Q16" s="66">
        <v>0.1049823446950712</v>
      </c>
      <c r="S16" s="37" t="s">
        <v>1006</v>
      </c>
      <c r="T16" s="39">
        <v>8952751.4800000098</v>
      </c>
      <c r="U16" s="39">
        <v>31150000</v>
      </c>
      <c r="V16" s="39">
        <v>-22197248.519999988</v>
      </c>
      <c r="W16" s="66">
        <v>0.28740775216693448</v>
      </c>
      <c r="Y16" s="37" t="s">
        <v>1005</v>
      </c>
      <c r="Z16" s="39">
        <v>1216916.5199999968</v>
      </c>
      <c r="AA16" s="39">
        <v>3210000</v>
      </c>
      <c r="AB16" s="39">
        <v>-1993083.4800000032</v>
      </c>
      <c r="AC16" s="66">
        <v>0.37910171962616723</v>
      </c>
      <c r="AE16" s="37" t="s">
        <v>1002</v>
      </c>
      <c r="AF16" s="39">
        <v>8099816.9499999825</v>
      </c>
      <c r="AG16" s="39">
        <v>13575000</v>
      </c>
      <c r="AH16" s="39">
        <v>-5475183.0500000175</v>
      </c>
      <c r="AI16" s="66">
        <v>0.59667159852670226</v>
      </c>
      <c r="AK16" s="37" t="s">
        <v>1009</v>
      </c>
      <c r="AL16" s="64">
        <v>4429368.450000002</v>
      </c>
      <c r="AM16" s="64">
        <v>9050000</v>
      </c>
      <c r="AO16" s="37" t="s">
        <v>1009</v>
      </c>
      <c r="AS16" s="37" t="s">
        <v>3</v>
      </c>
      <c r="AT16" s="137"/>
      <c r="AU16" s="137"/>
      <c r="AV16" s="137"/>
      <c r="AW16" s="137"/>
    </row>
    <row r="17" spans="2:49">
      <c r="B17" s="37" t="s">
        <v>1010</v>
      </c>
      <c r="C17" s="39">
        <v>6283193.3300000113</v>
      </c>
      <c r="D17" s="39">
        <v>59850000</v>
      </c>
      <c r="E17" s="39">
        <v>-53566806.669999987</v>
      </c>
      <c r="F17" s="66">
        <v>0.1049823446950712</v>
      </c>
      <c r="M17" s="37" t="s">
        <v>1007</v>
      </c>
      <c r="N17" s="39">
        <v>3187720.1399999983</v>
      </c>
      <c r="O17" s="39">
        <v>53850000</v>
      </c>
      <c r="P17" s="39">
        <v>-50662279.859999999</v>
      </c>
      <c r="Q17" s="66">
        <v>5.9196288579387156E-2</v>
      </c>
      <c r="S17" s="37" t="s">
        <v>84</v>
      </c>
      <c r="T17" s="39">
        <v>10158634.519999987</v>
      </c>
      <c r="U17" s="39">
        <v>40850000</v>
      </c>
      <c r="V17" s="39">
        <v>-30691365.480000012</v>
      </c>
      <c r="W17" s="66">
        <v>0.24868138359853087</v>
      </c>
      <c r="Y17" s="37" t="s">
        <v>1008</v>
      </c>
      <c r="Z17" s="39">
        <v>1681207.5299999975</v>
      </c>
      <c r="AA17" s="39">
        <v>4125000</v>
      </c>
      <c r="AB17" s="39">
        <v>-2443792.4700000025</v>
      </c>
      <c r="AC17" s="66">
        <v>0.40756546181818121</v>
      </c>
      <c r="AE17" s="37" t="s">
        <v>1009</v>
      </c>
      <c r="AF17" s="39">
        <v>4429368.450000002</v>
      </c>
      <c r="AG17" s="39">
        <v>9050000</v>
      </c>
      <c r="AH17" s="39">
        <v>-4620631.549999998</v>
      </c>
      <c r="AI17" s="66">
        <v>0.48943297790055273</v>
      </c>
      <c r="AK17" s="37" t="s">
        <v>1010</v>
      </c>
      <c r="AL17" s="64">
        <v>6283193.3300000113</v>
      </c>
      <c r="AM17" s="64">
        <v>59850000</v>
      </c>
      <c r="AO17" s="37" t="s">
        <v>1010</v>
      </c>
      <c r="AS17" s="38">
        <v>2018</v>
      </c>
      <c r="AT17" s="39">
        <v>883010.97999999893</v>
      </c>
      <c r="AU17" s="39">
        <v>3450000</v>
      </c>
      <c r="AV17" s="39">
        <v>-2566989.0200000009</v>
      </c>
      <c r="AW17" s="66">
        <v>0.25594521159420258</v>
      </c>
    </row>
    <row r="18" spans="2:49">
      <c r="B18" s="37" t="s">
        <v>1011</v>
      </c>
      <c r="C18" s="39">
        <v>1073650.7199999983</v>
      </c>
      <c r="D18" s="39">
        <v>110150000</v>
      </c>
      <c r="E18" s="39">
        <v>-109076349.28</v>
      </c>
      <c r="F18" s="66">
        <v>9.7471694961416104E-3</v>
      </c>
      <c r="M18" s="37" t="s">
        <v>1012</v>
      </c>
      <c r="N18" s="39">
        <v>174108.3300000001</v>
      </c>
      <c r="O18" s="39">
        <v>3050000</v>
      </c>
      <c r="P18" s="39">
        <v>-2875891.67</v>
      </c>
      <c r="Q18" s="66">
        <v>5.7084698360655772E-2</v>
      </c>
      <c r="S18" s="37" t="s">
        <v>1007</v>
      </c>
      <c r="T18" s="39">
        <v>3187720.1399999983</v>
      </c>
      <c r="U18" s="39">
        <v>53850000</v>
      </c>
      <c r="V18" s="39">
        <v>-50662279.859999999</v>
      </c>
      <c r="W18" s="66">
        <v>5.9196288579387156E-2</v>
      </c>
      <c r="Y18" s="37" t="s">
        <v>1009</v>
      </c>
      <c r="Z18" s="39">
        <v>4429368.450000002</v>
      </c>
      <c r="AA18" s="39">
        <v>9050000</v>
      </c>
      <c r="AB18" s="39">
        <v>-4620631.549999998</v>
      </c>
      <c r="AC18" s="66">
        <v>0.48943297790055273</v>
      </c>
      <c r="AE18" s="37" t="s">
        <v>1003</v>
      </c>
      <c r="AF18" s="39">
        <v>9755992.0099999867</v>
      </c>
      <c r="AG18" s="39">
        <v>13675000</v>
      </c>
      <c r="AH18" s="39">
        <v>-3919007.9900000133</v>
      </c>
      <c r="AI18" s="66">
        <v>0.71341806288848164</v>
      </c>
      <c r="AK18" s="37" t="s">
        <v>1011</v>
      </c>
      <c r="AL18" s="64">
        <v>1073650.7199999983</v>
      </c>
      <c r="AM18" s="64">
        <v>110150000</v>
      </c>
      <c r="AO18" s="37" t="s">
        <v>1011</v>
      </c>
      <c r="AS18" s="38">
        <v>2019</v>
      </c>
      <c r="AT18" s="39">
        <v>1868433.3499999915</v>
      </c>
      <c r="AU18" s="39">
        <v>7650000</v>
      </c>
      <c r="AV18" s="39">
        <v>-5781566.6500000088</v>
      </c>
      <c r="AW18" s="66">
        <v>0.24423965359477012</v>
      </c>
    </row>
    <row r="19" spans="2:49">
      <c r="B19" s="37" t="s">
        <v>1012</v>
      </c>
      <c r="C19" s="39">
        <v>174108.3300000001</v>
      </c>
      <c r="D19" s="39">
        <v>3050000</v>
      </c>
      <c r="E19" s="39">
        <v>-2875891.67</v>
      </c>
      <c r="F19" s="66">
        <v>5.7084698360655772E-2</v>
      </c>
      <c r="M19" s="37" t="s">
        <v>998</v>
      </c>
      <c r="N19" s="39">
        <v>737568.41999999969</v>
      </c>
      <c r="O19" s="39">
        <v>19450000</v>
      </c>
      <c r="P19" s="39">
        <v>-18712431.580000002</v>
      </c>
      <c r="Q19" s="66">
        <v>3.792125552699227E-2</v>
      </c>
      <c r="S19" s="37" t="s">
        <v>1010</v>
      </c>
      <c r="T19" s="39">
        <v>6283193.3300000113</v>
      </c>
      <c r="U19" s="39">
        <v>59850000</v>
      </c>
      <c r="V19" s="39">
        <v>-53566806.669999987</v>
      </c>
      <c r="W19" s="66">
        <v>0.1049823446950712</v>
      </c>
      <c r="Y19" s="37" t="s">
        <v>1014</v>
      </c>
      <c r="Z19" s="39">
        <v>6976128.29</v>
      </c>
      <c r="AA19" s="39">
        <v>13250000</v>
      </c>
      <c r="AB19" s="39">
        <v>-6273871.71</v>
      </c>
      <c r="AC19" s="66">
        <v>0.5265002483018868</v>
      </c>
      <c r="AE19" s="37" t="s">
        <v>1012</v>
      </c>
      <c r="AF19" s="39">
        <v>174108.3300000001</v>
      </c>
      <c r="AG19" s="39">
        <v>3050000</v>
      </c>
      <c r="AH19" s="39">
        <v>-2875891.67</v>
      </c>
      <c r="AI19" s="66">
        <v>5.7084698360655772E-2</v>
      </c>
      <c r="AK19" s="37" t="s">
        <v>1012</v>
      </c>
      <c r="AL19" s="64">
        <v>174108.3300000001</v>
      </c>
      <c r="AM19" s="64">
        <v>3050000</v>
      </c>
      <c r="AO19" s="37" t="s">
        <v>1012</v>
      </c>
      <c r="AS19" s="38">
        <v>2020</v>
      </c>
      <c r="AT19" s="39">
        <v>2214090.8299999852</v>
      </c>
      <c r="AU19" s="39">
        <v>10900000</v>
      </c>
      <c r="AV19" s="39">
        <v>-8685909.1700000148</v>
      </c>
      <c r="AW19" s="66">
        <v>0.20312759908256744</v>
      </c>
    </row>
    <row r="20" spans="2:49">
      <c r="B20" s="37" t="s">
        <v>1013</v>
      </c>
      <c r="C20" s="39">
        <v>2184211.149999999</v>
      </c>
      <c r="D20" s="39">
        <v>17100000</v>
      </c>
      <c r="E20" s="39">
        <v>-14915788.850000001</v>
      </c>
      <c r="F20" s="66">
        <v>0.12773164619883035</v>
      </c>
      <c r="M20" s="37" t="s">
        <v>1011</v>
      </c>
      <c r="N20" s="39">
        <v>1073650.7199999983</v>
      </c>
      <c r="O20" s="39">
        <v>110150000</v>
      </c>
      <c r="P20" s="39">
        <v>-109076349.28</v>
      </c>
      <c r="Q20" s="66">
        <v>9.7471694961416104E-3</v>
      </c>
      <c r="S20" s="37" t="s">
        <v>1011</v>
      </c>
      <c r="T20" s="39">
        <v>1073650.7199999983</v>
      </c>
      <c r="U20" s="39">
        <v>110150000</v>
      </c>
      <c r="V20" s="39">
        <v>-109076349.28</v>
      </c>
      <c r="W20" s="66">
        <v>9.7471694961416104E-3</v>
      </c>
      <c r="Y20" s="37" t="s">
        <v>1002</v>
      </c>
      <c r="Z20" s="39">
        <v>8099816.9499999825</v>
      </c>
      <c r="AA20" s="39">
        <v>13575000</v>
      </c>
      <c r="AB20" s="39">
        <v>-5475183.0500000175</v>
      </c>
      <c r="AC20" s="66">
        <v>0.59667159852670226</v>
      </c>
      <c r="AE20" s="37" t="s">
        <v>1008</v>
      </c>
      <c r="AF20" s="39">
        <v>1681207.5299999975</v>
      </c>
      <c r="AG20" s="39">
        <v>4125000</v>
      </c>
      <c r="AH20" s="39">
        <v>-2443792.4700000025</v>
      </c>
      <c r="AI20" s="66">
        <v>0.40756546181818121</v>
      </c>
      <c r="AK20" s="37" t="s">
        <v>1013</v>
      </c>
      <c r="AL20" s="64">
        <v>2184211.149999999</v>
      </c>
      <c r="AM20" s="64">
        <v>17100000</v>
      </c>
      <c r="AO20" s="37" t="s">
        <v>1013</v>
      </c>
      <c r="AS20" s="37" t="s">
        <v>11</v>
      </c>
      <c r="AT20" s="137"/>
      <c r="AU20" s="137"/>
      <c r="AV20" s="137"/>
      <c r="AW20" s="137"/>
    </row>
    <row r="21" spans="2:49">
      <c r="B21" s="37" t="s">
        <v>1014</v>
      </c>
      <c r="C21" s="39">
        <v>6976128.29</v>
      </c>
      <c r="D21" s="39">
        <v>13250000</v>
      </c>
      <c r="E21" s="39">
        <v>-6273871.71</v>
      </c>
      <c r="F21" s="66">
        <v>0.5265002483018868</v>
      </c>
      <c r="M21" s="37" t="s">
        <v>999</v>
      </c>
      <c r="N21" s="39"/>
      <c r="O21" s="39">
        <v>221700000</v>
      </c>
      <c r="P21" s="39">
        <v>-221700000</v>
      </c>
      <c r="Q21" s="66"/>
      <c r="S21" s="37" t="s">
        <v>999</v>
      </c>
      <c r="T21" s="39"/>
      <c r="U21" s="39">
        <v>221700000</v>
      </c>
      <c r="V21" s="39">
        <v>-221700000</v>
      </c>
      <c r="W21" s="66"/>
      <c r="Y21" s="37" t="s">
        <v>1003</v>
      </c>
      <c r="Z21" s="39">
        <v>9755992.0099999867</v>
      </c>
      <c r="AA21" s="39">
        <v>13675000</v>
      </c>
      <c r="AB21" s="39">
        <v>-3919007.9900000133</v>
      </c>
      <c r="AC21" s="66">
        <v>0.71341806288848164</v>
      </c>
      <c r="AE21" s="37" t="s">
        <v>1005</v>
      </c>
      <c r="AF21" s="39">
        <v>1216916.5199999968</v>
      </c>
      <c r="AG21" s="39">
        <v>3210000</v>
      </c>
      <c r="AH21" s="39">
        <v>-1993083.4800000032</v>
      </c>
      <c r="AI21" s="66">
        <v>0.37910171962616723</v>
      </c>
      <c r="AK21" s="37" t="s">
        <v>1014</v>
      </c>
      <c r="AL21" s="64">
        <v>6976128.29</v>
      </c>
      <c r="AM21" s="64">
        <v>13250000</v>
      </c>
      <c r="AO21" s="37" t="s">
        <v>1014</v>
      </c>
      <c r="AS21" s="38">
        <v>2018</v>
      </c>
      <c r="AT21" s="39">
        <v>2269719.8699999987</v>
      </c>
      <c r="AU21" s="39">
        <v>8250000</v>
      </c>
      <c r="AV21" s="39">
        <v>-5980280.1300000008</v>
      </c>
      <c r="AW21" s="66">
        <v>0.27511755999999982</v>
      </c>
    </row>
    <row r="22" spans="2:49">
      <c r="AS22" s="38">
        <v>2019</v>
      </c>
      <c r="AT22" s="39">
        <v>2882637.5800000005</v>
      </c>
      <c r="AU22" s="39">
        <v>9300000</v>
      </c>
      <c r="AV22" s="39">
        <v>-6417362.4199999999</v>
      </c>
      <c r="AW22" s="66">
        <v>0.30996103010752696</v>
      </c>
    </row>
    <row r="23" spans="2:49">
      <c r="AS23" s="38">
        <v>2020</v>
      </c>
      <c r="AT23" s="39">
        <v>3328607.4600000065</v>
      </c>
      <c r="AU23" s="39">
        <v>13500000</v>
      </c>
      <c r="AV23" s="39">
        <v>-10171392.539999994</v>
      </c>
      <c r="AW23" s="66">
        <v>0.24656351555555603</v>
      </c>
    </row>
    <row r="24" spans="2:49">
      <c r="AS24" s="37" t="s">
        <v>9</v>
      </c>
      <c r="AT24" s="137"/>
      <c r="AU24" s="137"/>
      <c r="AV24" s="137"/>
      <c r="AW24" s="137"/>
    </row>
    <row r="25" spans="2:49">
      <c r="AS25" s="38">
        <v>2018</v>
      </c>
      <c r="AT25" s="39">
        <v>1137251.8999999983</v>
      </c>
      <c r="AU25" s="39">
        <v>7075000</v>
      </c>
      <c r="AV25" s="39">
        <v>-5937748.1000000015</v>
      </c>
      <c r="AW25" s="66">
        <v>0.16074231802120117</v>
      </c>
    </row>
    <row r="26" spans="2:49">
      <c r="AS26" s="38">
        <v>2019</v>
      </c>
      <c r="AT26" s="39">
        <v>1990249.2499999935</v>
      </c>
      <c r="AU26" s="39">
        <v>7150000</v>
      </c>
      <c r="AV26" s="39">
        <v>-5159750.7500000065</v>
      </c>
      <c r="AW26" s="66">
        <v>0.27835653846153757</v>
      </c>
    </row>
    <row r="27" spans="2:49">
      <c r="AS27" s="38">
        <v>2020</v>
      </c>
      <c r="AT27" s="39"/>
      <c r="AU27" s="39">
        <v>14700000</v>
      </c>
      <c r="AV27" s="39">
        <v>-14700000</v>
      </c>
      <c r="AW27" s="66"/>
    </row>
    <row r="28" spans="2:49">
      <c r="AS28" s="37" t="s">
        <v>8</v>
      </c>
      <c r="AT28" s="137"/>
      <c r="AU28" s="137"/>
      <c r="AV28" s="137"/>
      <c r="AW28" s="137"/>
    </row>
    <row r="29" spans="2:49">
      <c r="AS29" s="38">
        <v>2017</v>
      </c>
      <c r="AT29" s="39">
        <v>489328.40000000049</v>
      </c>
      <c r="AU29" s="39">
        <v>2000000</v>
      </c>
      <c r="AV29" s="39">
        <v>-1510671.5999999996</v>
      </c>
      <c r="AW29" s="66">
        <v>0.24466420000000025</v>
      </c>
    </row>
    <row r="30" spans="2:49">
      <c r="AS30" s="38">
        <v>2018</v>
      </c>
      <c r="AT30" s="39">
        <v>2411558.8499999936</v>
      </c>
      <c r="AU30" s="39">
        <v>8825000</v>
      </c>
      <c r="AV30" s="39">
        <v>-6413441.150000006</v>
      </c>
      <c r="AW30" s="66">
        <v>0.27326445892351203</v>
      </c>
    </row>
    <row r="31" spans="2:49">
      <c r="AS31" s="38">
        <v>2019</v>
      </c>
      <c r="AT31" s="39">
        <v>2729167.0299999919</v>
      </c>
      <c r="AU31" s="39">
        <v>10875000</v>
      </c>
      <c r="AV31" s="39">
        <v>-8145832.9700000081</v>
      </c>
      <c r="AW31" s="66">
        <v>0.25095788781609119</v>
      </c>
    </row>
    <row r="32" spans="2:49">
      <c r="AS32" s="38">
        <v>2020</v>
      </c>
      <c r="AT32" s="39"/>
      <c r="AU32" s="39">
        <v>12250000</v>
      </c>
      <c r="AV32" s="39">
        <v>-12250000</v>
      </c>
      <c r="AW32" s="66"/>
    </row>
    <row r="33" spans="45:49">
      <c r="AS33" s="37" t="s">
        <v>4</v>
      </c>
      <c r="AT33" s="137"/>
      <c r="AU33" s="137"/>
      <c r="AV33" s="137"/>
      <c r="AW33" s="137"/>
    </row>
    <row r="34" spans="45:49">
      <c r="AS34" s="38">
        <v>2017</v>
      </c>
      <c r="AT34" s="39">
        <v>1540072.0199999956</v>
      </c>
      <c r="AU34" s="39">
        <v>5650000</v>
      </c>
      <c r="AV34" s="39">
        <v>-4109927.9800000042</v>
      </c>
      <c r="AW34" s="66">
        <v>0.27257911858407002</v>
      </c>
    </row>
    <row r="35" spans="45:49">
      <c r="AS35" s="38">
        <v>2018</v>
      </c>
      <c r="AT35" s="39">
        <v>3615914.4600000307</v>
      </c>
      <c r="AU35" s="39">
        <v>13000000</v>
      </c>
      <c r="AV35" s="39">
        <v>-9384085.5399999693</v>
      </c>
      <c r="AW35" s="66">
        <v>0.27814726615384849</v>
      </c>
    </row>
    <row r="36" spans="45:49">
      <c r="AS36" s="38">
        <v>2019</v>
      </c>
      <c r="AT36" s="39">
        <v>4306549.1400000239</v>
      </c>
      <c r="AU36" s="39">
        <v>23500000</v>
      </c>
      <c r="AV36" s="39">
        <v>-19193450.859999977</v>
      </c>
      <c r="AW36" s="66">
        <v>0.18325741021276698</v>
      </c>
    </row>
    <row r="37" spans="45:49">
      <c r="AS37" s="38">
        <v>2020</v>
      </c>
      <c r="AT37" s="39"/>
      <c r="AU37" s="39">
        <v>26000000</v>
      </c>
      <c r="AV37" s="39">
        <v>-26000000</v>
      </c>
      <c r="AW37" s="66"/>
    </row>
    <row r="38" spans="45:49">
      <c r="AS38" s="37" t="s">
        <v>14</v>
      </c>
      <c r="AT38" s="137"/>
      <c r="AU38" s="137"/>
      <c r="AV38" s="137"/>
      <c r="AW38" s="137"/>
    </row>
    <row r="39" spans="45:49">
      <c r="AS39" s="38">
        <v>2017</v>
      </c>
      <c r="AT39" s="39">
        <v>1166332.4499999969</v>
      </c>
      <c r="AU39" s="39">
        <v>5400000</v>
      </c>
      <c r="AV39" s="39">
        <v>-4233667.5500000026</v>
      </c>
      <c r="AW39" s="66">
        <v>0.21598749074074017</v>
      </c>
    </row>
    <row r="40" spans="45:49">
      <c r="AS40" s="38">
        <v>2018</v>
      </c>
      <c r="AT40" s="39">
        <v>2894646.6099999878</v>
      </c>
      <c r="AU40" s="39">
        <v>12650000</v>
      </c>
      <c r="AV40" s="39">
        <v>-9755353.3900000118</v>
      </c>
      <c r="AW40" s="66">
        <v>0.22882581897233104</v>
      </c>
    </row>
    <row r="41" spans="45:49">
      <c r="AS41" s="38">
        <v>2019</v>
      </c>
      <c r="AT41" s="39">
        <v>4153399.3500000136</v>
      </c>
      <c r="AU41" s="39">
        <v>42125000</v>
      </c>
      <c r="AV41" s="39">
        <v>-37971600.649999984</v>
      </c>
      <c r="AW41" s="66">
        <v>9.8597017210682814E-2</v>
      </c>
    </row>
    <row r="42" spans="45:49">
      <c r="AS42" s="38">
        <v>2020</v>
      </c>
      <c r="AT42" s="39"/>
      <c r="AU42" s="39">
        <v>46750000</v>
      </c>
      <c r="AV42" s="39">
        <v>-46750000</v>
      </c>
      <c r="AW42" s="66"/>
    </row>
    <row r="43" spans="45:49">
      <c r="AS43" s="37" t="s">
        <v>13</v>
      </c>
      <c r="AT43" s="137"/>
      <c r="AU43" s="137"/>
      <c r="AV43" s="137"/>
      <c r="AW43" s="137"/>
    </row>
    <row r="44" spans="45:49">
      <c r="AS44" s="38">
        <v>2017</v>
      </c>
      <c r="AT44" s="39">
        <v>844832.70999999961</v>
      </c>
      <c r="AU44" s="39">
        <v>4900000</v>
      </c>
      <c r="AV44" s="39">
        <v>-4055167.2900000005</v>
      </c>
      <c r="AW44" s="66">
        <v>0.17241483877551012</v>
      </c>
    </row>
    <row r="45" spans="45:49">
      <c r="AS45" s="38">
        <v>2018</v>
      </c>
      <c r="AT45" s="39">
        <v>1804176.9299999934</v>
      </c>
      <c r="AU45" s="39">
        <v>8050000</v>
      </c>
      <c r="AV45" s="39">
        <v>-6245823.0700000068</v>
      </c>
      <c r="AW45" s="66">
        <v>0.22412135776397435</v>
      </c>
    </row>
    <row r="46" spans="45:49">
      <c r="AS46" s="38">
        <v>2019</v>
      </c>
      <c r="AT46" s="39">
        <v>2293200.4299999857</v>
      </c>
      <c r="AU46" s="39">
        <v>10500000</v>
      </c>
      <c r="AV46" s="39">
        <v>-8206799.5700000143</v>
      </c>
      <c r="AW46" s="66">
        <v>0.21840004095237958</v>
      </c>
    </row>
    <row r="47" spans="45:49">
      <c r="AS47" s="38">
        <v>2020</v>
      </c>
      <c r="AT47" s="39"/>
      <c r="AU47" s="39">
        <v>12250000</v>
      </c>
      <c r="AV47" s="39">
        <v>-12250000</v>
      </c>
      <c r="AW47" s="66"/>
    </row>
    <row r="48" spans="45:49">
      <c r="AS48" s="37" t="s">
        <v>12</v>
      </c>
      <c r="AT48" s="137"/>
      <c r="AU48" s="137"/>
      <c r="AV48" s="137"/>
      <c r="AW48" s="137"/>
    </row>
    <row r="49" spans="45:49">
      <c r="AS49" s="38">
        <v>2017</v>
      </c>
      <c r="AT49" s="39">
        <v>2325754.9099999974</v>
      </c>
      <c r="AU49" s="39">
        <v>9150000</v>
      </c>
      <c r="AV49" s="39">
        <v>-6824245.0900000026</v>
      </c>
      <c r="AW49" s="66">
        <v>0.25418086448087401</v>
      </c>
    </row>
    <row r="50" spans="45:49">
      <c r="AS50" s="38">
        <v>2018</v>
      </c>
      <c r="AT50" s="39">
        <v>3054996.7200000049</v>
      </c>
      <c r="AU50" s="39">
        <v>11850000</v>
      </c>
      <c r="AV50" s="39">
        <v>-8795003.2799999956</v>
      </c>
      <c r="AW50" s="66">
        <v>0.25780563037974724</v>
      </c>
    </row>
    <row r="51" spans="45:49">
      <c r="AS51" s="38">
        <v>2019</v>
      </c>
      <c r="AT51" s="39">
        <v>3490438.0300000133</v>
      </c>
      <c r="AU51" s="39">
        <v>12725000</v>
      </c>
      <c r="AV51" s="39">
        <v>-9234561.9699999876</v>
      </c>
      <c r="AW51" s="66">
        <v>0.27429768408644506</v>
      </c>
    </row>
    <row r="52" spans="45:49">
      <c r="AS52" s="38">
        <v>2020</v>
      </c>
      <c r="AT52" s="39"/>
      <c r="AU52" s="39">
        <v>14500000</v>
      </c>
      <c r="AV52" s="39">
        <v>-14500000</v>
      </c>
      <c r="AW52" s="66"/>
    </row>
    <row r="53" spans="45:49">
      <c r="AS53" s="37" t="s">
        <v>5</v>
      </c>
      <c r="AT53" s="137"/>
      <c r="AU53" s="137"/>
      <c r="AV53" s="137"/>
      <c r="AW53" s="137"/>
    </row>
    <row r="54" spans="45:49">
      <c r="AS54" s="38">
        <v>2017</v>
      </c>
      <c r="AT54" s="39">
        <v>1703435.0899999943</v>
      </c>
      <c r="AU54" s="39">
        <v>8850000</v>
      </c>
      <c r="AV54" s="39">
        <v>-7146564.9100000057</v>
      </c>
      <c r="AW54" s="66">
        <v>0.1924785412429372</v>
      </c>
    </row>
    <row r="55" spans="45:49">
      <c r="AS55" s="38">
        <v>2018</v>
      </c>
      <c r="AT55" s="39">
        <v>2188205.6599999913</v>
      </c>
      <c r="AU55" s="39">
        <v>10100000</v>
      </c>
      <c r="AV55" s="39">
        <v>-7911794.3400000092</v>
      </c>
      <c r="AW55" s="66">
        <v>0.21665402574257339</v>
      </c>
    </row>
    <row r="56" spans="45:49">
      <c r="AS56" s="38">
        <v>2019</v>
      </c>
      <c r="AT56" s="39">
        <v>3516971.3000000208</v>
      </c>
      <c r="AU56" s="39">
        <v>12875000</v>
      </c>
      <c r="AV56" s="39">
        <v>-9358028.6999999788</v>
      </c>
      <c r="AW56" s="66">
        <v>0.27316281941747733</v>
      </c>
    </row>
    <row r="57" spans="45:49">
      <c r="AS57" s="38">
        <v>2020</v>
      </c>
      <c r="AT57" s="39"/>
      <c r="AU57" s="39">
        <v>14250000</v>
      </c>
      <c r="AV57" s="39">
        <v>-14250000</v>
      </c>
      <c r="AW57" s="66"/>
    </row>
    <row r="58" spans="45:49">
      <c r="AS58" s="37" t="s">
        <v>89</v>
      </c>
      <c r="AT58" s="137"/>
      <c r="AU58" s="137"/>
      <c r="AV58" s="137"/>
      <c r="AW58" s="137"/>
    </row>
    <row r="59" spans="45:49">
      <c r="AS59" s="38" t="s">
        <v>89</v>
      </c>
      <c r="AT59" s="39"/>
      <c r="AU59" s="39">
        <v>192350000</v>
      </c>
      <c r="AV59" s="39">
        <v>-192350000</v>
      </c>
      <c r="AW59" s="66"/>
    </row>
  </sheetData>
  <mergeCells count="9">
    <mergeCell ref="Y2:AC2"/>
    <mergeCell ref="AE2:AI2"/>
    <mergeCell ref="AK2:AM2"/>
    <mergeCell ref="AO2:AP2"/>
    <mergeCell ref="AS2:AW2"/>
    <mergeCell ref="B2:F2"/>
    <mergeCell ref="H2:K2"/>
    <mergeCell ref="M2:Q2"/>
    <mergeCell ref="S2:W2"/>
  </mergeCells>
  <pageMargins left="0.7" right="0.7" top="0.75" bottom="0.75" header="0.3" footer="0.3"/>
  <pageSetup orientation="portrait"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4A11E-D888-4F10-B76E-821E253F447D}">
  <dimension ref="A1"/>
  <sheetViews>
    <sheetView topLeftCell="A84" workbookViewId="0">
      <selection activeCell="C94" sqref="C94"/>
    </sheetView>
  </sheetViews>
  <sheetFormatPr defaultRowHeight="1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Props1.xml><?xml version="1.0" encoding="utf-8"?>
<ds:datastoreItem xmlns:ds="http://schemas.openxmlformats.org/officeDocument/2006/customXml" ds:itemID="{50DA8699-B714-4005-B37A-93F0AE783FEF}">
  <ds:schemaRefs/>
</ds:datastoreItem>
</file>

<file path=customXml/itemProps2.xml><?xml version="1.0" encoding="utf-8"?>
<ds:datastoreItem xmlns:ds="http://schemas.openxmlformats.org/officeDocument/2006/customXml" ds:itemID="{04582511-35E0-467E-BC7E-C5D91293299E}">
  <ds:schemaRefs/>
</ds:datastoreItem>
</file>

<file path=customXml/itemProps3.xml><?xml version="1.0" encoding="utf-8"?>
<ds:datastoreItem xmlns:ds="http://schemas.openxmlformats.org/officeDocument/2006/customXml" ds:itemID="{39E92425-7969-41B5-B034-EAC5FC0354D9}">
  <ds:schemaRefs/>
</ds:datastoreItem>
</file>

<file path=customXml/itemProps4.xml><?xml version="1.0" encoding="utf-8"?>
<ds:datastoreItem xmlns:ds="http://schemas.openxmlformats.org/officeDocument/2006/customXml" ds:itemID="{64445E11-9D04-4B61-AE34-33AFA84E9431}">
  <ds:schemaRefs/>
</ds:datastoreItem>
</file>

<file path=customXml/itemProps5.xml><?xml version="1.0" encoding="utf-8"?>
<ds:datastoreItem xmlns:ds="http://schemas.openxmlformats.org/officeDocument/2006/customXml" ds:itemID="{C0CE4965-A616-4073-BB01-0666422CADD0}">
  <ds:schemaRefs/>
</ds:datastoreItem>
</file>

<file path=customXml/itemProps6.xml><?xml version="1.0" encoding="utf-8"?>
<ds:datastoreItem xmlns:ds="http://schemas.openxmlformats.org/officeDocument/2006/customXml" ds:itemID="{29BFC72F-94A5-4B29-BD94-A489370F1F86}">
  <ds:schemaRefs/>
</ds:datastoreItem>
</file>

<file path=customXml/itemProps7.xml><?xml version="1.0" encoding="utf-8"?>
<ds:datastoreItem xmlns:ds="http://schemas.openxmlformats.org/officeDocument/2006/customXml" ds:itemID="{0483538B-1524-42F2-87CA-3C4E050B562A}">
  <ds:schemaRefs/>
</ds:datastoreItem>
</file>

<file path=customXml/itemProps8.xml><?xml version="1.0" encoding="utf-8"?>
<ds:datastoreItem xmlns:ds="http://schemas.openxmlformats.org/officeDocument/2006/customXml" ds:itemID="{5755D762-D97D-4A53-B6A0-F96C02165D76}">
  <ds:schemaRefs/>
</ds:datastoreItem>
</file>

<file path=customXml/itemProps9.xml><?xml version="1.0" encoding="utf-8"?>
<ds:datastoreItem xmlns:ds="http://schemas.openxmlformats.org/officeDocument/2006/customXml" ds:itemID="{BA7893A3-EC72-4274-93C7-4FAC1D4809E2}">
  <ds:schemaRefs/>
</ds:datastoreItem>
</file>

<file path=customXml/itemProps10.xml><?xml version="1.0" encoding="utf-8"?>
<ds:datastoreItem xmlns:ds="http://schemas.openxmlformats.org/officeDocument/2006/customXml" ds:itemID="{3F2ABFD8-9C26-4D6B-9B31-F58E53CC214E}">
  <ds:schemaRefs/>
</ds:datastoreItem>
</file>

<file path=customXml/itemProps11.xml><?xml version="1.0" encoding="utf-8"?>
<ds:datastoreItem xmlns:ds="http://schemas.openxmlformats.org/officeDocument/2006/customXml" ds:itemID="{FF6B0289-D94D-486A-AC40-2E283AADCD38}">
  <ds:schemaRefs/>
</ds:datastoreItem>
</file>

<file path=customXml/itemProps12.xml><?xml version="1.0" encoding="utf-8"?>
<ds:datastoreItem xmlns:ds="http://schemas.openxmlformats.org/officeDocument/2006/customXml" ds:itemID="{7FAA3BB4-5F5F-452C-A137-5895CF2866E1}">
  <ds:schemaRefs/>
</ds:datastoreItem>
</file>

<file path=customXml/itemProps13.xml><?xml version="1.0" encoding="utf-8"?>
<ds:datastoreItem xmlns:ds="http://schemas.openxmlformats.org/officeDocument/2006/customXml" ds:itemID="{DB23B122-2F54-4F20-9EB6-C7DFCAE5581A}">
  <ds:schemaRefs/>
</ds:datastoreItem>
</file>

<file path=customXml/itemProps14.xml><?xml version="1.0" encoding="utf-8"?>
<ds:datastoreItem xmlns:ds="http://schemas.openxmlformats.org/officeDocument/2006/customXml" ds:itemID="{430CCBDE-5B13-4ADD-8575-5FDC3A933134}">
  <ds:schemaRefs/>
</ds:datastoreItem>
</file>

<file path=customXml/itemProps15.xml><?xml version="1.0" encoding="utf-8"?>
<ds:datastoreItem xmlns:ds="http://schemas.openxmlformats.org/officeDocument/2006/customXml" ds:itemID="{72BCA30B-17A3-48FC-9917-764C6E174055}">
  <ds:schemaRefs/>
</ds:datastoreItem>
</file>

<file path=customXml/itemProps16.xml><?xml version="1.0" encoding="utf-8"?>
<ds:datastoreItem xmlns:ds="http://schemas.openxmlformats.org/officeDocument/2006/customXml" ds:itemID="{47EAF425-DAE9-4AD1-BB51-96D5CEA3D9F4}">
  <ds:schemaRefs/>
</ds:datastoreItem>
</file>

<file path=customXml/itemProps17.xml><?xml version="1.0" encoding="utf-8"?>
<ds:datastoreItem xmlns:ds="http://schemas.openxmlformats.org/officeDocument/2006/customXml" ds:itemID="{970747C1-C3E7-4522-943A-24458A8DE4D3}">
  <ds:schemaRefs/>
</ds:datastoreItem>
</file>

<file path=customXml/itemProps18.xml><?xml version="1.0" encoding="utf-8"?>
<ds:datastoreItem xmlns:ds="http://schemas.openxmlformats.org/officeDocument/2006/customXml" ds:itemID="{8DFD2B9A-256A-42C0-8E64-2CE6F5A5F8F8}">
  <ds:schemaRefs/>
</ds:datastoreItem>
</file>

<file path=customXml/itemProps19.xml><?xml version="1.0" encoding="utf-8"?>
<ds:datastoreItem xmlns:ds="http://schemas.openxmlformats.org/officeDocument/2006/customXml" ds:itemID="{095C111A-74F3-43F1-A95E-7A921B653C60}">
  <ds:schemaRefs/>
</ds:datastoreItem>
</file>

<file path=customXml/itemProps20.xml><?xml version="1.0" encoding="utf-8"?>
<ds:datastoreItem xmlns:ds="http://schemas.openxmlformats.org/officeDocument/2006/customXml" ds:itemID="{5D7C6AFE-B67E-441A-A9DE-008CB497D33B}">
  <ds:schemaRefs/>
</ds:datastoreItem>
</file>

<file path=customXml/itemProps21.xml><?xml version="1.0" encoding="utf-8"?>
<ds:datastoreItem xmlns:ds="http://schemas.openxmlformats.org/officeDocument/2006/customXml" ds:itemID="{F46B9B5C-D8F8-4AE1-969B-E784025777FD}">
  <ds:schemaRefs/>
</ds:datastoreItem>
</file>

<file path=customXml/itemProps22.xml><?xml version="1.0" encoding="utf-8"?>
<ds:datastoreItem xmlns:ds="http://schemas.openxmlformats.org/officeDocument/2006/customXml" ds:itemID="{CE7F297C-4858-4C4A-B1B9-6907F9189C4C}">
  <ds:schemaRefs/>
</ds:datastoreItem>
</file>

<file path=customXml/itemProps23.xml><?xml version="1.0" encoding="utf-8"?>
<ds:datastoreItem xmlns:ds="http://schemas.openxmlformats.org/officeDocument/2006/customXml" ds:itemID="{5C1C2C51-CB5B-4320-9D93-146B9B6436F8}">
  <ds:schemaRefs/>
</ds:datastoreItem>
</file>

<file path=customXml/itemProps24.xml><?xml version="1.0" encoding="utf-8"?>
<ds:datastoreItem xmlns:ds="http://schemas.openxmlformats.org/officeDocument/2006/customXml" ds:itemID="{99E9B463-AAF5-4D77-AA9F-66D79DC47370}">
  <ds:schemaRefs/>
</ds:datastoreItem>
</file>

<file path=customXml/itemProps25.xml><?xml version="1.0" encoding="utf-8"?>
<ds:datastoreItem xmlns:ds="http://schemas.openxmlformats.org/officeDocument/2006/customXml" ds:itemID="{1C391913-F699-443D-A6B7-00A450BB642A}">
  <ds:schemaRefs/>
</ds:datastoreItem>
</file>

<file path=customXml/itemProps26.xml><?xml version="1.0" encoding="utf-8"?>
<ds:datastoreItem xmlns:ds="http://schemas.openxmlformats.org/officeDocument/2006/customXml" ds:itemID="{E91A88CB-8BE1-41C1-9572-AAC8C9540714}">
  <ds:schemaRefs/>
</ds:datastoreItem>
</file>

<file path=customXml/itemProps27.xml><?xml version="1.0" encoding="utf-8"?>
<ds:datastoreItem xmlns:ds="http://schemas.openxmlformats.org/officeDocument/2006/customXml" ds:itemID="{99EDDAC0-4170-4D28-BB6F-D86E19E8CC50}">
  <ds:schemaRefs/>
</ds:datastoreItem>
</file>

<file path=customXml/itemProps28.xml><?xml version="1.0" encoding="utf-8"?>
<ds:datastoreItem xmlns:ds="http://schemas.openxmlformats.org/officeDocument/2006/customXml" ds:itemID="{1912D4C1-192C-48A2-8D12-2D2A957FE30E}">
  <ds:schemaRefs/>
</ds:datastoreItem>
</file>

<file path=customXml/itemProps29.xml><?xml version="1.0" encoding="utf-8"?>
<ds:datastoreItem xmlns:ds="http://schemas.openxmlformats.org/officeDocument/2006/customXml" ds:itemID="{97D20FBD-A972-45AE-A8C0-84C55FAD85DB}">
  <ds:schemaRefs/>
</ds:datastoreItem>
</file>

<file path=customXml/itemProps30.xml><?xml version="1.0" encoding="utf-8"?>
<ds:datastoreItem xmlns:ds="http://schemas.openxmlformats.org/officeDocument/2006/customXml" ds:itemID="{23315A42-7677-4FC8-917A-C8E2865EC7ED}">
  <ds:schemaRefs/>
</ds:datastoreItem>
</file>

<file path=customXml/itemProps31.xml><?xml version="1.0" encoding="utf-8"?>
<ds:datastoreItem xmlns:ds="http://schemas.openxmlformats.org/officeDocument/2006/customXml" ds:itemID="{FBDE80EE-1AEA-44E5-B524-39D239E66D56}">
  <ds:schemaRefs/>
</ds:datastoreItem>
</file>

<file path=customXml/itemProps32.xml><?xml version="1.0" encoding="utf-8"?>
<ds:datastoreItem xmlns:ds="http://schemas.openxmlformats.org/officeDocument/2006/customXml" ds:itemID="{EF78C416-1BB8-446A-A33C-4BA7B295088F}">
  <ds:schemaRefs/>
</ds:datastoreItem>
</file>

<file path=customXml/itemProps33.xml><?xml version="1.0" encoding="utf-8"?>
<ds:datastoreItem xmlns:ds="http://schemas.openxmlformats.org/officeDocument/2006/customXml" ds:itemID="{6F524D2E-CA12-4367-B7DA-EADFAE6D73DB}">
  <ds:schemaRefs/>
</ds:datastoreItem>
</file>

<file path=customXml/itemProps34.xml><?xml version="1.0" encoding="utf-8"?>
<ds:datastoreItem xmlns:ds="http://schemas.openxmlformats.org/officeDocument/2006/customXml" ds:itemID="{683E139B-F98E-4769-9356-667F3DE36A1D}">
  <ds:schemaRefs/>
</ds:datastoreItem>
</file>

<file path=customXml/itemProps35.xml><?xml version="1.0" encoding="utf-8"?>
<ds:datastoreItem xmlns:ds="http://schemas.openxmlformats.org/officeDocument/2006/customXml" ds:itemID="{3A0F3F14-37BF-4C06-8AD1-E1A7792A0EB9}">
  <ds:schemaRefs/>
</ds:datastoreItem>
</file>

<file path=customXml/itemProps36.xml><?xml version="1.0" encoding="utf-8"?>
<ds:datastoreItem xmlns:ds="http://schemas.openxmlformats.org/officeDocument/2006/customXml" ds:itemID="{DA3C4B07-B9AB-477A-BDE6-D8065AE9AC7A}">
  <ds:schemaRefs/>
</ds:datastoreItem>
</file>

<file path=customXml/itemProps37.xml><?xml version="1.0" encoding="utf-8"?>
<ds:datastoreItem xmlns:ds="http://schemas.openxmlformats.org/officeDocument/2006/customXml" ds:itemID="{650A35B7-99AC-4C14-B562-C14F96A29A60}">
  <ds:schemaRefs/>
</ds:datastoreItem>
</file>

<file path=customXml/itemProps38.xml><?xml version="1.0" encoding="utf-8"?>
<ds:datastoreItem xmlns:ds="http://schemas.openxmlformats.org/officeDocument/2006/customXml" ds:itemID="{8558946B-72E0-48DF-B74A-66702DF322EF}">
  <ds:schemaRefs/>
</ds:datastoreItem>
</file>

<file path=customXml/itemProps39.xml><?xml version="1.0" encoding="utf-8"?>
<ds:datastoreItem xmlns:ds="http://schemas.openxmlformats.org/officeDocument/2006/customXml" ds:itemID="{CAB53C1E-5F36-41DF-8533-94C47047E586}">
  <ds:schemaRefs/>
</ds:datastoreItem>
</file>

<file path=customXml/itemProps40.xml><?xml version="1.0" encoding="utf-8"?>
<ds:datastoreItem xmlns:ds="http://schemas.openxmlformats.org/officeDocument/2006/customXml" ds:itemID="{1FD46AFC-D091-4496-A8DA-73604D05404B}">
  <ds:schemaRefs/>
</ds:datastoreItem>
</file>

<file path=customXml/itemProps41.xml><?xml version="1.0" encoding="utf-8"?>
<ds:datastoreItem xmlns:ds="http://schemas.openxmlformats.org/officeDocument/2006/customXml" ds:itemID="{EB62CD5C-3A75-47D9-88E4-F90B752C3E22}">
  <ds:schemaRefs/>
</ds:datastoreItem>
</file>

<file path=customXml/itemProps42.xml><?xml version="1.0" encoding="utf-8"?>
<ds:datastoreItem xmlns:ds="http://schemas.openxmlformats.org/officeDocument/2006/customXml" ds:itemID="{35E829B7-AEC2-4E6B-9C08-D3AFE1519571}">
  <ds:schemaRefs/>
</ds:datastoreItem>
</file>

<file path=customXml/itemProps43.xml><?xml version="1.0" encoding="utf-8"?>
<ds:datastoreItem xmlns:ds="http://schemas.openxmlformats.org/officeDocument/2006/customXml" ds:itemID="{589ABE22-86A2-43AD-95E1-A72F310C0EC4}">
  <ds:schemaRefs/>
</ds:datastoreItem>
</file>

<file path=customXml/itemProps44.xml><?xml version="1.0" encoding="utf-8"?>
<ds:datastoreItem xmlns:ds="http://schemas.openxmlformats.org/officeDocument/2006/customXml" ds:itemID="{9B95BFBA-2131-42D8-99FC-1EBECBA57AD0}">
  <ds:schemaRefs/>
</ds:datastoreItem>
</file>

<file path=customXml/itemProps45.xml><?xml version="1.0" encoding="utf-8"?>
<ds:datastoreItem xmlns:ds="http://schemas.openxmlformats.org/officeDocument/2006/customXml" ds:itemID="{DE5EA50D-8590-4BD7-9B89-A335875F7FEC}">
  <ds:schemaRefs/>
</ds:datastoreItem>
</file>

<file path=customXml/itemProps46.xml><?xml version="1.0" encoding="utf-8"?>
<ds:datastoreItem xmlns:ds="http://schemas.openxmlformats.org/officeDocument/2006/customXml" ds:itemID="{909D6E16-7F2C-405F-A9A7-00852A92CA2D}">
  <ds:schemaRefs/>
</ds:datastoreItem>
</file>

<file path=customXml/itemProps47.xml><?xml version="1.0" encoding="utf-8"?>
<ds:datastoreItem xmlns:ds="http://schemas.openxmlformats.org/officeDocument/2006/customXml" ds:itemID="{AE331AB3-3CB8-4DE5-B2CC-1ACB3CC6815D}">
  <ds:schemaRefs/>
</ds:datastoreItem>
</file>

<file path=customXml/itemProps48.xml><?xml version="1.0" encoding="utf-8"?>
<ds:datastoreItem xmlns:ds="http://schemas.openxmlformats.org/officeDocument/2006/customXml" ds:itemID="{37BF26F3-8D9C-46CF-8A55-79D239E4451B}">
  <ds:schemaRefs>
    <ds:schemaRef ds:uri="http://schemas.microsoft.com/DataMashup"/>
  </ds:schemaRefs>
</ds:datastoreItem>
</file>

<file path=customXml/itemProps49.xml><?xml version="1.0" encoding="utf-8"?>
<ds:datastoreItem xmlns:ds="http://schemas.openxmlformats.org/officeDocument/2006/customXml" ds:itemID="{5EC49F42-328C-4DF4-A190-AC20A8F4F639}">
  <ds:schemaRefs/>
</ds:datastoreItem>
</file>

<file path=customXml/itemProps50.xml><?xml version="1.0" encoding="utf-8"?>
<ds:datastoreItem xmlns:ds="http://schemas.openxmlformats.org/officeDocument/2006/customXml" ds:itemID="{D63CDE1B-13C4-4D2E-9063-80079F11FC97}">
  <ds:schemaRefs/>
</ds:datastoreItem>
</file>

<file path=customXml/itemProps51.xml><?xml version="1.0" encoding="utf-8"?>
<ds:datastoreItem xmlns:ds="http://schemas.openxmlformats.org/officeDocument/2006/customXml" ds:itemID="{F7CB0EA2-1E8E-4086-AF1B-37E719453A12}">
  <ds:schemaRefs/>
</ds:datastoreItem>
</file>

<file path=customXml/itemProps52.xml><?xml version="1.0" encoding="utf-8"?>
<ds:datastoreItem xmlns:ds="http://schemas.openxmlformats.org/officeDocument/2006/customXml" ds:itemID="{93A541ED-2B98-47B8-8251-F3D64E6E1D17}">
  <ds:schemaRefs/>
</ds:datastoreItem>
</file>

<file path=customXml/itemProps53.xml><?xml version="1.0" encoding="utf-8"?>
<ds:datastoreItem xmlns:ds="http://schemas.openxmlformats.org/officeDocument/2006/customXml" ds:itemID="{3369EDF6-C19B-475B-91BB-BAB39FD2D0DB}">
  <ds:schemaRefs/>
</ds:datastoreItem>
</file>

<file path=customXml/itemProps54.xml><?xml version="1.0" encoding="utf-8"?>
<ds:datastoreItem xmlns:ds="http://schemas.openxmlformats.org/officeDocument/2006/customXml" ds:itemID="{9611972C-A67C-4389-A47C-78B07A2297D3}">
  <ds:schemaRefs/>
</ds:datastoreItem>
</file>

<file path=customXml/itemProps55.xml><?xml version="1.0" encoding="utf-8"?>
<ds:datastoreItem xmlns:ds="http://schemas.openxmlformats.org/officeDocument/2006/customXml" ds:itemID="{0A4CC95E-9F7B-441A-B9BB-842D85D992D3}">
  <ds:schemaRefs/>
</ds:datastoreItem>
</file>

<file path=customXml/itemProps56.xml><?xml version="1.0" encoding="utf-8"?>
<ds:datastoreItem xmlns:ds="http://schemas.openxmlformats.org/officeDocument/2006/customXml" ds:itemID="{42012B1F-E0C3-4E35-915B-3D316D6109B2}">
  <ds:schemaRefs/>
</ds:datastoreItem>
</file>

<file path=customXml/itemProps57.xml><?xml version="1.0" encoding="utf-8"?>
<ds:datastoreItem xmlns:ds="http://schemas.openxmlformats.org/officeDocument/2006/customXml" ds:itemID="{5226C3A9-7A78-4458-922B-D527968D012E}">
  <ds:schemaRefs/>
</ds:datastoreItem>
</file>

<file path=customXml/itemProps58.xml><?xml version="1.0" encoding="utf-8"?>
<ds:datastoreItem xmlns:ds="http://schemas.openxmlformats.org/officeDocument/2006/customXml" ds:itemID="{7C707A4C-56B7-44E8-814E-8033278FE57C}">
  <ds:schemaRefs/>
</ds:datastoreItem>
</file>

<file path=customXml/itemProps59.xml><?xml version="1.0" encoding="utf-8"?>
<ds:datastoreItem xmlns:ds="http://schemas.openxmlformats.org/officeDocument/2006/customXml" ds:itemID="{D740F9A1-2072-42AF-A5B2-9D16BD1C2878}">
  <ds:schemaRefs/>
</ds:datastoreItem>
</file>

<file path=customXml/itemProps60.xml><?xml version="1.0" encoding="utf-8"?>
<ds:datastoreItem xmlns:ds="http://schemas.openxmlformats.org/officeDocument/2006/customXml" ds:itemID="{13B565EC-D21F-4E7C-AC3B-3A8FDC7ADDEC}">
  <ds:schemaRefs/>
</ds:datastoreItem>
</file>

<file path=customXml/itemProps61.xml><?xml version="1.0" encoding="utf-8"?>
<ds:datastoreItem xmlns:ds="http://schemas.openxmlformats.org/officeDocument/2006/customXml" ds:itemID="{22C70E5D-1AF6-4DAF-AFCC-ABF1FC385EA8}">
  <ds:schemaRefs/>
</ds:datastoreItem>
</file>

<file path=customXml/itemProps62.xml><?xml version="1.0" encoding="utf-8"?>
<ds:datastoreItem xmlns:ds="http://schemas.openxmlformats.org/officeDocument/2006/customXml" ds:itemID="{D257B293-6C05-4E97-BB9A-28F09760D5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Home</vt:lpstr>
      <vt:lpstr>Raw_Data</vt:lpstr>
      <vt:lpstr>Power_Query</vt:lpstr>
      <vt:lpstr>Analysis</vt:lpstr>
      <vt:lpstr>PT_Overall_Performance</vt:lpstr>
      <vt:lpstr>PT_Sales_Trend_Analysis</vt:lpstr>
      <vt:lpstr>PT_Product_Analysis</vt:lpstr>
      <vt:lpstr>PT_Category&amp;Subcategory_Analysi</vt:lpstr>
      <vt:lpstr>PT_Regional_Analysis</vt:lpstr>
      <vt:lpstr>PT_Reseller_Analysis</vt:lpstr>
      <vt:lpstr>PT_Salesperson_Analysis</vt:lpstr>
      <vt:lpstr>PT_Targets_Analysis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2026-07-22T09:09:02Z</dcterms:created>
  <dcterms:modified xsi:type="dcterms:W3CDTF">2026-07-27T08:50:46Z</dcterms:modified>
</cp:coreProperties>
</file>