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 2" sheetId="1" r:id="rId4"/>
    <sheet state="visible" name="Equipo 1" sheetId="2" r:id="rId5"/>
  </sheets>
  <definedNames/>
  <calcPr/>
</workbook>
</file>

<file path=xl/sharedStrings.xml><?xml version="1.0" encoding="utf-8"?>
<sst xmlns="http://schemas.openxmlformats.org/spreadsheetml/2006/main" count="21" uniqueCount="18">
  <si>
    <t>Fecha y Hora</t>
  </si>
  <si>
    <t>Humedad %</t>
  </si>
  <si>
    <t>Valor actual</t>
  </si>
  <si>
    <t>Varianza YH</t>
  </si>
  <si>
    <t>Varianza YS</t>
  </si>
  <si>
    <t>En el rango b3:b7 tengo los valores de un sensor de humedad. Quiero un índice del 0 al 5 que me indique que tan homogenea es la muestra 
(similitud de los valores entre si):  0 poco homogenea - 5 muy homogenea; y que además le reste 0.5 a dicho índice cada vez que un valor esté por debajo de 60.</t>
  </si>
  <si>
    <t>Indice de 
Precisión (YH)</t>
  </si>
  <si>
    <t>SI.ERROR(5*(1-(DESVEST(B3:B7)/(max(B3:B7)-min(B3:B7))- (CONTAR.SI(B3:B7;"&lt;60") * 0,5)));0)</t>
  </si>
  <si>
    <t>En el rango b8:b12 tengo los valores de un sensor de humedad. Quiero un índice del 0 al 5 que me indique que tan homogenea es la muestra 
(similitud de los valores entre si):  0 poco homogenea - 5 muy homogenea; y que además le reste 0.5 a dicho índice cada vez que un valor esté por encima de 40.</t>
  </si>
  <si>
    <t>Indice de 
Precisión (YS)</t>
  </si>
  <si>
    <t>SI.ERROR(5*(1-(DESVEST(B8:B12)/(max(B8:B12)-min(B8:B12))-(CONTAR.SI(B8:B12;"&gt;40")*0,5)));0)</t>
  </si>
  <si>
    <t>En una escala del 0 al 5 el nivel de precisión de la cebada se calcula como el promedio entre YH y YS</t>
  </si>
  <si>
    <t>Indice de Precisión de la Cebada</t>
  </si>
  <si>
    <t>Promedio entre el YH y el YS</t>
  </si>
  <si>
    <t>Gusto y temperatura del mate</t>
  </si>
  <si>
    <t>Puntaje del 0 al 5 del o los jueces</t>
  </si>
  <si>
    <t>Puntaje Final</t>
  </si>
  <si>
    <t>Suma de los dos valores anteriores para obtener el puntaje en una escala del 0 al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</si>
</sst>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6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/>
    <font>
      <b/>
      <sz val="14.0"/>
      <color rgb="FFFF0000"/>
      <name val="Arial"/>
      <scheme val="minor"/>
    </font>
    <font>
      <b/>
      <color rgb="FF109618"/>
      <name val="Arial"/>
      <scheme val="minor"/>
    </font>
    <font>
      <b/>
      <color rgb="FFDC3912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6.0"/>
      <color theme="1"/>
      <name val="Arial"/>
      <scheme val="minor"/>
    </font>
    <font>
      <b/>
      <sz val="10.0"/>
      <color rgb="FFFF0000"/>
      <name val="&quot;Google Sans Mono&quot;"/>
    </font>
    <font>
      <i/>
      <color theme="1"/>
      <name val="Arial"/>
      <scheme val="minor"/>
    </font>
    <font>
      <sz val="15.0"/>
      <color rgb="FFFFFFFF"/>
      <name val="Arial"/>
      <scheme val="minor"/>
    </font>
    <font>
      <b/>
      <sz val="15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09618"/>
        <bgColor rgb="FF109618"/>
      </patternFill>
    </fill>
    <fill>
      <patternFill patternType="solid">
        <fgColor rgb="FFDC3912"/>
        <bgColor rgb="FFDC3912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readingOrder="0"/>
    </xf>
    <xf borderId="2" fillId="3" fontId="3" numFmtId="0" xfId="0" applyAlignment="1" applyBorder="1" applyFill="1" applyFont="1">
      <alignment readingOrder="0"/>
    </xf>
    <xf borderId="3" fillId="0" fontId="4" numFmtId="0" xfId="0" applyBorder="1" applyFont="1"/>
    <xf borderId="3" fillId="0" fontId="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0" fillId="0" fontId="8" numFmtId="164" xfId="0" applyAlignment="1" applyFont="1" applyNumberFormat="1">
      <alignment readingOrder="0"/>
    </xf>
    <xf borderId="0" fillId="2" fontId="9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3" fontId="9" numFmtId="0" xfId="0" applyAlignment="1" applyFont="1">
      <alignment horizontal="center" readingOrder="0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1" fillId="0" fontId="5" numFmtId="0" xfId="0" applyAlignment="1" applyBorder="1" applyFont="1">
      <alignment horizontal="center"/>
    </xf>
    <xf borderId="0" fillId="0" fontId="11" numFmtId="164" xfId="0" applyAlignment="1" applyFont="1" applyNumberFormat="1">
      <alignment readingOrder="0"/>
    </xf>
    <xf borderId="4" fillId="0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4" fillId="0" fontId="10" numFmtId="0" xfId="0" applyBorder="1" applyFont="1"/>
    <xf borderId="0" fillId="0" fontId="10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7" fillId="0" fontId="2" numFmtId="2" xfId="0" applyAlignment="1" applyBorder="1" applyFont="1" applyNumberFormat="1">
      <alignment horizontal="center" readingOrder="0" vertical="center"/>
    </xf>
    <xf borderId="0" fillId="4" fontId="12" numFmtId="0" xfId="0" applyAlignment="1" applyFill="1" applyFont="1">
      <alignment readingOrder="0" vertical="center"/>
    </xf>
    <xf borderId="8" fillId="0" fontId="4" numFmtId="0" xfId="0" applyBorder="1" applyFont="1"/>
    <xf borderId="0" fillId="0" fontId="10" numFmtId="0" xfId="0" applyFont="1"/>
    <xf borderId="1" fillId="0" fontId="2" numFmtId="2" xfId="0" applyAlignment="1" applyBorder="1" applyFont="1" applyNumberFormat="1">
      <alignment horizontal="center" readingOrder="0" vertical="center"/>
    </xf>
    <xf borderId="9" fillId="0" fontId="2" numFmtId="0" xfId="0" applyAlignment="1" applyBorder="1" applyFont="1">
      <alignment horizontal="left" readingOrder="0" vertical="center"/>
    </xf>
    <xf borderId="10" fillId="0" fontId="10" numFmtId="0" xfId="0" applyBorder="1" applyFont="1"/>
    <xf borderId="2" fillId="0" fontId="2" numFmtId="2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2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9" fillId="5" fontId="14" numFmtId="0" xfId="0" applyAlignment="1" applyBorder="1" applyFill="1" applyFont="1">
      <alignment readingOrder="0"/>
    </xf>
    <xf borderId="10" fillId="5" fontId="14" numFmtId="0" xfId="0" applyBorder="1" applyFont="1"/>
    <xf borderId="2" fillId="5" fontId="15" numFmtId="2" xfId="0" applyAlignment="1" applyBorder="1" applyFont="1" applyNumberFormat="1">
      <alignment horizontal="center"/>
    </xf>
    <xf borderId="2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09618"/>
                </a:solidFill>
                <a:latin typeface="+mn-lt"/>
              </a:defRPr>
            </a:pPr>
            <a:r>
              <a:rPr b="1">
                <a:solidFill>
                  <a:srgbClr val="109618"/>
                </a:solidFill>
                <a:latin typeface="+mn-lt"/>
              </a:rPr>
              <a:t>Regresión líneal: Yerba Húmeda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yVal>
            <c:numRef>
              <c:f>'Equipo 2'!$B$3:$B$21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173634"/>
        <c:axId val="183350455"/>
      </c:scatterChart>
      <c:valAx>
        <c:axId val="7511736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350455"/>
      </c:valAx>
      <c:valAx>
        <c:axId val="183350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1736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DC3912"/>
                </a:solidFill>
                <a:latin typeface="+mn-lt"/>
              </a:defRPr>
            </a:pPr>
            <a:r>
              <a:rPr b="1">
                <a:solidFill>
                  <a:srgbClr val="DC3912"/>
                </a:solidFill>
                <a:latin typeface="+mn-lt"/>
              </a:rPr>
              <a:t>Regresión líneal Yerba Seca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yVal>
            <c:numRef>
              <c:f>'Equipo 2'!$B$8:$B$21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089274"/>
        <c:axId val="2137860603"/>
      </c:scatterChart>
      <c:valAx>
        <c:axId val="15510892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860603"/>
      </c:valAx>
      <c:valAx>
        <c:axId val="2137860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10892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09618"/>
                </a:solidFill>
                <a:latin typeface="+mn-lt"/>
              </a:defRPr>
            </a:pPr>
            <a:r>
              <a:rPr b="1">
                <a:solidFill>
                  <a:srgbClr val="109618"/>
                </a:solidFill>
                <a:latin typeface="+mn-lt"/>
              </a:rPr>
              <a:t>Regresión líneal: Yerba Húmeda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yVal>
            <c:numRef>
              <c:f>'Equipo 1'!$B$3:$B$7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653159"/>
        <c:axId val="1953675453"/>
      </c:scatterChart>
      <c:valAx>
        <c:axId val="17166531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3675453"/>
      </c:valAx>
      <c:valAx>
        <c:axId val="1953675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6653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DC3912"/>
                </a:solidFill>
                <a:latin typeface="+mn-lt"/>
              </a:defRPr>
            </a:pPr>
            <a:r>
              <a:rPr b="1">
                <a:solidFill>
                  <a:srgbClr val="DC3912"/>
                </a:solidFill>
                <a:latin typeface="+mn-lt"/>
              </a:rPr>
              <a:t>Regresión líneal Yerba Seca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yVal>
            <c:numRef>
              <c:f>'Equipo 1'!$B$8:$B$14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45261"/>
        <c:axId val="732020705"/>
      </c:scatterChart>
      <c:valAx>
        <c:axId val="11275452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020705"/>
      </c:valAx>
      <c:valAx>
        <c:axId val="732020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5452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523875</xdr:colOff>
      <xdr:row>9</xdr:row>
      <xdr:rowOff>28575</xdr:rowOff>
    </xdr:from>
    <xdr:ext cx="3286125" cy="17240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495300</xdr:colOff>
      <xdr:row>9</xdr:row>
      <xdr:rowOff>9525</xdr:rowOff>
    </xdr:from>
    <xdr:ext cx="3171825" cy="17621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0</xdr:row>
      <xdr:rowOff>9525</xdr:rowOff>
    </xdr:from>
    <xdr:ext cx="3286125" cy="16192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781050</xdr:colOff>
      <xdr:row>0</xdr:row>
      <xdr:rowOff>9525</xdr:rowOff>
    </xdr:from>
    <xdr:ext cx="3171825" cy="16192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76200</xdr:colOff>
      <xdr:row>14</xdr:row>
      <xdr:rowOff>19050</xdr:rowOff>
    </xdr:from>
    <xdr:ext cx="2352675" cy="838200"/>
    <xdr:sp>
      <xdr:nvSpPr>
        <xdr:cNvPr id="3" name="Shape 3"/>
        <xdr:cNvSpPr txBox="1"/>
      </xdr:nvSpPr>
      <xdr:spPr>
        <a:xfrm>
          <a:off x="122700" y="296550"/>
          <a:ext cx="2914200" cy="818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Prompt para que Copilot me transforme las indicaciones en una fórmula para Google Sheets</a:t>
          </a:r>
          <a:endParaRPr sz="1400"/>
        </a:p>
      </xdr:txBody>
    </xdr:sp>
    <xdr:clientData fLocksWithSheet="0"/>
  </xdr:oneCellAnchor>
  <xdr:oneCellAnchor>
    <xdr:from>
      <xdr:col>2</xdr:col>
      <xdr:colOff>419100</xdr:colOff>
      <xdr:row>9</xdr:row>
      <xdr:rowOff>9525</xdr:rowOff>
    </xdr:from>
    <xdr:ext cx="400050" cy="1724025"/>
    <xdr:grpSp>
      <xdr:nvGrpSpPr>
        <xdr:cNvPr id="2" name="Shape 2" title="Dibujo"/>
        <xdr:cNvGrpSpPr/>
      </xdr:nvGrpSpPr>
      <xdr:grpSpPr>
        <a:xfrm>
          <a:off x="1850850" y="879475"/>
          <a:ext cx="654350" cy="776975"/>
          <a:chOff x="1850850" y="879475"/>
          <a:chExt cx="654350" cy="776975"/>
        </a:xfrm>
      </xdr:grpSpPr>
      <xdr:cxnSp>
        <xdr:nvCxnSpPr>
          <xdr:cNvPr id="4" name="Shape 4"/>
          <xdr:cNvCxnSpPr/>
        </xdr:nvCxnSpPr>
        <xdr:spPr>
          <a:xfrm flipH="1" rot="10800000">
            <a:off x="1871300" y="879475"/>
            <a:ext cx="633900" cy="6237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>
            <a:off x="1850850" y="1492950"/>
            <a:ext cx="582900" cy="1635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504825</xdr:colOff>
      <xdr:row>0</xdr:row>
      <xdr:rowOff>171450</xdr:rowOff>
    </xdr:from>
    <xdr:ext cx="1238250" cy="1200150"/>
    <xdr:grpSp>
      <xdr:nvGrpSpPr>
        <xdr:cNvPr id="2" name="Shape 2" title="Dibujo"/>
        <xdr:cNvGrpSpPr/>
      </xdr:nvGrpSpPr>
      <xdr:grpSpPr>
        <a:xfrm>
          <a:off x="317000" y="572625"/>
          <a:ext cx="1605375" cy="1718075"/>
          <a:chOff x="317000" y="572625"/>
          <a:chExt cx="1605375" cy="1718075"/>
        </a:xfrm>
      </xdr:grpSpPr>
      <xdr:sp>
        <xdr:nvSpPr>
          <xdr:cNvPr id="6" name="Shape 6"/>
          <xdr:cNvSpPr txBox="1"/>
        </xdr:nvSpPr>
        <xdr:spPr>
          <a:xfrm>
            <a:off x="317000" y="572625"/>
            <a:ext cx="1073700" cy="148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950975" y="920300"/>
            <a:ext cx="971400" cy="137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Humedad de la Yerba en el sector de la bombilla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952500</xdr:colOff>
      <xdr:row>6</xdr:row>
      <xdr:rowOff>171450</xdr:rowOff>
    </xdr:from>
    <xdr:ext cx="781050" cy="971550"/>
    <xdr:sp>
      <xdr:nvSpPr>
        <xdr:cNvPr id="8" name="Shape 8"/>
        <xdr:cNvSpPr txBox="1"/>
      </xdr:nvSpPr>
      <xdr:spPr>
        <a:xfrm>
          <a:off x="1094150" y="797600"/>
          <a:ext cx="1155600" cy="1564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Humedad de la yerba en el sector opuesto a la bombilla (yerba seca).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3" max="3" width="10.5"/>
    <col customWidth="1" min="4" max="4" width="10.0"/>
    <col customWidth="1" min="5" max="5" width="10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/>
      <c r="B2" s="6"/>
      <c r="C2" s="7">
        <f t="array" ref="C2">INDEX(B3:B16,COUNT(B:B))</f>
        <v>34</v>
      </c>
      <c r="D2" s="8">
        <f>var(B2:B7)</f>
        <v>2.7</v>
      </c>
      <c r="E2" s="9">
        <f>var(B8:B12)</f>
        <v>9.3</v>
      </c>
    </row>
    <row r="3">
      <c r="A3" s="10">
        <v>45625.84912184028</v>
      </c>
      <c r="B3" s="11">
        <v>63.0</v>
      </c>
      <c r="C3" s="12"/>
      <c r="D3" s="13"/>
      <c r="E3" s="14"/>
    </row>
    <row r="4">
      <c r="A4" s="10">
        <v>45625.8491740162</v>
      </c>
      <c r="B4" s="11">
        <v>61.0</v>
      </c>
    </row>
    <row r="5">
      <c r="A5" s="10">
        <v>45625.849213379624</v>
      </c>
      <c r="B5" s="11">
        <v>60.0</v>
      </c>
    </row>
    <row r="6">
      <c r="A6" s="10">
        <v>45625.84924964121</v>
      </c>
      <c r="B6" s="11">
        <v>63.0</v>
      </c>
      <c r="D6" s="15"/>
    </row>
    <row r="7">
      <c r="A7" s="10">
        <v>45625.84928623843</v>
      </c>
      <c r="B7" s="11">
        <v>64.0</v>
      </c>
      <c r="D7" s="15"/>
    </row>
    <row r="8">
      <c r="A8" s="10">
        <v>45625.849396805555</v>
      </c>
      <c r="B8" s="16">
        <v>41.0</v>
      </c>
      <c r="D8" s="15"/>
    </row>
    <row r="9">
      <c r="A9" s="10">
        <v>45625.84943596065</v>
      </c>
      <c r="B9" s="16">
        <v>38.0</v>
      </c>
      <c r="D9" s="15"/>
    </row>
    <row r="10">
      <c r="A10" s="10">
        <v>45625.8494674074</v>
      </c>
      <c r="B10" s="16">
        <v>35.0</v>
      </c>
    </row>
    <row r="11">
      <c r="A11" s="10">
        <v>45625.84953284722</v>
      </c>
      <c r="B11" s="16">
        <v>34.0</v>
      </c>
    </row>
    <row r="12">
      <c r="A12" s="10">
        <v>45625.849570798615</v>
      </c>
      <c r="B12" s="16">
        <v>34.0</v>
      </c>
    </row>
    <row r="13">
      <c r="A13" s="17"/>
    </row>
    <row r="14">
      <c r="A14" s="17"/>
      <c r="B14" s="18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75"/>
    <col customWidth="1" min="3" max="3" width="10.5"/>
    <col customWidth="1" min="4" max="4" width="16.13"/>
    <col customWidth="1" min="5" max="5" width="13.0"/>
    <col customWidth="1" min="6" max="6" width="17.13"/>
  </cols>
  <sheetData>
    <row r="1">
      <c r="A1" s="1" t="s">
        <v>0</v>
      </c>
      <c r="B1" s="1" t="s">
        <v>1</v>
      </c>
      <c r="C1" s="2" t="s">
        <v>2</v>
      </c>
    </row>
    <row r="2">
      <c r="A2" s="5"/>
      <c r="B2" s="6"/>
      <c r="C2" s="19">
        <f t="array" ref="C2">INDEX(B2:B14,COUNT(B:B))</f>
        <v>29</v>
      </c>
    </row>
    <row r="3">
      <c r="A3" s="20">
        <v>45625.847828275466</v>
      </c>
      <c r="B3" s="11">
        <v>66.0</v>
      </c>
      <c r="C3" s="21"/>
      <c r="D3" s="13"/>
      <c r="E3" s="14"/>
    </row>
    <row r="4">
      <c r="A4" s="20">
        <v>45625.847987974535</v>
      </c>
      <c r="B4" s="11">
        <v>65.0</v>
      </c>
      <c r="C4" s="22"/>
    </row>
    <row r="5">
      <c r="A5" s="20">
        <v>45625.84806575232</v>
      </c>
      <c r="B5" s="11">
        <v>67.0</v>
      </c>
      <c r="C5" s="22"/>
    </row>
    <row r="6">
      <c r="A6" s="20">
        <v>45625.84810841436</v>
      </c>
      <c r="B6" s="11">
        <v>63.0</v>
      </c>
      <c r="C6" s="22"/>
    </row>
    <row r="7">
      <c r="A7" s="10">
        <v>45625.84814773148</v>
      </c>
      <c r="B7" s="11">
        <v>65.0</v>
      </c>
      <c r="C7" s="23"/>
    </row>
    <row r="8">
      <c r="A8" s="10">
        <v>45625.84819931713</v>
      </c>
      <c r="B8" s="16">
        <v>33.0</v>
      </c>
      <c r="C8" s="24"/>
      <c r="D8" s="15"/>
    </row>
    <row r="9">
      <c r="A9" s="10">
        <v>45625.84825956018</v>
      </c>
      <c r="B9" s="16">
        <v>31.0</v>
      </c>
      <c r="C9" s="22"/>
      <c r="D9" s="15"/>
    </row>
    <row r="10" ht="15.75" customHeight="1">
      <c r="A10" s="10">
        <v>45625.84830133102</v>
      </c>
      <c r="B10" s="16">
        <v>30.0</v>
      </c>
      <c r="C10" s="22"/>
      <c r="D10" s="25" t="s">
        <v>5</v>
      </c>
    </row>
    <row r="11" ht="15.75" customHeight="1">
      <c r="A11" s="10">
        <v>45625.848338923606</v>
      </c>
      <c r="B11" s="16">
        <v>29.0</v>
      </c>
      <c r="C11" s="22"/>
    </row>
    <row r="12">
      <c r="A12" s="10">
        <v>45625.84839951389</v>
      </c>
      <c r="B12" s="16">
        <v>29.0</v>
      </c>
      <c r="C12" s="23"/>
      <c r="D12" s="26" t="s">
        <v>6</v>
      </c>
      <c r="E12" s="27">
        <f>IFERROR(5*(1-(STDEV(B3:B7)/(max(B3:B7)-min(B3:B7))- (COUNTIF(B3:B7,"&lt;60") * 0.5))),0)</f>
        <v>3.145950378</v>
      </c>
      <c r="F12" s="28" t="s">
        <v>7</v>
      </c>
    </row>
    <row r="13">
      <c r="D13" s="5"/>
      <c r="E13" s="29"/>
    </row>
    <row r="14">
      <c r="A14" s="17"/>
    </row>
    <row r="15">
      <c r="A15" s="30"/>
      <c r="D15" s="25" t="s">
        <v>8</v>
      </c>
    </row>
    <row r="16">
      <c r="A16" s="17"/>
      <c r="D16" s="26" t="s">
        <v>9</v>
      </c>
      <c r="E16" s="31">
        <f>IFERROR(5*(1-(STDEV(B8:B12)/(max(B8:B12)-min(B8:B12))- (COUNTIF(B8:B12,"&gt;40") * 0.5))),0)</f>
        <v>2.908349934</v>
      </c>
      <c r="F16" s="28" t="s">
        <v>10</v>
      </c>
    </row>
    <row r="17">
      <c r="D17" s="5"/>
      <c r="E17" s="5"/>
    </row>
    <row r="18">
      <c r="A18" s="17"/>
    </row>
    <row r="19">
      <c r="D19" s="25" t="s">
        <v>11</v>
      </c>
    </row>
    <row r="20">
      <c r="A20" s="17"/>
      <c r="D20" s="32" t="s">
        <v>12</v>
      </c>
      <c r="E20" s="33"/>
      <c r="F20" s="34">
        <f>(E12+E16)/2</f>
        <v>3.027150156</v>
      </c>
      <c r="G20" s="35" t="s">
        <v>13</v>
      </c>
    </row>
    <row r="21">
      <c r="A21" s="17"/>
      <c r="D21" s="36" t="s">
        <v>14</v>
      </c>
      <c r="E21" s="37"/>
      <c r="F21" s="2">
        <v>3.0</v>
      </c>
      <c r="G21" s="35" t="s">
        <v>15</v>
      </c>
    </row>
    <row r="22">
      <c r="A22" s="17"/>
      <c r="F22" s="38"/>
    </row>
    <row r="23">
      <c r="D23" s="39" t="s">
        <v>16</v>
      </c>
      <c r="E23" s="40"/>
      <c r="F23" s="41">
        <f>F20+F21</f>
        <v>6.027150156</v>
      </c>
      <c r="G23" s="35" t="s">
        <v>17</v>
      </c>
    </row>
    <row r="24">
      <c r="A24" s="17"/>
      <c r="I24" s="42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</sheetData>
  <mergeCells count="10">
    <mergeCell ref="D16:D17"/>
    <mergeCell ref="E16:E17"/>
    <mergeCell ref="F16:M17"/>
    <mergeCell ref="A1:A2"/>
    <mergeCell ref="C3:C7"/>
    <mergeCell ref="C8:C12"/>
    <mergeCell ref="D10:L11"/>
    <mergeCell ref="D12:D13"/>
    <mergeCell ref="E12:E13"/>
    <mergeCell ref="F12:M13"/>
  </mergeCells>
  <drawing r:id="rId1"/>
</worksheet>
</file>