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0" yWindow="900" windowWidth="25060" windowHeight="12940" activeTab="1"/>
  </bookViews>
  <sheets>
    <sheet name="Sheet1" sheetId="1" r:id="rId1"/>
    <sheet name="corr -1(1)" sheetId="2" r:id="rId2"/>
    <sheet name="corr -1(2)" sheetId="3" r:id="rId3"/>
    <sheet name="corr 0" sheetId="4" r:id="rId4"/>
    <sheet name="corr +1" sheetId="5" r:id="rId5"/>
  </sheets>
  <definedNames>
    <definedName name="_xlnm._FilterDatabase" localSheetId="1" hidden="1">'corr -1(1)'!$C$15:$D$19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G7" i="5"/>
  <c r="D19" i="5"/>
  <c r="C6" i="5"/>
  <c r="D6" i="5"/>
  <c r="E6" i="5"/>
  <c r="F6" i="5"/>
  <c r="G6" i="5"/>
  <c r="D18" i="5"/>
  <c r="C9" i="5"/>
  <c r="D9" i="5"/>
  <c r="E9" i="5"/>
  <c r="F9" i="5"/>
  <c r="G9" i="5"/>
  <c r="D13" i="5"/>
  <c r="D17" i="5"/>
  <c r="I16" i="5"/>
  <c r="C8" i="5"/>
  <c r="D8" i="5"/>
  <c r="E8" i="5"/>
  <c r="F8" i="5"/>
  <c r="G8" i="5"/>
  <c r="D12" i="5"/>
  <c r="D16" i="5"/>
  <c r="D15" i="5"/>
  <c r="H5" i="5"/>
  <c r="H4" i="5"/>
  <c r="C7" i="4"/>
  <c r="D7" i="4"/>
  <c r="E7" i="4"/>
  <c r="F7" i="4"/>
  <c r="G7" i="4"/>
  <c r="D19" i="4"/>
  <c r="C6" i="4"/>
  <c r="D6" i="4"/>
  <c r="E6" i="4"/>
  <c r="F6" i="4"/>
  <c r="G6" i="4"/>
  <c r="D18" i="4"/>
  <c r="C9" i="4"/>
  <c r="D9" i="4"/>
  <c r="E9" i="4"/>
  <c r="F9" i="4"/>
  <c r="G9" i="4"/>
  <c r="D13" i="4"/>
  <c r="D17" i="4"/>
  <c r="I16" i="4"/>
  <c r="C8" i="4"/>
  <c r="D8" i="4"/>
  <c r="E8" i="4"/>
  <c r="F8" i="4"/>
  <c r="G8" i="4"/>
  <c r="D12" i="4"/>
  <c r="D16" i="4"/>
  <c r="D15" i="4"/>
  <c r="H5" i="4"/>
  <c r="H4" i="4"/>
  <c r="C7" i="3"/>
  <c r="D7" i="3"/>
  <c r="E7" i="3"/>
  <c r="F7" i="3"/>
  <c r="G7" i="3"/>
  <c r="D19" i="3"/>
  <c r="C6" i="3"/>
  <c r="D6" i="3"/>
  <c r="E6" i="3"/>
  <c r="F6" i="3"/>
  <c r="G6" i="3"/>
  <c r="D18" i="3"/>
  <c r="C9" i="3"/>
  <c r="D9" i="3"/>
  <c r="E9" i="3"/>
  <c r="F9" i="3"/>
  <c r="G9" i="3"/>
  <c r="D13" i="3"/>
  <c r="D17" i="3"/>
  <c r="I16" i="3"/>
  <c r="C8" i="3"/>
  <c r="D8" i="3"/>
  <c r="E8" i="3"/>
  <c r="F8" i="3"/>
  <c r="G8" i="3"/>
  <c r="D12" i="3"/>
  <c r="D16" i="3"/>
  <c r="D15" i="3"/>
  <c r="H5" i="3"/>
  <c r="H4" i="3"/>
  <c r="H5" i="2"/>
  <c r="H4" i="2"/>
  <c r="C7" i="2"/>
  <c r="D7" i="2"/>
  <c r="E7" i="2"/>
  <c r="F7" i="2"/>
  <c r="G7" i="2"/>
  <c r="D19" i="2"/>
  <c r="C6" i="2"/>
  <c r="D6" i="2"/>
  <c r="E6" i="2"/>
  <c r="F6" i="2"/>
  <c r="G6" i="2"/>
  <c r="D18" i="2"/>
  <c r="C9" i="2"/>
  <c r="D9" i="2"/>
  <c r="E9" i="2"/>
  <c r="F9" i="2"/>
  <c r="G9" i="2"/>
  <c r="D13" i="2"/>
  <c r="D17" i="2"/>
  <c r="I16" i="2"/>
  <c r="C8" i="2"/>
  <c r="D8" i="2"/>
  <c r="E8" i="2"/>
  <c r="F8" i="2"/>
  <c r="G8" i="2"/>
  <c r="D12" i="2"/>
  <c r="D16" i="2"/>
  <c r="D15" i="2"/>
  <c r="E5" i="1"/>
  <c r="E6" i="1"/>
  <c r="E7" i="1"/>
  <c r="E8" i="1"/>
  <c r="E9" i="1"/>
  <c r="E10" i="1"/>
  <c r="D16" i="1"/>
  <c r="P10" i="1"/>
  <c r="D17" i="1"/>
  <c r="F5" i="1"/>
  <c r="G5" i="1"/>
  <c r="F6" i="1"/>
  <c r="G6" i="1"/>
  <c r="F7" i="1"/>
  <c r="G7" i="1"/>
  <c r="F8" i="1"/>
  <c r="G8" i="1"/>
  <c r="F9" i="1"/>
  <c r="G9" i="1"/>
  <c r="G10" i="1"/>
  <c r="F12" i="1"/>
  <c r="F13" i="1"/>
  <c r="F16" i="1"/>
  <c r="P9" i="1"/>
  <c r="D10" i="1"/>
  <c r="F10" i="1"/>
  <c r="E17" i="1"/>
  <c r="F17" i="1"/>
  <c r="E16" i="1"/>
</calcChain>
</file>

<file path=xl/sharedStrings.xml><?xml version="1.0" encoding="utf-8"?>
<sst xmlns="http://schemas.openxmlformats.org/spreadsheetml/2006/main" count="114" uniqueCount="54">
  <si>
    <t>x</t>
  </si>
  <si>
    <t>f(x)</t>
  </si>
  <si>
    <t>x*f(x)</t>
  </si>
  <si>
    <t>sum</t>
  </si>
  <si>
    <t>x-u</t>
  </si>
  <si>
    <t>(x-u)2</t>
  </si>
  <si>
    <t>sum (x-u)2/n</t>
  </si>
  <si>
    <t>sd</t>
  </si>
  <si>
    <t>mean</t>
  </si>
  <si>
    <t>range</t>
  </si>
  <si>
    <t>mean-sd</t>
  </si>
  <si>
    <t>mean+sd</t>
  </si>
  <si>
    <t>BUS</t>
  </si>
  <si>
    <t>bus</t>
  </si>
  <si>
    <t>switch</t>
  </si>
  <si>
    <t>transformer</t>
  </si>
  <si>
    <t>ups</t>
  </si>
  <si>
    <t>feed</t>
  </si>
  <si>
    <t>0.9 0.1 0 0 0</t>
  </si>
  <si>
    <t>0 0.9 0.1 0 0</t>
  </si>
  <si>
    <t>0 0 0.9 0.1 0</t>
  </si>
  <si>
    <t>0 0 0 0.9 0.1</t>
  </si>
  <si>
    <t>0 0 0 0 1</t>
  </si>
  <si>
    <t>0.7 0.1 0.1 0.05 0.05</t>
  </si>
  <si>
    <t>0 0.7 0.1 0.1 0.1</t>
  </si>
  <si>
    <t>0 0 0.7 0.2 0.1</t>
  </si>
  <si>
    <t>0 0 0 0.7 0.3</t>
  </si>
  <si>
    <t>0.85 0.15 0 0 0</t>
  </si>
  <si>
    <t>0.15 0.7 0.15 0 0</t>
  </si>
  <si>
    <t>0 0.15 0.7 0.15 0</t>
  </si>
  <si>
    <t>0 0 0.15 0.7 0.15</t>
  </si>
  <si>
    <t>1 0 0 0 0</t>
  </si>
  <si>
    <t>0.8 0.2 0 0 0</t>
  </si>
  <si>
    <t>0.8 0 0.2 0 0</t>
  </si>
  <si>
    <t>0.8 0 0 0.2 0</t>
  </si>
  <si>
    <t>0.8 0 0 0 0.2</t>
  </si>
  <si>
    <t xml:space="preserve"> </t>
  </si>
  <si>
    <t>c</t>
  </si>
  <si>
    <t>f1</t>
  </si>
  <si>
    <t>f2</t>
  </si>
  <si>
    <t>c*f1</t>
  </si>
  <si>
    <t>c*f2</t>
  </si>
  <si>
    <t>(x1-u1)2</t>
  </si>
  <si>
    <t>(x2-u2)2</t>
  </si>
  <si>
    <t>var1</t>
  </si>
  <si>
    <t>var2</t>
  </si>
  <si>
    <t>corr</t>
  </si>
  <si>
    <t>sd1</t>
  </si>
  <si>
    <t>mean2 - mean1</t>
  </si>
  <si>
    <t>sd2</t>
  </si>
  <si>
    <t>mean1</t>
  </si>
  <si>
    <t>mean2</t>
  </si>
  <si>
    <r>
      <t>μ</t>
    </r>
    <r>
      <rPr>
        <vertAlign val="subscript"/>
        <sz val="11"/>
        <color theme="1"/>
        <rFont val="Calibri"/>
        <scheme val="minor"/>
      </rPr>
      <t>X</t>
    </r>
  </si>
  <si>
    <r>
      <t>μ</t>
    </r>
    <r>
      <rPr>
        <vertAlign val="subscript"/>
        <sz val="11"/>
        <color theme="1"/>
        <rFont val="Calibri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</si>
</sst>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\μ\ \=\ #.###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bscript"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2697226541"/>
          <c:y val="0.251188260558339"/>
          <c:w val="0.827692913385827"/>
          <c:h val="0.614202589083144"/>
        </c:manualLayout>
      </c:layout>
      <c:scatterChart>
        <c:scatterStyle val="lineMarker"/>
        <c:varyColors val="0"/>
        <c:ser>
          <c:idx val="0"/>
          <c:order val="0"/>
          <c:tx>
            <c:v>PQ output distribution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90"/>
                </a:solidFill>
              </a:ln>
              <a:effectLst/>
            </c:spPr>
          </c:marker>
          <c:dPt>
            <c:idx val="1"/>
            <c:bubble3D val="0"/>
          </c:dPt>
          <c:xVal>
            <c:numRef>
              <c:f>Sheet1!$C$5:$C$9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0.900261287</c:v>
                </c:pt>
                <c:pt idx="1">
                  <c:v>0.051220734</c:v>
                </c:pt>
                <c:pt idx="2">
                  <c:v>0.0229803094</c:v>
                </c:pt>
                <c:pt idx="3">
                  <c:v>0.0117452528</c:v>
                </c:pt>
                <c:pt idx="4">
                  <c:v>0.0137924168</c:v>
                </c:pt>
              </c:numCache>
            </c:numRef>
          </c:yVal>
          <c:smooth val="0"/>
        </c:ser>
        <c:ser>
          <c:idx val="1"/>
          <c:order val="1"/>
          <c:tx>
            <c:v>Mean PQ class (μ)</c:v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Sheet1!$D$16:$D$17</c:f>
              <c:numCache>
                <c:formatCode>0.000</c:formatCode>
                <c:ptCount val="2"/>
                <c:pt idx="0">
                  <c:v>1.1875867784</c:v>
                </c:pt>
                <c:pt idx="1">
                  <c:v>1.1875867784</c:v>
                </c:pt>
              </c:numCache>
            </c:numRef>
          </c:xVal>
          <c:yVal>
            <c:numRef>
              <c:f>Sheet1!$C$16:$C$17</c:f>
              <c:numCache>
                <c:formatCode>General</c:formatCode>
                <c:ptCount val="2"/>
                <c:pt idx="0">
                  <c:v>0.0</c:v>
                </c:pt>
                <c:pt idx="1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v>Threshold class (μ+δ)</c:v>
          </c:tx>
          <c:spPr>
            <a:ln w="25400" cap="rnd" cmpd="sng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Sheet1!$F$16:$F$17</c:f>
              <c:numCache>
                <c:formatCode>0.000</c:formatCode>
                <c:ptCount val="2"/>
                <c:pt idx="0">
                  <c:v>3.486465132256613</c:v>
                </c:pt>
                <c:pt idx="1">
                  <c:v>3.486465132256613</c:v>
                </c:pt>
              </c:numCache>
            </c:numRef>
          </c:xVal>
          <c:yVal>
            <c:numRef>
              <c:f>Sheet1!$C$16:$C$17</c:f>
              <c:numCache>
                <c:formatCode>General</c:formatCode>
                <c:ptCount val="2"/>
                <c:pt idx="0">
                  <c:v>0.0</c:v>
                </c:pt>
                <c:pt idx="1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89016"/>
        <c:axId val="2086401064"/>
      </c:scatterChart>
      <c:valAx>
        <c:axId val="2084189016"/>
        <c:scaling>
          <c:orientation val="minMax"/>
          <c:max val="5.0"/>
          <c:min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01064"/>
        <c:crosses val="autoZero"/>
        <c:crossBetween val="midCat"/>
      </c:valAx>
      <c:valAx>
        <c:axId val="2086401064"/>
        <c:scaling>
          <c:orientation val="minMax"/>
          <c:max val="1.0"/>
        </c:scaling>
        <c:delete val="0"/>
        <c:axPos val="l"/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89016"/>
        <c:crosses val="autoZero"/>
        <c:crossBetween val="midCat"/>
        <c:minorUnit val="0.2"/>
      </c:valAx>
    </c:plotArea>
    <c:legend>
      <c:legendPos val="r"/>
      <c:layout>
        <c:manualLayout>
          <c:xMode val="edge"/>
          <c:yMode val="edge"/>
          <c:x val="0.418499737532808"/>
          <c:y val="0.00904160648557983"/>
          <c:w val="0.566373053368329"/>
          <c:h val="0.248045939523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995975503062"/>
          <c:y val="0.0914247775241112"/>
          <c:w val="0.756581977252843"/>
          <c:h val="0.673374178819363"/>
        </c:manualLayout>
      </c:layout>
      <c:scatterChart>
        <c:scatterStyle val="lineMarker"/>
        <c:varyColors val="0"/>
        <c:ser>
          <c:idx val="0"/>
          <c:order val="0"/>
          <c:tx>
            <c:v>PQ output distribution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90"/>
                </a:solidFill>
              </a:ln>
              <a:effectLst/>
            </c:spPr>
          </c:marker>
          <c:dPt>
            <c:idx val="1"/>
            <c:bubble3D val="0"/>
          </c:dPt>
          <c:xVal>
            <c:numRef>
              <c:f>'corr -1(1)'!$C$3:$G$3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'corr -1(1)'!$C$4:$G$4</c:f>
              <c:numCache>
                <c:formatCode>General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0.2</c:v>
                </c:pt>
                <c:pt idx="3">
                  <c:v>0.18</c:v>
                </c:pt>
                <c:pt idx="4">
                  <c:v>0.16</c:v>
                </c:pt>
              </c:numCache>
            </c:numRef>
          </c:yVal>
          <c:smooth val="0"/>
        </c:ser>
        <c:ser>
          <c:idx val="2"/>
          <c:order val="1"/>
          <c:tx>
            <c:v>Threshold class (μ+δ)</c:v>
          </c:tx>
          <c:spPr>
            <a:ln w="25400" cap="rnd" cmpd="sng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'corr -1(1)'!$C$3:$G$3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'corr -1(1)'!$C$5:$G$5</c:f>
              <c:numCache>
                <c:formatCode>General</c:formatCode>
                <c:ptCount val="5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40904"/>
        <c:axId val="2099004376"/>
      </c:scatterChart>
      <c:valAx>
        <c:axId val="2140940904"/>
        <c:scaling>
          <c:orientation val="minMax"/>
          <c:max val="5.0"/>
          <c:min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PQ</a:t>
                </a:r>
                <a:r>
                  <a:rPr lang="en-US" b="0" baseline="0"/>
                  <a:t> class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04376"/>
        <c:crosses val="autoZero"/>
        <c:crossBetween val="midCat"/>
      </c:valAx>
      <c:valAx>
        <c:axId val="209900437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Probability</a:t>
                </a:r>
              </a:p>
            </c:rich>
          </c:tx>
          <c:layout/>
          <c:overlay val="0"/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40904"/>
        <c:crosses val="autoZero"/>
        <c:crossBetween val="midCat"/>
        <c:minorUnit val="0.2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995975503062"/>
          <c:y val="0.0914247775241112"/>
          <c:w val="0.756581977252843"/>
          <c:h val="0.673374178819363"/>
        </c:manualLayout>
      </c:layout>
      <c:scatterChart>
        <c:scatterStyle val="lineMarker"/>
        <c:varyColors val="0"/>
        <c:ser>
          <c:idx val="0"/>
          <c:order val="0"/>
          <c:tx>
            <c:v>PQ output distribution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90"/>
                </a:solidFill>
              </a:ln>
              <a:effectLst/>
            </c:spPr>
          </c:marker>
          <c:dPt>
            <c:idx val="1"/>
            <c:bubble3D val="0"/>
          </c:dPt>
          <c:xVal>
            <c:numRef>
              <c:f>'corr -1(2)'!$C$3:$G$3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'corr -1(2)'!$C$5:$G$5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</c:numCache>
            </c:numRef>
          </c:yVal>
          <c:smooth val="0"/>
        </c:ser>
        <c:ser>
          <c:idx val="2"/>
          <c:order val="1"/>
          <c:tx>
            <c:v>Threshold class (μ+δ)</c:v>
          </c:tx>
          <c:spPr>
            <a:ln w="25400" cap="rnd" cmpd="sng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'corr -1(2)'!$C$3:$G$3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'corr -1(2)'!$C$4:$G$4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93688"/>
        <c:axId val="2095207336"/>
      </c:scatterChart>
      <c:valAx>
        <c:axId val="2094993688"/>
        <c:scaling>
          <c:orientation val="minMax"/>
          <c:max val="5.0"/>
          <c:min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PQ</a:t>
                </a:r>
                <a:r>
                  <a:rPr lang="en-US" b="0" baseline="0"/>
                  <a:t> class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07336"/>
        <c:crosses val="autoZero"/>
        <c:crossBetween val="midCat"/>
      </c:valAx>
      <c:valAx>
        <c:axId val="209520733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Probability</a:t>
                </a:r>
              </a:p>
            </c:rich>
          </c:tx>
          <c:layout/>
          <c:overlay val="0"/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93688"/>
        <c:crosses val="autoZero"/>
        <c:crossBetween val="midCat"/>
        <c:minorUnit val="0.2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995975503062"/>
          <c:y val="0.0914247775241112"/>
          <c:w val="0.756581977252843"/>
          <c:h val="0.673374178819363"/>
        </c:manualLayout>
      </c:layout>
      <c:scatterChart>
        <c:scatterStyle val="lineMarker"/>
        <c:varyColors val="0"/>
        <c:ser>
          <c:idx val="0"/>
          <c:order val="0"/>
          <c:tx>
            <c:v>PQ output distribution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90"/>
                </a:solidFill>
              </a:ln>
              <a:effectLst/>
            </c:spPr>
          </c:marker>
          <c:dPt>
            <c:idx val="1"/>
            <c:bubble3D val="0"/>
          </c:dPt>
          <c:xVal>
            <c:numRef>
              <c:f>'corr 0'!$C$3:$G$3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'corr 0'!$C$4:$G$4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0.2</c:v>
                </c:pt>
                <c:pt idx="3">
                  <c:v>0.3</c:v>
                </c:pt>
                <c:pt idx="4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v>Threshold class (μ+δ)</c:v>
          </c:tx>
          <c:spPr>
            <a:ln w="25400" cap="rnd" cmpd="sng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'corr 0'!$C$3:$G$3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'corr 0'!$C$5:$G$5</c:f>
              <c:numCache>
                <c:formatCode>General</c:formatCode>
                <c:ptCount val="5"/>
                <c:pt idx="0">
                  <c:v>0.4</c:v>
                </c:pt>
                <c:pt idx="1">
                  <c:v>0.1</c:v>
                </c:pt>
                <c:pt idx="2">
                  <c:v>0.3</c:v>
                </c:pt>
                <c:pt idx="3">
                  <c:v>0.2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32392"/>
        <c:axId val="2098881784"/>
      </c:scatterChart>
      <c:valAx>
        <c:axId val="2092332392"/>
        <c:scaling>
          <c:orientation val="minMax"/>
          <c:max val="5.0"/>
          <c:min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PQ</a:t>
                </a:r>
                <a:r>
                  <a:rPr lang="en-US" b="0" baseline="0"/>
                  <a:t> class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81784"/>
        <c:crosses val="autoZero"/>
        <c:crossBetween val="midCat"/>
      </c:valAx>
      <c:valAx>
        <c:axId val="209888178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Probability</a:t>
                </a:r>
              </a:p>
            </c:rich>
          </c:tx>
          <c:layout/>
          <c:overlay val="0"/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32392"/>
        <c:crosses val="autoZero"/>
        <c:crossBetween val="midCat"/>
        <c:minorUnit val="0.2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995975503062"/>
          <c:y val="0.0914247775241112"/>
          <c:w val="0.756581977252843"/>
          <c:h val="0.673374178819363"/>
        </c:manualLayout>
      </c:layout>
      <c:scatterChart>
        <c:scatterStyle val="lineMarker"/>
        <c:varyColors val="0"/>
        <c:ser>
          <c:idx val="0"/>
          <c:order val="0"/>
          <c:tx>
            <c:v>PQ output distribution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90"/>
                </a:solidFill>
              </a:ln>
              <a:effectLst/>
            </c:spPr>
          </c:marker>
          <c:dPt>
            <c:idx val="1"/>
            <c:bubble3D val="0"/>
          </c:dPt>
          <c:xVal>
            <c:numRef>
              <c:f>'corr +1'!$C$3:$G$3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'corr +1'!$C$4:$G$4</c:f>
              <c:numCache>
                <c:formatCode>General</c:formatCode>
                <c:ptCount val="5"/>
                <c:pt idx="0">
                  <c:v>0.85</c:v>
                </c:pt>
                <c:pt idx="1">
                  <c:v>0.1</c:v>
                </c:pt>
                <c:pt idx="2">
                  <c:v>0.03</c:v>
                </c:pt>
                <c:pt idx="3">
                  <c:v>0.02</c:v>
                </c:pt>
                <c:pt idx="4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v>Threshold class (μ+δ)</c:v>
          </c:tx>
          <c:spPr>
            <a:ln w="25400" cap="rnd" cmpd="sng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'corr +1'!$C$3:$G$3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'corr +1'!$C$5:$G$5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74248"/>
        <c:axId val="2094126760"/>
      </c:scatterChart>
      <c:valAx>
        <c:axId val="2091574248"/>
        <c:scaling>
          <c:orientation val="minMax"/>
          <c:max val="5.0"/>
          <c:min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PQ</a:t>
                </a:r>
                <a:r>
                  <a:rPr lang="en-US" b="0" baseline="0"/>
                  <a:t> class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6760"/>
        <c:crosses val="autoZero"/>
        <c:crossBetween val="midCat"/>
      </c:valAx>
      <c:valAx>
        <c:axId val="2094126760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Probability</a:t>
                </a:r>
              </a:p>
            </c:rich>
          </c:tx>
          <c:layout/>
          <c:overlay val="0"/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74248"/>
        <c:crosses val="autoZero"/>
        <c:crossBetween val="midCat"/>
        <c:minorUnit val="0.2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6</xdr:row>
      <xdr:rowOff>25400</xdr:rowOff>
    </xdr:from>
    <xdr:to>
      <xdr:col>11</xdr:col>
      <xdr:colOff>749300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0.73333</cdr:x>
      <cdr:y>0.04142</cdr:y>
    </cdr:from>
    <cdr:to>
      <cdr:x>0.97443</cdr:x>
      <cdr:y>0.24218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0" y="88900"/>
          <a:ext cx="688929" cy="430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μ</a:t>
          </a:r>
          <a:r>
            <a:rPr lang="el-GR" sz="1100" baseline="-25000"/>
            <a:t>X</a:t>
          </a:r>
          <a:r>
            <a:rPr lang="en-CA" sz="1100"/>
            <a:t> = 1.22</a:t>
          </a:r>
        </a:p>
        <a:p xmlns:a="http://schemas.openxmlformats.org/drawingml/2006/main">
          <a:r>
            <a:rPr lang="el-GR" sz="1100"/>
            <a:t>μ</a:t>
          </a:r>
          <a:r>
            <a:rPr lang="en-CA" sz="1100" baseline="-25000"/>
            <a:t>y</a:t>
          </a:r>
          <a:r>
            <a:rPr lang="en-CA" sz="1100" baseline="0"/>
            <a:t> = 2.30</a:t>
          </a:r>
          <a:endParaRPr lang="en-US" sz="1100" baseline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0.15162</cdr:x>
      <cdr:y>0.04726</cdr:y>
    </cdr:from>
    <cdr:to>
      <cdr:x>0.26143</cdr:x>
      <cdr:y>0.43121</cdr:y>
    </cdr:to>
    <cdr:sp macro="" textlink="Sheet1!$P$10">
      <cdr:nvSpPr>
        <cdr:cNvPr id="2" name="TextBox 1"/>
        <cdr:cNvSpPr txBox="1"/>
      </cdr:nvSpPr>
      <cdr:spPr>
        <a:xfrm xmlns:a="http://schemas.openxmlformats.org/drawingml/2006/main">
          <a:off x="433256" y="101429"/>
          <a:ext cx="313794" cy="8240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="vert270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33ECFC80-2792-AD4E-8F78-43CDCFAD3BD5}" type="TxLink">
            <a:rPr lang="en-US" sz="1000" b="0">
              <a:solidFill>
                <a:schemeClr val="tx1"/>
              </a:solidFill>
              <a:latin typeface="+mn-lt"/>
              <a:ea typeface="+mn-ea"/>
              <a:cs typeface="+mn-cs"/>
            </a:rPr>
            <a:pPr marL="0" indent="0"/>
            <a:t>μ = 1.188</a:t>
          </a:fld>
          <a:endParaRPr lang="en-US" sz="1000" b="0">
            <a:solidFill>
              <a:schemeClr val="tx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0.53883</cdr:x>
      <cdr:y>0.29688</cdr:y>
    </cdr:from>
    <cdr:to>
      <cdr:x>0.6514</cdr:x>
      <cdr:y>0.68684</cdr:y>
    </cdr:to>
    <cdr:sp macro="" textlink="Sheet1!$P$9">
      <cdr:nvSpPr>
        <cdr:cNvPr id="3" name="TextBox 2"/>
        <cdr:cNvSpPr txBox="1"/>
      </cdr:nvSpPr>
      <cdr:spPr>
        <a:xfrm xmlns:a="http://schemas.openxmlformats.org/drawingml/2006/main">
          <a:off x="1539693" y="637187"/>
          <a:ext cx="321674" cy="8369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="vert270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10551AA-77E3-A248-A0BC-97A08E42EAD9}" type="TxLink">
            <a:rPr lang="en-US" sz="1000" b="0">
              <a:solidFill>
                <a:schemeClr val="tx1"/>
              </a:solidFill>
              <a:latin typeface="+mn-lt"/>
              <a:ea typeface="+mn-ea"/>
              <a:cs typeface="+mn-cs"/>
            </a:rPr>
            <a:pPr/>
            <a:t>μ + δ = 3.486</a:t>
          </a:fld>
          <a:endParaRPr lang="en-US" sz="1000" b="0">
            <a:solidFill>
              <a:schemeClr val="tx1"/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6</xdr:row>
      <xdr:rowOff>76200</xdr:rowOff>
    </xdr:from>
    <xdr:to>
      <xdr:col>12</xdr:col>
      <xdr:colOff>749300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0.74222</cdr:x>
      <cdr:y>0.02924</cdr:y>
    </cdr:from>
    <cdr:to>
      <cdr:x>0.96048</cdr:x>
      <cdr:y>0.22765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120900" y="63500"/>
          <a:ext cx="623678" cy="430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μ</a:t>
          </a:r>
          <a:r>
            <a:rPr lang="el-GR" sz="1100" baseline="-25000"/>
            <a:t>X</a:t>
          </a:r>
          <a:r>
            <a:rPr lang="en-CA" sz="1100"/>
            <a:t> = 2.8</a:t>
          </a:r>
        </a:p>
        <a:p xmlns:a="http://schemas.openxmlformats.org/drawingml/2006/main">
          <a:r>
            <a:rPr lang="el-GR" sz="1100"/>
            <a:t>μ</a:t>
          </a:r>
          <a:r>
            <a:rPr lang="en-CA" sz="1100" baseline="-25000"/>
            <a:t>y</a:t>
          </a:r>
          <a:r>
            <a:rPr lang="en-CA" sz="1100" baseline="0"/>
            <a:t> = 3.2</a:t>
          </a:r>
          <a:endParaRPr lang="en-US" sz="1100" baseline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6</xdr:row>
      <xdr:rowOff>76200</xdr:rowOff>
    </xdr:from>
    <xdr:to>
      <xdr:col>12</xdr:col>
      <xdr:colOff>736600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0.73778</cdr:x>
      <cdr:y>0.04142</cdr:y>
    </cdr:from>
    <cdr:to>
      <cdr:x>0.95604</cdr:x>
      <cdr:y>0.24218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08200" y="88900"/>
          <a:ext cx="623678" cy="430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μ</a:t>
          </a:r>
          <a:r>
            <a:rPr lang="el-GR" sz="1100" baseline="-25000"/>
            <a:t>X</a:t>
          </a:r>
          <a:r>
            <a:rPr lang="en-CA" sz="1100"/>
            <a:t> = 4.1</a:t>
          </a:r>
        </a:p>
        <a:p xmlns:a="http://schemas.openxmlformats.org/drawingml/2006/main">
          <a:r>
            <a:rPr lang="el-GR" sz="1100"/>
            <a:t>μ</a:t>
          </a:r>
          <a:r>
            <a:rPr lang="en-CA" sz="1100" baseline="-25000"/>
            <a:t>y</a:t>
          </a:r>
          <a:r>
            <a:rPr lang="en-CA" sz="1100" baseline="0"/>
            <a:t> = 1.9</a:t>
          </a:r>
          <a:endParaRPr lang="en-US" sz="1100" baseline="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6</xdr:row>
      <xdr:rowOff>76200</xdr:rowOff>
    </xdr:from>
    <xdr:to>
      <xdr:col>12</xdr:col>
      <xdr:colOff>736600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0.73333</cdr:x>
      <cdr:y>0.04142</cdr:y>
    </cdr:from>
    <cdr:to>
      <cdr:x>0.95503</cdr:x>
      <cdr:y>0.24218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0" y="88900"/>
          <a:ext cx="633507" cy="430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μ</a:t>
          </a:r>
          <a:r>
            <a:rPr lang="el-GR" sz="1100" baseline="-25000"/>
            <a:t>X</a:t>
          </a:r>
          <a:r>
            <a:rPr lang="en-CA" sz="1100"/>
            <a:t> = 2.7</a:t>
          </a:r>
        </a:p>
        <a:p xmlns:a="http://schemas.openxmlformats.org/drawingml/2006/main">
          <a:r>
            <a:rPr lang="el-GR" sz="1100"/>
            <a:t>μ</a:t>
          </a:r>
          <a:r>
            <a:rPr lang="en-CA" sz="1100" baseline="-25000"/>
            <a:t>y</a:t>
          </a:r>
          <a:r>
            <a:rPr lang="en-CA" sz="1100" baseline="0"/>
            <a:t> = 2.3</a:t>
          </a:r>
          <a:endParaRPr lang="en-US" sz="1100" baseline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6</xdr:row>
      <xdr:rowOff>76200</xdr:rowOff>
    </xdr:from>
    <xdr:to>
      <xdr:col>12</xdr:col>
      <xdr:colOff>736600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9"/>
  <sheetViews>
    <sheetView workbookViewId="0">
      <selection activeCell="P9" sqref="P9"/>
    </sheetView>
  </sheetViews>
  <sheetFormatPr baseColWidth="10" defaultColWidth="8.83203125" defaultRowHeight="14" x14ac:dyDescent="0"/>
  <cols>
    <col min="5" max="5" width="11.5" bestFit="1" customWidth="1"/>
    <col min="12" max="12" width="10.83203125" bestFit="1" customWidth="1"/>
    <col min="16" max="16" width="26" customWidth="1"/>
    <col min="17" max="17" width="9.33203125" bestFit="1" customWidth="1"/>
    <col min="19" max="19" width="11.5" bestFit="1" customWidth="1"/>
  </cols>
  <sheetData>
    <row r="3" spans="3:16">
      <c r="C3" s="19" t="s">
        <v>12</v>
      </c>
      <c r="D3" s="20"/>
      <c r="E3" s="20"/>
      <c r="F3" s="20"/>
      <c r="G3" s="21"/>
    </row>
    <row r="4" spans="3:16">
      <c r="C4" s="2" t="s">
        <v>0</v>
      </c>
      <c r="D4" s="3" t="s">
        <v>1</v>
      </c>
      <c r="E4" s="3" t="s">
        <v>2</v>
      </c>
      <c r="F4" s="3" t="s">
        <v>4</v>
      </c>
      <c r="G4" s="4" t="s">
        <v>5</v>
      </c>
    </row>
    <row r="5" spans="3:16">
      <c r="C5" s="5">
        <v>1</v>
      </c>
      <c r="D5" s="7">
        <v>0.90026128699999997</v>
      </c>
      <c r="E5" s="6">
        <f>C5*D5</f>
        <v>0.90026128699999997</v>
      </c>
      <c r="F5" s="7">
        <f>C5-E10</f>
        <v>-0.18758677840000004</v>
      </c>
      <c r="G5" s="8">
        <f>F5*F5</f>
        <v>3.5188799430490719E-2</v>
      </c>
    </row>
    <row r="6" spans="3:16">
      <c r="C6" s="5">
        <v>2</v>
      </c>
      <c r="D6" s="7">
        <v>5.1220733999999997E-2</v>
      </c>
      <c r="E6" s="6">
        <f t="shared" ref="E6:E9" si="0">C6*D6</f>
        <v>0.10244146799999999</v>
      </c>
      <c r="F6" s="7">
        <f>C6-E10</f>
        <v>0.81241322159999996</v>
      </c>
      <c r="G6" s="8">
        <f t="shared" ref="G6:G9" si="1">F6*F6</f>
        <v>0.66001524263049061</v>
      </c>
    </row>
    <row r="7" spans="3:16">
      <c r="C7" s="5">
        <v>3</v>
      </c>
      <c r="D7" s="7">
        <v>2.2980309399999999E-2</v>
      </c>
      <c r="E7" s="6">
        <f t="shared" si="0"/>
        <v>6.8940928200000001E-2</v>
      </c>
      <c r="F7" s="7">
        <f>C7-E10</f>
        <v>1.8124132216</v>
      </c>
      <c r="G7" s="8">
        <f t="shared" si="1"/>
        <v>3.2848416858304907</v>
      </c>
      <c r="P7" t="s">
        <v>36</v>
      </c>
    </row>
    <row r="8" spans="3:16">
      <c r="C8" s="5">
        <v>4</v>
      </c>
      <c r="D8" s="7">
        <v>1.17452528E-2</v>
      </c>
      <c r="E8" s="6">
        <f t="shared" si="0"/>
        <v>4.6981011199999999E-2</v>
      </c>
      <c r="F8" s="7">
        <f>C8-E10</f>
        <v>2.8124132216</v>
      </c>
      <c r="G8" s="8">
        <f t="shared" si="1"/>
        <v>7.9096681290304902</v>
      </c>
    </row>
    <row r="9" spans="3:16">
      <c r="C9" s="5">
        <v>5</v>
      </c>
      <c r="D9" s="7">
        <v>1.37924168E-2</v>
      </c>
      <c r="E9" s="6">
        <f t="shared" si="0"/>
        <v>6.8962084000000007E-2</v>
      </c>
      <c r="F9" s="7">
        <f>C9-E10</f>
        <v>3.8124132216</v>
      </c>
      <c r="G9" s="8">
        <f t="shared" si="1"/>
        <v>14.534494572230491</v>
      </c>
      <c r="P9" s="17" t="str">
        <f>"μ + δ = " &amp; TEXT(F16, "#.###")</f>
        <v>μ + δ = 3.486</v>
      </c>
    </row>
    <row r="10" spans="3:16">
      <c r="C10" s="5" t="s">
        <v>3</v>
      </c>
      <c r="D10" s="6">
        <f>SUM(D5:D9)</f>
        <v>1</v>
      </c>
      <c r="E10" s="6">
        <f>SUM(E5:E9)</f>
        <v>1.1875867784</v>
      </c>
      <c r="F10" s="7">
        <f>SUM(F5:F9)</f>
        <v>9.0620661079999998</v>
      </c>
      <c r="G10" s="8">
        <f>SUM(G5:G9)</f>
        <v>26.424208429152451</v>
      </c>
      <c r="P10" s="16" t="str">
        <f xml:space="preserve"> "μ = " &amp; TEXT( D16, "#.###")</f>
        <v>μ = 1.188</v>
      </c>
    </row>
    <row r="11" spans="3:16">
      <c r="C11" s="9"/>
      <c r="D11" s="7"/>
      <c r="E11" s="7"/>
      <c r="F11" s="7"/>
      <c r="G11" s="10"/>
    </row>
    <row r="12" spans="3:16">
      <c r="C12" s="9"/>
      <c r="D12" s="7"/>
      <c r="E12" s="7" t="s">
        <v>6</v>
      </c>
      <c r="F12" s="7">
        <f>G10/COUNT(C5:C9)</f>
        <v>5.2848416858304903</v>
      </c>
      <c r="G12" s="10"/>
    </row>
    <row r="13" spans="3:16">
      <c r="C13" s="9"/>
      <c r="D13" s="7"/>
      <c r="E13" s="7" t="s">
        <v>7</v>
      </c>
      <c r="F13" s="7">
        <f>SQRT(F12)</f>
        <v>2.2988783538566131</v>
      </c>
      <c r="G13" s="10"/>
    </row>
    <row r="14" spans="3:16">
      <c r="C14" s="9"/>
      <c r="D14" s="7"/>
      <c r="E14" s="7"/>
      <c r="F14" s="7"/>
      <c r="G14" s="10"/>
    </row>
    <row r="15" spans="3:16">
      <c r="C15" s="9" t="s">
        <v>9</v>
      </c>
      <c r="D15" s="7" t="s">
        <v>8</v>
      </c>
      <c r="E15" s="7" t="s">
        <v>10</v>
      </c>
      <c r="F15" s="7" t="s">
        <v>11</v>
      </c>
      <c r="G15" s="10"/>
    </row>
    <row r="16" spans="3:16">
      <c r="C16" s="9">
        <v>0</v>
      </c>
      <c r="D16" s="14">
        <f>E10</f>
        <v>1.1875867784</v>
      </c>
      <c r="E16" s="14">
        <f>D16-F13</f>
        <v>-1.1112915754566131</v>
      </c>
      <c r="F16" s="14">
        <f>D17+F13</f>
        <v>3.4864651322566131</v>
      </c>
      <c r="G16" s="10"/>
    </row>
    <row r="17" spans="2:16">
      <c r="C17" s="11">
        <v>0.99</v>
      </c>
      <c r="D17" s="15">
        <f>E10</f>
        <v>1.1875867784</v>
      </c>
      <c r="E17" s="15">
        <f>D17-F13</f>
        <v>-1.1112915754566131</v>
      </c>
      <c r="F17" s="15">
        <f>D17+F13</f>
        <v>3.4864651322566131</v>
      </c>
      <c r="G17" s="12"/>
    </row>
    <row r="18" spans="2:16">
      <c r="K18" t="s">
        <v>13</v>
      </c>
      <c r="L18" t="s">
        <v>18</v>
      </c>
      <c r="O18" t="s">
        <v>15</v>
      </c>
      <c r="P18" t="s">
        <v>27</v>
      </c>
    </row>
    <row r="19" spans="2:16">
      <c r="B19" s="7"/>
      <c r="C19" s="7"/>
      <c r="D19" s="7"/>
      <c r="E19" s="7"/>
      <c r="F19" s="7"/>
      <c r="G19" s="7"/>
      <c r="H19" s="7"/>
      <c r="L19" t="s">
        <v>19</v>
      </c>
      <c r="P19" t="s">
        <v>28</v>
      </c>
    </row>
    <row r="20" spans="2:16">
      <c r="B20" s="7"/>
      <c r="C20" s="7"/>
      <c r="D20" s="7"/>
      <c r="E20" s="7"/>
      <c r="F20" s="7"/>
      <c r="G20" s="7"/>
      <c r="H20" s="7"/>
      <c r="L20" t="s">
        <v>20</v>
      </c>
      <c r="P20" t="s">
        <v>29</v>
      </c>
    </row>
    <row r="21" spans="2:16">
      <c r="B21" s="7"/>
      <c r="C21" s="22"/>
      <c r="D21" s="22"/>
      <c r="E21" s="22"/>
      <c r="F21" s="22"/>
      <c r="G21" s="22"/>
      <c r="H21" s="7"/>
      <c r="L21" t="s">
        <v>21</v>
      </c>
      <c r="P21" t="s">
        <v>30</v>
      </c>
    </row>
    <row r="22" spans="2:16">
      <c r="B22" s="7"/>
      <c r="C22" s="1" t="s">
        <v>17</v>
      </c>
      <c r="D22" s="1" t="s">
        <v>13</v>
      </c>
      <c r="E22" s="1" t="s">
        <v>14</v>
      </c>
      <c r="F22" s="1" t="s">
        <v>15</v>
      </c>
      <c r="G22" s="1" t="s">
        <v>13</v>
      </c>
      <c r="H22" s="1" t="s">
        <v>16</v>
      </c>
      <c r="L22" t="s">
        <v>22</v>
      </c>
      <c r="P22" t="s">
        <v>22</v>
      </c>
    </row>
    <row r="23" spans="2:16">
      <c r="B23" s="7"/>
      <c r="C23" s="7">
        <v>0.99470000000000003</v>
      </c>
      <c r="D23" s="13">
        <v>0.89522999999999997</v>
      </c>
      <c r="E23" s="7">
        <v>0.62666100000000002</v>
      </c>
      <c r="F23" s="7">
        <v>0.55700715000000001</v>
      </c>
      <c r="G23" s="7">
        <v>0.50130643500000005</v>
      </c>
      <c r="H23" s="7">
        <v>0.90026128699999997</v>
      </c>
    </row>
    <row r="24" spans="2:16">
      <c r="B24" s="7"/>
      <c r="C24" s="7">
        <v>5.0000000000000001E-3</v>
      </c>
      <c r="D24" s="13">
        <v>0.10397000000000001</v>
      </c>
      <c r="E24" s="7">
        <v>0.162302</v>
      </c>
      <c r="F24" s="7">
        <v>0.22266995000000001</v>
      </c>
      <c r="G24" s="7">
        <v>0.25610367000000001</v>
      </c>
      <c r="H24" s="7">
        <v>5.1220733999999997E-2</v>
      </c>
      <c r="K24" t="s">
        <v>14</v>
      </c>
      <c r="L24" t="s">
        <v>23</v>
      </c>
      <c r="O24" t="s">
        <v>16</v>
      </c>
      <c r="P24" t="s">
        <v>31</v>
      </c>
    </row>
    <row r="25" spans="2:16">
      <c r="B25" s="7"/>
      <c r="C25" s="7">
        <v>2.0000000000000001E-4</v>
      </c>
      <c r="D25" s="13">
        <v>6.8000000000000005E-4</v>
      </c>
      <c r="E25" s="7">
        <v>0.100396</v>
      </c>
      <c r="F25" s="7">
        <v>0.10292728</v>
      </c>
      <c r="G25" s="7">
        <v>0.11490154700000001</v>
      </c>
      <c r="H25" s="7">
        <v>2.2980309399999999E-2</v>
      </c>
      <c r="L25" t="s">
        <v>24</v>
      </c>
      <c r="P25" t="s">
        <v>32</v>
      </c>
    </row>
    <row r="26" spans="2:16">
      <c r="B26" s="7"/>
      <c r="C26" s="7">
        <v>9.0000000000000006E-5</v>
      </c>
      <c r="D26" s="13">
        <v>1.01E-4</v>
      </c>
      <c r="E26" s="7">
        <v>5.5365200000000003E-2</v>
      </c>
      <c r="F26" s="7">
        <v>5.3815040000000001E-2</v>
      </c>
      <c r="G26" s="7">
        <v>5.8726264E-2</v>
      </c>
      <c r="H26" s="7">
        <v>1.17452528E-2</v>
      </c>
      <c r="L26" t="s">
        <v>25</v>
      </c>
      <c r="P26" t="s">
        <v>33</v>
      </c>
    </row>
    <row r="27" spans="2:16">
      <c r="B27" s="7"/>
      <c r="C27" s="7">
        <v>1.0000000000000001E-5</v>
      </c>
      <c r="D27" s="13">
        <v>1.9000000000000001E-5</v>
      </c>
      <c r="E27" s="7">
        <v>5.52758E-2</v>
      </c>
      <c r="F27" s="7">
        <v>6.3580579999999998E-2</v>
      </c>
      <c r="G27" s="7">
        <v>6.8962084000000007E-2</v>
      </c>
      <c r="H27" s="7">
        <v>1.37924168E-2</v>
      </c>
      <c r="L27" t="s">
        <v>26</v>
      </c>
      <c r="P27" t="s">
        <v>34</v>
      </c>
    </row>
    <row r="28" spans="2:16">
      <c r="B28" s="7"/>
      <c r="C28" s="6"/>
      <c r="D28" s="6"/>
      <c r="E28" s="6"/>
      <c r="F28" s="7"/>
      <c r="G28" s="6"/>
      <c r="H28" s="7"/>
      <c r="L28" t="s">
        <v>22</v>
      </c>
      <c r="P28" t="s">
        <v>35</v>
      </c>
    </row>
    <row r="29" spans="2:16">
      <c r="B29" s="7"/>
      <c r="C29" s="7"/>
      <c r="D29" s="7"/>
      <c r="E29" s="7"/>
      <c r="F29" s="7"/>
      <c r="G29" s="7"/>
      <c r="H29" s="7"/>
    </row>
    <row r="30" spans="2:16">
      <c r="B30" s="7"/>
      <c r="C30" s="7"/>
      <c r="D30" s="7"/>
      <c r="E30" s="7"/>
      <c r="F30" s="7"/>
      <c r="G30" s="7"/>
      <c r="H30" s="7"/>
    </row>
    <row r="31" spans="2:16">
      <c r="B31" s="7"/>
      <c r="C31" s="1" t="s">
        <v>17</v>
      </c>
      <c r="D31" s="7">
        <v>0.99470000000000003</v>
      </c>
      <c r="E31" s="7">
        <v>5.0000000000000001E-3</v>
      </c>
      <c r="F31" s="7">
        <v>2.0000000000000001E-4</v>
      </c>
      <c r="G31" s="7">
        <v>9.0000000000000006E-5</v>
      </c>
      <c r="H31" s="7">
        <v>1.0000000000000001E-5</v>
      </c>
    </row>
    <row r="32" spans="2:16">
      <c r="B32" s="7"/>
      <c r="C32" s="1" t="s">
        <v>13</v>
      </c>
      <c r="D32" s="13">
        <v>0.89522999999999997</v>
      </c>
      <c r="E32" s="13">
        <v>0.10397000000000001</v>
      </c>
      <c r="F32" s="13">
        <v>6.8000000000000005E-4</v>
      </c>
      <c r="G32" s="13">
        <v>1.01E-4</v>
      </c>
      <c r="H32" s="13">
        <v>1.9000000000000001E-5</v>
      </c>
    </row>
    <row r="33" spans="2:8">
      <c r="B33" s="7"/>
      <c r="C33" s="1" t="s">
        <v>14</v>
      </c>
      <c r="D33" s="7">
        <v>0.62666100000000002</v>
      </c>
      <c r="E33" s="7">
        <v>0.162302</v>
      </c>
      <c r="F33" s="7">
        <v>0.100396</v>
      </c>
      <c r="G33" s="7">
        <v>5.5365200000000003E-2</v>
      </c>
      <c r="H33" s="7">
        <v>5.52758E-2</v>
      </c>
    </row>
    <row r="34" spans="2:8">
      <c r="B34" s="7"/>
      <c r="C34" s="1" t="s">
        <v>15</v>
      </c>
      <c r="D34" s="7">
        <v>0.55700715000000001</v>
      </c>
      <c r="E34" s="7">
        <v>0.22266995000000001</v>
      </c>
      <c r="F34" s="7">
        <v>0.10292728</v>
      </c>
      <c r="G34" s="7">
        <v>5.3815040000000001E-2</v>
      </c>
      <c r="H34" s="7">
        <v>6.3580579999999998E-2</v>
      </c>
    </row>
    <row r="35" spans="2:8">
      <c r="B35" s="7"/>
      <c r="C35" s="1" t="s">
        <v>13</v>
      </c>
      <c r="D35" s="7">
        <v>0.50130643500000005</v>
      </c>
      <c r="E35" s="7">
        <v>0.25610367000000001</v>
      </c>
      <c r="F35" s="7">
        <v>0.11490154700000001</v>
      </c>
      <c r="G35" s="7">
        <v>5.8726264E-2</v>
      </c>
      <c r="H35" s="7">
        <v>6.8962084000000007E-2</v>
      </c>
    </row>
    <row r="36" spans="2:8">
      <c r="B36" s="7"/>
      <c r="C36" s="1" t="s">
        <v>16</v>
      </c>
      <c r="D36" s="7">
        <v>0.90026128699999997</v>
      </c>
      <c r="E36" s="7">
        <v>5.1220733999999997E-2</v>
      </c>
      <c r="F36" s="7">
        <v>2.2980309399999999E-2</v>
      </c>
      <c r="G36" s="7">
        <v>1.17452528E-2</v>
      </c>
      <c r="H36" s="7">
        <v>1.37924168E-2</v>
      </c>
    </row>
    <row r="37" spans="2:8">
      <c r="B37" s="7"/>
      <c r="C37" s="7"/>
      <c r="D37" s="7"/>
      <c r="E37" s="7"/>
      <c r="F37" s="7"/>
      <c r="G37" s="7"/>
      <c r="H37" s="7"/>
    </row>
    <row r="38" spans="2:8">
      <c r="B38" s="7"/>
      <c r="C38" s="7"/>
      <c r="D38" s="7"/>
      <c r="E38" s="7"/>
      <c r="F38" s="7"/>
      <c r="G38" s="7"/>
      <c r="H38" s="7"/>
    </row>
    <row r="39" spans="2:8">
      <c r="B39" s="7"/>
      <c r="C39" s="7"/>
      <c r="D39" s="7"/>
      <c r="E39" s="7"/>
      <c r="F39" s="7"/>
      <c r="G39" s="7"/>
      <c r="H39" s="7"/>
    </row>
  </sheetData>
  <mergeCells count="2">
    <mergeCell ref="C3:G3"/>
    <mergeCell ref="C21:G2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workbookViewId="0">
      <selection activeCell="G15" sqref="G15"/>
    </sheetView>
  </sheetViews>
  <sheetFormatPr baseColWidth="10" defaultRowHeight="14" x14ac:dyDescent="0"/>
  <cols>
    <col min="8" max="8" width="13" bestFit="1" customWidth="1"/>
  </cols>
  <sheetData>
    <row r="3" spans="2:9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 t="s">
        <v>3</v>
      </c>
    </row>
    <row r="4" spans="2:9">
      <c r="B4" t="s">
        <v>38</v>
      </c>
      <c r="C4">
        <v>0.24</v>
      </c>
      <c r="D4">
        <v>0.22</v>
      </c>
      <c r="E4">
        <v>0.2</v>
      </c>
      <c r="F4">
        <v>0.18</v>
      </c>
      <c r="G4">
        <v>0.16</v>
      </c>
      <c r="H4">
        <f>SUM(C4:G4)</f>
        <v>0.99999999999999989</v>
      </c>
    </row>
    <row r="5" spans="2:9">
      <c r="B5" t="s">
        <v>39</v>
      </c>
      <c r="C5">
        <v>0.16</v>
      </c>
      <c r="D5">
        <v>0.18</v>
      </c>
      <c r="E5">
        <v>0.2</v>
      </c>
      <c r="F5">
        <v>0.22</v>
      </c>
      <c r="G5">
        <v>0.24</v>
      </c>
      <c r="H5">
        <f>SUM(C5:G5)</f>
        <v>1</v>
      </c>
    </row>
    <row r="6" spans="2:9">
      <c r="B6" t="s">
        <v>40</v>
      </c>
      <c r="C6">
        <f>C3*C4</f>
        <v>0.24</v>
      </c>
      <c r="D6">
        <f t="shared" ref="D6:G6" si="0">D3*D4</f>
        <v>0.44</v>
      </c>
      <c r="E6">
        <f t="shared" si="0"/>
        <v>0.60000000000000009</v>
      </c>
      <c r="F6">
        <f t="shared" si="0"/>
        <v>0.72</v>
      </c>
      <c r="G6">
        <f t="shared" si="0"/>
        <v>0.8</v>
      </c>
    </row>
    <row r="7" spans="2:9">
      <c r="B7" t="s">
        <v>41</v>
      </c>
      <c r="C7">
        <f>C3*C5</f>
        <v>0.16</v>
      </c>
      <c r="D7">
        <f t="shared" ref="D7:G7" si="1">D3*D5</f>
        <v>0.36</v>
      </c>
      <c r="E7">
        <f t="shared" si="1"/>
        <v>0.60000000000000009</v>
      </c>
      <c r="F7">
        <f t="shared" si="1"/>
        <v>0.88</v>
      </c>
      <c r="G7">
        <f t="shared" si="1"/>
        <v>1.2</v>
      </c>
    </row>
    <row r="8" spans="2:9">
      <c r="B8" t="s">
        <v>42</v>
      </c>
      <c r="C8">
        <f>POWER(C3-D18,2)</f>
        <v>3.2399999999999993</v>
      </c>
      <c r="D8">
        <f>POWER(D3-D18,2)</f>
        <v>0.63999999999999968</v>
      </c>
      <c r="E8">
        <f>POWER(E3-D18,2)</f>
        <v>4.000000000000007E-2</v>
      </c>
      <c r="F8">
        <f>POWER(F3-D18,2)</f>
        <v>1.4400000000000004</v>
      </c>
      <c r="G8">
        <f>POWER(G3-D18,2)</f>
        <v>4.8400000000000007</v>
      </c>
    </row>
    <row r="9" spans="2:9">
      <c r="B9" t="s">
        <v>43</v>
      </c>
      <c r="C9">
        <f>POWER(C3-D19,2)</f>
        <v>4.8400000000000007</v>
      </c>
      <c r="D9">
        <f>POWER(D3-D19,2)</f>
        <v>1.4400000000000004</v>
      </c>
      <c r="E9">
        <f>POWER(E3-D19,2)</f>
        <v>4.000000000000007E-2</v>
      </c>
      <c r="F9">
        <f>POWER(F3-D19,2)</f>
        <v>0.63999999999999968</v>
      </c>
      <c r="G9">
        <f>POWER(G3-D19,2)</f>
        <v>3.2399999999999993</v>
      </c>
    </row>
    <row r="12" spans="2:9">
      <c r="C12" t="s">
        <v>44</v>
      </c>
      <c r="D12">
        <f>SUM(C8:G8)/COUNT(C3:G3)</f>
        <v>2.04</v>
      </c>
    </row>
    <row r="13" spans="2:9">
      <c r="C13" t="s">
        <v>45</v>
      </c>
      <c r="D13">
        <f>SUM(C9:G9)/COUNT(C3:G3)</f>
        <v>2.04</v>
      </c>
    </row>
    <row r="15" spans="2:9">
      <c r="C15" t="s">
        <v>46</v>
      </c>
      <c r="D15">
        <f>CORREL(C4:G4,C5:G5)</f>
        <v>-1</v>
      </c>
    </row>
    <row r="16" spans="2:9">
      <c r="C16" t="s">
        <v>47</v>
      </c>
      <c r="D16">
        <f>SQRT(D12)</f>
        <v>1.42828568570857</v>
      </c>
      <c r="H16" t="s">
        <v>48</v>
      </c>
      <c r="I16">
        <f>D19-D18</f>
        <v>0.40000000000000036</v>
      </c>
    </row>
    <row r="17" spans="3:4">
      <c r="C17" t="s">
        <v>49</v>
      </c>
      <c r="D17">
        <f>SQRT(D13)</f>
        <v>1.42828568570857</v>
      </c>
    </row>
    <row r="18" spans="3:4" ht="16">
      <c r="C18" s="18" t="s">
        <v>52</v>
      </c>
      <c r="D18">
        <f>SUM(C6:G6)</f>
        <v>2.8</v>
      </c>
    </row>
    <row r="19" spans="3:4" ht="16">
      <c r="C19" t="s">
        <v>53</v>
      </c>
      <c r="D19">
        <f>SUM(C7:G7)</f>
        <v>3.2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G23" sqref="G23"/>
    </sheetView>
  </sheetViews>
  <sheetFormatPr baseColWidth="10" defaultRowHeight="14" x14ac:dyDescent="0"/>
  <cols>
    <col min="8" max="8" width="13" bestFit="1" customWidth="1"/>
  </cols>
  <sheetData>
    <row r="3" spans="2:9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 t="s">
        <v>3</v>
      </c>
    </row>
    <row r="4" spans="2:9">
      <c r="B4" t="s">
        <v>38</v>
      </c>
      <c r="C4">
        <v>0.5</v>
      </c>
      <c r="D4">
        <v>0.2</v>
      </c>
      <c r="E4">
        <v>0.2</v>
      </c>
      <c r="F4">
        <v>0.1</v>
      </c>
      <c r="G4">
        <v>0</v>
      </c>
      <c r="H4">
        <f>SUM(C4:G4)</f>
        <v>0.99999999999999989</v>
      </c>
    </row>
    <row r="5" spans="2:9">
      <c r="B5" t="s">
        <v>39</v>
      </c>
      <c r="C5">
        <v>0</v>
      </c>
      <c r="D5">
        <v>0.1</v>
      </c>
      <c r="E5">
        <v>0.2</v>
      </c>
      <c r="F5">
        <v>0.2</v>
      </c>
      <c r="G5">
        <v>0.5</v>
      </c>
      <c r="H5">
        <f>SUM(C5:G5)</f>
        <v>1</v>
      </c>
    </row>
    <row r="6" spans="2:9">
      <c r="B6" t="s">
        <v>40</v>
      </c>
      <c r="C6">
        <f>C3*C4</f>
        <v>0.5</v>
      </c>
      <c r="D6">
        <f t="shared" ref="D6:G6" si="0">D3*D4</f>
        <v>0.4</v>
      </c>
      <c r="E6">
        <f t="shared" si="0"/>
        <v>0.60000000000000009</v>
      </c>
      <c r="F6">
        <f t="shared" si="0"/>
        <v>0.4</v>
      </c>
      <c r="G6">
        <f t="shared" si="0"/>
        <v>0</v>
      </c>
    </row>
    <row r="7" spans="2:9">
      <c r="B7" t="s">
        <v>41</v>
      </c>
      <c r="C7">
        <f>C3*C5</f>
        <v>0</v>
      </c>
      <c r="D7">
        <f t="shared" ref="D7:G7" si="1">D3*D5</f>
        <v>0.2</v>
      </c>
      <c r="E7">
        <f t="shared" si="1"/>
        <v>0.60000000000000009</v>
      </c>
      <c r="F7">
        <f t="shared" si="1"/>
        <v>0.8</v>
      </c>
      <c r="G7">
        <f t="shared" si="1"/>
        <v>2.5</v>
      </c>
    </row>
    <row r="8" spans="2:9">
      <c r="B8" t="s">
        <v>42</v>
      </c>
      <c r="C8">
        <f>POWER(C3-D18,2)</f>
        <v>0.80999999999999983</v>
      </c>
      <c r="D8">
        <f>POWER(D3-D18,2)</f>
        <v>1.0000000000000018E-2</v>
      </c>
      <c r="E8">
        <f>POWER(E3-D18,2)</f>
        <v>1.2100000000000002</v>
      </c>
      <c r="F8">
        <f>POWER(F3-D18,2)</f>
        <v>4.41</v>
      </c>
      <c r="G8">
        <f>POWER(G3-D18,2)</f>
        <v>9.6100000000000012</v>
      </c>
    </row>
    <row r="9" spans="2:9">
      <c r="B9" t="s">
        <v>43</v>
      </c>
      <c r="C9">
        <f>POWER(C3-D19,2)</f>
        <v>9.6099999999999977</v>
      </c>
      <c r="D9">
        <f>POWER(D3-D19,2)</f>
        <v>4.4099999999999984</v>
      </c>
      <c r="E9">
        <f>POWER(E3-D19,2)</f>
        <v>1.2099999999999993</v>
      </c>
      <c r="F9">
        <f>POWER(F3-D19,2)</f>
        <v>9.9999999999999291E-3</v>
      </c>
      <c r="G9">
        <f>POWER(G3-D19,2)</f>
        <v>0.81000000000000061</v>
      </c>
    </row>
    <row r="12" spans="2:9">
      <c r="C12" t="s">
        <v>44</v>
      </c>
      <c r="D12">
        <f>SUM(C8:G8)/COUNT(C3:G3)</f>
        <v>3.21</v>
      </c>
    </row>
    <row r="13" spans="2:9">
      <c r="C13" t="s">
        <v>45</v>
      </c>
      <c r="D13">
        <f>SUM(C9:G9)/COUNT(C3:G3)</f>
        <v>3.2099999999999995</v>
      </c>
    </row>
    <row r="15" spans="2:9">
      <c r="C15" t="s">
        <v>46</v>
      </c>
      <c r="D15">
        <f>CORREL(C4:G4,C5:G5)</f>
        <v>-0.85714285714285698</v>
      </c>
    </row>
    <row r="16" spans="2:9">
      <c r="C16" t="s">
        <v>47</v>
      </c>
      <c r="D16">
        <f>SQRT(D12)</f>
        <v>1.7916472867168918</v>
      </c>
      <c r="H16" t="s">
        <v>48</v>
      </c>
      <c r="I16">
        <f>D19-D18</f>
        <v>2.1999999999999997</v>
      </c>
    </row>
    <row r="17" spans="3:4">
      <c r="C17" t="s">
        <v>49</v>
      </c>
      <c r="D17">
        <f>SQRT(D13)</f>
        <v>1.7916472867168916</v>
      </c>
    </row>
    <row r="18" spans="3:4">
      <c r="C18" t="s">
        <v>50</v>
      </c>
      <c r="D18">
        <f>SUM(C6:G6)</f>
        <v>1.9</v>
      </c>
    </row>
    <row r="19" spans="3:4">
      <c r="C19" t="s">
        <v>51</v>
      </c>
      <c r="D19">
        <f>SUM(C7:G7)</f>
        <v>4.0999999999999996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J27" sqref="J27"/>
    </sheetView>
  </sheetViews>
  <sheetFormatPr baseColWidth="10" defaultRowHeight="14" x14ac:dyDescent="0"/>
  <cols>
    <col min="8" max="8" width="13" bestFit="1" customWidth="1"/>
  </cols>
  <sheetData>
    <row r="3" spans="2:9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 t="s">
        <v>3</v>
      </c>
    </row>
    <row r="4" spans="2:9">
      <c r="B4" t="s">
        <v>38</v>
      </c>
      <c r="C4">
        <v>0.1</v>
      </c>
      <c r="D4">
        <v>0.4</v>
      </c>
      <c r="E4">
        <v>0.2</v>
      </c>
      <c r="F4">
        <v>0.3</v>
      </c>
      <c r="G4">
        <v>0</v>
      </c>
      <c r="H4">
        <f>SUM(C4:G4)</f>
        <v>1</v>
      </c>
    </row>
    <row r="5" spans="2:9">
      <c r="B5" t="s">
        <v>39</v>
      </c>
      <c r="C5">
        <v>0.4</v>
      </c>
      <c r="D5">
        <v>0.1</v>
      </c>
      <c r="E5">
        <v>0.3</v>
      </c>
      <c r="F5">
        <v>0.2</v>
      </c>
      <c r="G5">
        <v>0</v>
      </c>
      <c r="H5">
        <f>SUM(C5:G5)</f>
        <v>1</v>
      </c>
    </row>
    <row r="6" spans="2:9">
      <c r="B6" t="s">
        <v>40</v>
      </c>
      <c r="C6">
        <f>C3*C4</f>
        <v>0.1</v>
      </c>
      <c r="D6">
        <f t="shared" ref="D6:G6" si="0">D3*D4</f>
        <v>0.8</v>
      </c>
      <c r="E6">
        <f t="shared" si="0"/>
        <v>0.60000000000000009</v>
      </c>
      <c r="F6">
        <f t="shared" si="0"/>
        <v>1.2</v>
      </c>
      <c r="G6">
        <f t="shared" si="0"/>
        <v>0</v>
      </c>
    </row>
    <row r="7" spans="2:9">
      <c r="B7" t="s">
        <v>41</v>
      </c>
      <c r="C7">
        <f>C3*C5</f>
        <v>0.4</v>
      </c>
      <c r="D7">
        <f t="shared" ref="D7:G7" si="1">D3*D5</f>
        <v>0.2</v>
      </c>
      <c r="E7">
        <f t="shared" si="1"/>
        <v>0.89999999999999991</v>
      </c>
      <c r="F7">
        <f t="shared" si="1"/>
        <v>0.8</v>
      </c>
      <c r="G7">
        <f t="shared" si="1"/>
        <v>0</v>
      </c>
    </row>
    <row r="8" spans="2:9">
      <c r="B8" t="s">
        <v>42</v>
      </c>
      <c r="C8">
        <f>POWER(C3-D18,2)</f>
        <v>2.8900000000000006</v>
      </c>
      <c r="D8">
        <f>POWER(D3-D18,2)</f>
        <v>0.49000000000000027</v>
      </c>
      <c r="E8">
        <f>POWER(E3-D18,2)</f>
        <v>8.99999999999999E-2</v>
      </c>
      <c r="F8">
        <f>POWER(F3-D18,2)</f>
        <v>1.6899999999999995</v>
      </c>
      <c r="G8">
        <f>POWER(G3-D18,2)</f>
        <v>5.2899999999999991</v>
      </c>
    </row>
    <row r="9" spans="2:9">
      <c r="B9" t="s">
        <v>43</v>
      </c>
      <c r="C9">
        <f>POWER(C3-D19,2)</f>
        <v>1.6899999999999995</v>
      </c>
      <c r="D9">
        <f>POWER(D3-D19,2)</f>
        <v>8.99999999999999E-2</v>
      </c>
      <c r="E9">
        <f>POWER(E3-D19,2)</f>
        <v>0.49000000000000027</v>
      </c>
      <c r="F9">
        <f>POWER(F3-D19,2)</f>
        <v>2.8900000000000006</v>
      </c>
      <c r="G9">
        <f>POWER(G3-D19,2)</f>
        <v>7.2900000000000009</v>
      </c>
    </row>
    <row r="12" spans="2:9">
      <c r="C12" t="s">
        <v>44</v>
      </c>
      <c r="D12">
        <f>SUM(C8:G8)/COUNT(C3:G3)</f>
        <v>2.09</v>
      </c>
    </row>
    <row r="13" spans="2:9">
      <c r="C13" t="s">
        <v>45</v>
      </c>
      <c r="D13">
        <f>SUM(C9:G9)/COUNT(C3:G3)</f>
        <v>2.4900000000000002</v>
      </c>
    </row>
    <row r="15" spans="2:9">
      <c r="C15" t="s">
        <v>46</v>
      </c>
      <c r="D15">
        <f>CORREL(C4:G4,C5:G5)</f>
        <v>0</v>
      </c>
    </row>
    <row r="16" spans="2:9">
      <c r="C16" t="s">
        <v>47</v>
      </c>
      <c r="D16">
        <f>SQRT(D12)</f>
        <v>1.4456832294800961</v>
      </c>
      <c r="H16" t="s">
        <v>48</v>
      </c>
      <c r="I16">
        <f>D19-D18</f>
        <v>-0.40000000000000036</v>
      </c>
    </row>
    <row r="17" spans="3:4">
      <c r="C17" t="s">
        <v>49</v>
      </c>
      <c r="D17">
        <f>SQRT(D13)</f>
        <v>1.57797338380595</v>
      </c>
    </row>
    <row r="18" spans="3:4">
      <c r="C18" t="s">
        <v>50</v>
      </c>
      <c r="D18">
        <f>SUM(C6:G6)</f>
        <v>2.7</v>
      </c>
    </row>
    <row r="19" spans="3:4">
      <c r="C19" t="s">
        <v>51</v>
      </c>
      <c r="D19">
        <f>SUM(C7:G7)</f>
        <v>2.2999999999999998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opLeftCell="A4" workbookViewId="0">
      <selection activeCell="P22" sqref="P22"/>
    </sheetView>
  </sheetViews>
  <sheetFormatPr baseColWidth="10" defaultRowHeight="14" x14ac:dyDescent="0"/>
  <cols>
    <col min="8" max="8" width="13" bestFit="1" customWidth="1"/>
  </cols>
  <sheetData>
    <row r="3" spans="2:9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 t="s">
        <v>3</v>
      </c>
    </row>
    <row r="4" spans="2:9">
      <c r="B4" t="s">
        <v>38</v>
      </c>
      <c r="C4">
        <v>0.85</v>
      </c>
      <c r="D4">
        <v>0.1</v>
      </c>
      <c r="E4">
        <v>0.03</v>
      </c>
      <c r="F4">
        <v>0.02</v>
      </c>
      <c r="G4">
        <v>0</v>
      </c>
      <c r="H4">
        <f>SUM(C4:G4)</f>
        <v>1</v>
      </c>
    </row>
    <row r="5" spans="2:9">
      <c r="B5" t="s">
        <v>39</v>
      </c>
      <c r="C5">
        <v>0.4</v>
      </c>
      <c r="D5">
        <v>0.2</v>
      </c>
      <c r="E5">
        <v>0.2</v>
      </c>
      <c r="F5">
        <v>0.1</v>
      </c>
      <c r="G5">
        <v>0.1</v>
      </c>
      <c r="H5">
        <f>SUM(C5:G5)</f>
        <v>1</v>
      </c>
    </row>
    <row r="6" spans="2:9">
      <c r="B6" t="s">
        <v>40</v>
      </c>
      <c r="C6">
        <f>C3*C4</f>
        <v>0.85</v>
      </c>
      <c r="D6">
        <f>D3*D4</f>
        <v>0.2</v>
      </c>
      <c r="E6">
        <f>E3*E4</f>
        <v>0.09</v>
      </c>
      <c r="F6">
        <f>F3*F4</f>
        <v>0.08</v>
      </c>
      <c r="G6">
        <f>G3*G4</f>
        <v>0</v>
      </c>
    </row>
    <row r="7" spans="2:9">
      <c r="B7" t="s">
        <v>41</v>
      </c>
      <c r="C7">
        <f>C3*C5</f>
        <v>0.4</v>
      </c>
      <c r="D7">
        <f t="shared" ref="D7:G7" si="0">D3*D5</f>
        <v>0.4</v>
      </c>
      <c r="E7">
        <f t="shared" si="0"/>
        <v>0.60000000000000009</v>
      </c>
      <c r="F7">
        <f t="shared" si="0"/>
        <v>0.4</v>
      </c>
      <c r="G7">
        <f t="shared" si="0"/>
        <v>0.5</v>
      </c>
    </row>
    <row r="8" spans="2:9">
      <c r="B8" t="s">
        <v>42</v>
      </c>
      <c r="C8">
        <f>POWER(C3-D18,2)</f>
        <v>4.8400000000000089E-2</v>
      </c>
      <c r="D8">
        <f>POWER(D3-D18,2)</f>
        <v>0.60839999999999972</v>
      </c>
      <c r="E8">
        <f>POWER(E3-D18,2)</f>
        <v>3.1683999999999992</v>
      </c>
      <c r="F8">
        <f>POWER(F3-D18,2)</f>
        <v>7.7283999999999988</v>
      </c>
      <c r="G8">
        <f>POWER(G3-D18,2)</f>
        <v>14.288399999999999</v>
      </c>
    </row>
    <row r="9" spans="2:9">
      <c r="B9" t="s">
        <v>43</v>
      </c>
      <c r="C9">
        <f>POWER(C3-D19,2)</f>
        <v>1.6900000000000006</v>
      </c>
      <c r="D9">
        <f>POWER(D3-D19,2)</f>
        <v>9.0000000000000163E-2</v>
      </c>
      <c r="E9">
        <f>POWER(E3-D19,2)</f>
        <v>0.4899999999999996</v>
      </c>
      <c r="F9">
        <f>POWER(F3-D19,2)</f>
        <v>2.8899999999999992</v>
      </c>
      <c r="G9">
        <f>POWER(G3-D19,2)</f>
        <v>7.2899999999999983</v>
      </c>
    </row>
    <row r="12" spans="2:9">
      <c r="C12" t="s">
        <v>44</v>
      </c>
      <c r="D12">
        <f>SUM(C8:G8)/COUNT(C3:G3)</f>
        <v>5.1684000000000001</v>
      </c>
    </row>
    <row r="13" spans="2:9">
      <c r="C13" t="s">
        <v>45</v>
      </c>
      <c r="D13">
        <f>SUM(C9:G9)/COUNT(C3:G3)</f>
        <v>2.4899999999999998</v>
      </c>
    </row>
    <row r="15" spans="2:9">
      <c r="C15" t="s">
        <v>46</v>
      </c>
      <c r="D15">
        <f>CORREL(C4:G4,C5:G5)</f>
        <v>0.93873794250093867</v>
      </c>
    </row>
    <row r="16" spans="2:9">
      <c r="C16" t="s">
        <v>47</v>
      </c>
      <c r="D16">
        <f>SQRT(D12)</f>
        <v>2.2734115333568625</v>
      </c>
      <c r="H16" t="s">
        <v>48</v>
      </c>
      <c r="I16">
        <f>D19-D18</f>
        <v>1.08</v>
      </c>
    </row>
    <row r="17" spans="3:4">
      <c r="C17" t="s">
        <v>49</v>
      </c>
      <c r="D17">
        <f>SQRT(D13)</f>
        <v>1.57797338380595</v>
      </c>
    </row>
    <row r="18" spans="3:4">
      <c r="C18" t="s">
        <v>50</v>
      </c>
      <c r="D18">
        <f>SUM(C6:G6)</f>
        <v>1.2200000000000002</v>
      </c>
    </row>
    <row r="19" spans="3:4">
      <c r="C19" t="s">
        <v>51</v>
      </c>
      <c r="D19">
        <f>SUM(C7:G7)</f>
        <v>2.3000000000000003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corr -1(1)</vt:lpstr>
      <vt:lpstr>corr -1(2)</vt:lpstr>
      <vt:lpstr>corr 0</vt:lpstr>
      <vt:lpstr>corr +1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Sardar</dc:creator>
  <cp:lastModifiedBy>Sardar Ali</cp:lastModifiedBy>
  <dcterms:created xsi:type="dcterms:W3CDTF">2015-10-05T20:51:44Z</dcterms:created>
  <dcterms:modified xsi:type="dcterms:W3CDTF">2015-10-08T09:58:21Z</dcterms:modified>
</cp:coreProperties>
</file>