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Macro and elasticities/"/>
    </mc:Choice>
  </mc:AlternateContent>
  <xr:revisionPtr revIDLastSave="2" documentId="8_{BDF606DC-DBA6-4DD3-83F7-694FE88D506D}" xr6:coauthVersionLast="47" xr6:coauthVersionMax="47" xr10:uidLastSave="{D292B86E-8DB4-EE40-A83A-F9CD2674CD53}"/>
  <bookViews>
    <workbookView xWindow="4880" yWindow="500" windowWidth="34800" windowHeight="19080" activeTab="7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labor_incomes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family val="2"/>
          </rPr>
          <t>Israel Osorio-Rodarte:</t>
        </r>
        <r>
          <rPr>
            <sz val="9"/>
            <color indexed="81"/>
            <rFont val="Tahoma"/>
            <family val="2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<sst xmlns="http://schemas.openxmlformats.org/spreadsheetml/2006/main" count="299" uniqueCount="152">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</sst>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2" fontId="0" fillId="0" borderId="0" xfId="0" applyNumberFormat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28.33203125" bestFit="1" customWidth="1"/>
    <col min="3" max="3" width="11.5" bestFit="1" customWidth="1"/>
  </cols>
  <sheetData>
    <row r="1" spans="2:5" x14ac:dyDescent="0.2">
      <c r="B1" s="1" t="s">
        <v>0</v>
      </c>
    </row>
    <row r="2" spans="2:5" x14ac:dyDescent="0.2">
      <c r="B2" s="1" t="s">
        <v>1</v>
      </c>
      <c r="C2" t="s">
        <v>18</v>
      </c>
    </row>
    <row r="3" spans="2:5" x14ac:dyDescent="0.2">
      <c r="B3" s="1" t="s">
        <v>2</v>
      </c>
      <c r="C3" t="s">
        <v>13</v>
      </c>
      <c r="D3">
        <v>1</v>
      </c>
      <c r="E3">
        <v>1</v>
      </c>
    </row>
    <row r="4" spans="2:5" x14ac:dyDescent="0.2">
      <c r="B4" s="1" t="s">
        <v>3</v>
      </c>
      <c r="C4" t="s">
        <v>14</v>
      </c>
      <c r="D4">
        <v>2</v>
      </c>
      <c r="E4">
        <v>2</v>
      </c>
    </row>
    <row r="5" spans="2:5" x14ac:dyDescent="0.2">
      <c r="B5" s="1" t="s">
        <v>4</v>
      </c>
      <c r="C5" t="s">
        <v>14</v>
      </c>
      <c r="D5">
        <v>3</v>
      </c>
      <c r="E5">
        <v>2</v>
      </c>
    </row>
    <row r="6" spans="2:5" x14ac:dyDescent="0.2">
      <c r="B6" s="1" t="s">
        <v>5</v>
      </c>
      <c r="C6" t="s">
        <v>14</v>
      </c>
      <c r="D6">
        <v>4</v>
      </c>
      <c r="E6">
        <v>2</v>
      </c>
    </row>
    <row r="7" spans="2:5" x14ac:dyDescent="0.2">
      <c r="B7" s="1" t="s">
        <v>6</v>
      </c>
      <c r="C7" t="s">
        <v>6</v>
      </c>
      <c r="D7">
        <v>5</v>
      </c>
      <c r="E7">
        <v>3</v>
      </c>
    </row>
    <row r="8" spans="2:5" x14ac:dyDescent="0.2">
      <c r="B8" s="1" t="s">
        <v>7</v>
      </c>
      <c r="C8" t="s">
        <v>17</v>
      </c>
      <c r="D8">
        <v>6</v>
      </c>
      <c r="E8">
        <v>4</v>
      </c>
    </row>
    <row r="9" spans="2:5" x14ac:dyDescent="0.2">
      <c r="B9" s="1" t="s">
        <v>8</v>
      </c>
      <c r="C9" t="s">
        <v>15</v>
      </c>
      <c r="D9">
        <v>7</v>
      </c>
      <c r="E9">
        <v>5</v>
      </c>
    </row>
    <row r="10" spans="2:5" x14ac:dyDescent="0.2">
      <c r="B10" s="1" t="s">
        <v>9</v>
      </c>
      <c r="C10" t="s">
        <v>16</v>
      </c>
      <c r="D10">
        <v>8</v>
      </c>
      <c r="E10">
        <v>6</v>
      </c>
    </row>
    <row r="11" spans="2:5" x14ac:dyDescent="0.2">
      <c r="B11" s="1" t="s">
        <v>10</v>
      </c>
      <c r="C11" t="s">
        <v>17</v>
      </c>
      <c r="D11">
        <v>9</v>
      </c>
      <c r="E11">
        <v>4</v>
      </c>
    </row>
    <row r="12" spans="2:5" x14ac:dyDescent="0.2">
      <c r="B12" s="1" t="s">
        <v>11</v>
      </c>
      <c r="C12" t="s">
        <v>17</v>
      </c>
      <c r="D12">
        <v>10</v>
      </c>
      <c r="E12">
        <v>4</v>
      </c>
    </row>
    <row r="13" spans="2:5" x14ac:dyDescent="0.2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s="108" t="s">
        <v>104</v>
      </c>
      <c r="B1" s="10" t="s">
        <v>27</v>
      </c>
    </row>
    <row r="2" spans="1:2" x14ac:dyDescent="0.2">
      <c r="A2" s="106" t="s">
        <v>77</v>
      </c>
      <c r="B2" s="107">
        <f>parameters!I12</f>
        <v>0.14323003026383962</v>
      </c>
    </row>
    <row r="3" spans="1:2" x14ac:dyDescent="0.2">
      <c r="A3" s="106" t="s">
        <v>105</v>
      </c>
      <c r="B3" s="107">
        <f>parameters!I13</f>
        <v>0.18697616316515428</v>
      </c>
    </row>
    <row r="4" spans="1:2" x14ac:dyDescent="0.2">
      <c r="A4" s="106" t="s">
        <v>106</v>
      </c>
      <c r="B4" s="107">
        <f>parameters!I14</f>
        <v>0.18697616316515428</v>
      </c>
    </row>
    <row r="5" spans="1:2" x14ac:dyDescent="0.2">
      <c r="A5" s="106" t="s">
        <v>82</v>
      </c>
      <c r="B5" s="107">
        <f>parameters!I15</f>
        <v>1.1863902847571106E-2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s="10" t="s">
        <v>114</v>
      </c>
      <c r="B1" s="10" t="s">
        <v>115</v>
      </c>
    </row>
    <row r="2" spans="1:2" x14ac:dyDescent="0.2">
      <c r="A2" s="106" t="s">
        <v>116</v>
      </c>
      <c r="B2" s="110">
        <f>parameters!I29</f>
        <v>170754146.0864602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baseColWidth="10" defaultColWidth="8.83203125" defaultRowHeight="15" x14ac:dyDescent="0.2"/>
  <cols>
    <col min="1" max="1" width="25.5" bestFit="1" customWidth="1"/>
  </cols>
  <sheetData>
    <row r="1" spans="1:8" x14ac:dyDescent="0.2">
      <c r="A1" s="7"/>
    </row>
    <row r="2" spans="1:8" x14ac:dyDescent="0.2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">
      <c r="A6" t="s">
        <v>83</v>
      </c>
    </row>
    <row r="7" spans="1:8" x14ac:dyDescent="0.2">
      <c r="A7" t="s">
        <v>84</v>
      </c>
    </row>
    <row r="8" spans="1:8" x14ac:dyDescent="0.2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baseColWidth="10" defaultColWidth="8.6640625" defaultRowHeight="15" x14ac:dyDescent="0.2"/>
  <cols>
    <col min="1" max="1" width="30" customWidth="1"/>
    <col min="2" max="2" width="17.1640625" customWidth="1"/>
    <col min="3" max="5" width="15.5" customWidth="1"/>
    <col min="6" max="6" width="15.83203125" customWidth="1"/>
    <col min="7" max="7" width="15.5" customWidth="1"/>
    <col min="8" max="9" width="17.5" customWidth="1"/>
    <col min="10" max="10" width="11.1640625" bestFit="1" customWidth="1"/>
    <col min="12" max="12" width="9" bestFit="1" customWidth="1"/>
    <col min="14" max="14" width="14.33203125" bestFit="1" customWidth="1"/>
  </cols>
  <sheetData>
    <row r="1" spans="1:17" x14ac:dyDescent="0.2">
      <c r="A1" s="63"/>
      <c r="B1" s="137" t="s">
        <v>128</v>
      </c>
      <c r="C1" s="138"/>
      <c r="D1" s="138"/>
      <c r="E1" s="138"/>
      <c r="F1" s="138"/>
      <c r="G1" s="138"/>
      <c r="H1" s="138"/>
      <c r="I1" s="139"/>
      <c r="L1" t="s">
        <v>140</v>
      </c>
    </row>
    <row r="2" spans="1:17" x14ac:dyDescent="0.2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">
      <c r="A6" s="63"/>
      <c r="B6" s="137" t="s">
        <v>59</v>
      </c>
      <c r="C6" s="138"/>
      <c r="D6" s="138"/>
      <c r="E6" s="138"/>
      <c r="F6" s="138"/>
      <c r="G6" s="138"/>
      <c r="H6" s="138"/>
      <c r="I6" s="139"/>
    </row>
    <row r="7" spans="1:17" x14ac:dyDescent="0.2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">
      <c r="A8" s="6" t="s">
        <v>63</v>
      </c>
      <c r="B8" s="68">
        <v>148488530</v>
      </c>
      <c r="C8" s="68">
        <v>160366844</v>
      </c>
      <c r="D8" s="68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">
      <c r="A9" s="6" t="s">
        <v>64</v>
      </c>
      <c r="B9" s="6">
        <v>89808161.900000006</v>
      </c>
      <c r="C9" s="68">
        <v>100717248</v>
      </c>
      <c r="D9" s="68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">
      <c r="A18" s="63"/>
      <c r="B18" s="136" t="s">
        <v>59</v>
      </c>
      <c r="C18" s="136"/>
      <c r="D18" s="136"/>
      <c r="E18" s="136"/>
      <c r="F18" s="136"/>
      <c r="G18" s="136"/>
      <c r="H18" s="136"/>
      <c r="I18" s="120"/>
    </row>
    <row r="19" spans="1:11" x14ac:dyDescent="0.2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5" customHeight="1" x14ac:dyDescent="0.2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">
      <c r="A28" s="66"/>
    </row>
    <row r="29" spans="1:11" x14ac:dyDescent="0.2">
      <c r="A29" s="63"/>
      <c r="B29" s="137" t="s">
        <v>60</v>
      </c>
      <c r="C29" s="138"/>
      <c r="D29" s="138"/>
      <c r="E29" s="138"/>
      <c r="F29" s="138"/>
      <c r="G29" s="138"/>
      <c r="H29" s="138"/>
      <c r="I29" s="139"/>
    </row>
    <row r="30" spans="1:11" ht="16" thickBot="1" x14ac:dyDescent="0.25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6" thickTop="1" x14ac:dyDescent="0.2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">
      <c r="A36" s="66"/>
      <c r="C36" s="5"/>
      <c r="D36" s="5"/>
    </row>
    <row r="37" spans="1:14" ht="43" customHeight="1" thickBot="1" x14ac:dyDescent="0.25">
      <c r="A37" s="66"/>
      <c r="B37" s="85" t="s">
        <v>61</v>
      </c>
      <c r="C37" s="5"/>
      <c r="D37" s="5"/>
    </row>
    <row r="38" spans="1:14" ht="24" customHeight="1" thickTop="1" x14ac:dyDescent="0.2">
      <c r="A38" s="64" t="s">
        <v>55</v>
      </c>
      <c r="B38" s="85">
        <v>0</v>
      </c>
      <c r="C38" s="5"/>
      <c r="D38" s="5"/>
    </row>
    <row r="39" spans="1:14" x14ac:dyDescent="0.2">
      <c r="A39" s="66"/>
      <c r="C39" s="5"/>
      <c r="D39" s="5"/>
    </row>
    <row r="41" spans="1:14" x14ac:dyDescent="0.2">
      <c r="A41" s="63" t="s">
        <v>18</v>
      </c>
      <c r="B41" s="137" t="s">
        <v>22</v>
      </c>
      <c r="C41" s="138"/>
      <c r="D41" s="138"/>
      <c r="E41" s="138"/>
      <c r="F41" s="138"/>
      <c r="G41" s="138"/>
      <c r="H41" s="138"/>
      <c r="I41" s="139"/>
    </row>
    <row r="42" spans="1:14" x14ac:dyDescent="0.2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ht="16" x14ac:dyDescent="0.2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29">
        <f>M43+K43</f>
        <v>12560160.399669573</v>
      </c>
    </row>
    <row r="44" spans="1:14" ht="16" x14ac:dyDescent="0.2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29">
        <f t="shared" ref="N44:N48" si="28">M44+K44</f>
        <v>12727400.659569332</v>
      </c>
    </row>
    <row r="45" spans="1:14" ht="16" x14ac:dyDescent="0.2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29">
        <f t="shared" si="28"/>
        <v>4149270.8771142182</v>
      </c>
    </row>
    <row r="46" spans="1:14" ht="16" x14ac:dyDescent="0.2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29">
        <f t="shared" si="28"/>
        <v>6481385.482613977</v>
      </c>
    </row>
    <row r="47" spans="1:14" ht="16" x14ac:dyDescent="0.2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29">
        <f t="shared" si="28"/>
        <v>4959149.7071512127</v>
      </c>
    </row>
    <row r="48" spans="1:14" ht="16" x14ac:dyDescent="0.2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29">
        <f t="shared" si="28"/>
        <v>7066986.8738816874</v>
      </c>
    </row>
    <row r="49" spans="1:11" ht="16" x14ac:dyDescent="0.2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">
      <c r="A51" s="6" t="s">
        <v>18</v>
      </c>
      <c r="B51" s="133" t="s">
        <v>23</v>
      </c>
      <c r="C51" s="134"/>
      <c r="D51" s="134"/>
      <c r="E51" s="134"/>
      <c r="F51" s="134"/>
      <c r="G51" s="134"/>
      <c r="H51" s="134"/>
      <c r="I51" s="135"/>
    </row>
    <row r="52" spans="1:11" x14ac:dyDescent="0.2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ht="16" x14ac:dyDescent="0.2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ht="16" x14ac:dyDescent="0.2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ht="16" x14ac:dyDescent="0.2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ht="16" x14ac:dyDescent="0.2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ht="16" x14ac:dyDescent="0.2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ht="16" x14ac:dyDescent="0.2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ht="16" x14ac:dyDescent="0.2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">
      <c r="A60" s="5"/>
      <c r="C60" s="132"/>
      <c r="D60" s="132"/>
      <c r="E60" s="132"/>
      <c r="F60" s="132"/>
      <c r="G60" s="132"/>
      <c r="H60" s="132"/>
      <c r="I60" s="132"/>
    </row>
    <row r="61" spans="1:11" x14ac:dyDescent="0.2">
      <c r="A61" s="5"/>
      <c r="C61" s="132"/>
      <c r="D61" s="132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5" customHeight="1" x14ac:dyDescent="0.2">
      <c r="A63" s="6" t="s">
        <v>18</v>
      </c>
      <c r="E63" s="141" t="s">
        <v>142</v>
      </c>
      <c r="F63" s="141" t="s">
        <v>143</v>
      </c>
      <c r="G63" s="141" t="s">
        <v>144</v>
      </c>
      <c r="H63" s="141" t="s">
        <v>145</v>
      </c>
      <c r="I63" s="141" t="s">
        <v>146</v>
      </c>
    </row>
    <row r="64" spans="1:11" ht="21.5" customHeight="1" x14ac:dyDescent="0.2">
      <c r="A64" s="6" t="s">
        <v>1</v>
      </c>
      <c r="E64" s="142"/>
      <c r="F64" s="142"/>
      <c r="G64" s="142"/>
      <c r="H64" s="142"/>
      <c r="I64" s="142"/>
    </row>
    <row r="65" spans="1:11" ht="16" x14ac:dyDescent="0.2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ht="16" x14ac:dyDescent="0.2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ht="16" x14ac:dyDescent="0.2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ht="16" x14ac:dyDescent="0.2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ht="16" x14ac:dyDescent="0.2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ht="16" x14ac:dyDescent="0.2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ht="16" x14ac:dyDescent="0.2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">
      <c r="A72" s="5"/>
    </row>
    <row r="73" spans="1:11" x14ac:dyDescent="0.2">
      <c r="A73" s="6" t="s">
        <v>18</v>
      </c>
      <c r="B73" s="133" t="s">
        <v>86</v>
      </c>
      <c r="C73" s="134"/>
      <c r="D73" s="134"/>
      <c r="E73" s="134"/>
      <c r="F73" s="134"/>
      <c r="G73" s="134"/>
      <c r="H73" s="134"/>
      <c r="I73" s="135"/>
    </row>
    <row r="74" spans="1:11" x14ac:dyDescent="0.2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ht="16" x14ac:dyDescent="0.2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ht="16" x14ac:dyDescent="0.2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ht="16" x14ac:dyDescent="0.2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ht="16" x14ac:dyDescent="0.2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ht="16" x14ac:dyDescent="0.2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ht="16" x14ac:dyDescent="0.2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ht="16" x14ac:dyDescent="0.2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">
      <c r="A83" s="6" t="s">
        <v>18</v>
      </c>
      <c r="B83" s="137" t="s">
        <v>129</v>
      </c>
      <c r="C83" s="138"/>
      <c r="D83" s="138"/>
      <c r="E83" s="138"/>
      <c r="F83" s="138"/>
      <c r="G83" s="138"/>
      <c r="H83" s="138"/>
      <c r="I83" s="139"/>
    </row>
    <row r="84" spans="1:9" x14ac:dyDescent="0.2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ht="16" x14ac:dyDescent="0.2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ht="16" x14ac:dyDescent="0.2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ht="16" x14ac:dyDescent="0.2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ht="16" x14ac:dyDescent="0.2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ht="16" x14ac:dyDescent="0.2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ht="16" x14ac:dyDescent="0.2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ht="16" x14ac:dyDescent="0.2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">
      <c r="A93" s="6" t="s">
        <v>18</v>
      </c>
      <c r="B93" s="137" t="s">
        <v>24</v>
      </c>
      <c r="C93" s="138"/>
      <c r="D93" s="138"/>
      <c r="E93" s="138"/>
      <c r="F93" s="138"/>
      <c r="G93" s="138"/>
      <c r="H93" s="138"/>
      <c r="I93" s="139"/>
    </row>
    <row r="94" spans="1:9" x14ac:dyDescent="0.2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ht="16" x14ac:dyDescent="0.2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ht="16" x14ac:dyDescent="0.2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ht="16" x14ac:dyDescent="0.2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ht="16" x14ac:dyDescent="0.2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ht="16" x14ac:dyDescent="0.2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ht="16" x14ac:dyDescent="0.2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ht="16" x14ac:dyDescent="0.2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">
      <c r="A102" s="5"/>
      <c r="B102" s="5"/>
    </row>
    <row r="103" spans="1:9" x14ac:dyDescent="0.2">
      <c r="A103" s="6" t="s">
        <v>18</v>
      </c>
      <c r="B103" s="140" t="s">
        <v>25</v>
      </c>
      <c r="C103">
        <v>1</v>
      </c>
    </row>
    <row r="104" spans="1:9" x14ac:dyDescent="0.2">
      <c r="A104" s="6" t="s">
        <v>1</v>
      </c>
      <c r="B104" s="140"/>
    </row>
    <row r="105" spans="1:9" ht="16" x14ac:dyDescent="0.2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ht="16" x14ac:dyDescent="0.2">
      <c r="A106" s="3" t="s">
        <v>14</v>
      </c>
      <c r="B106" s="8">
        <f t="shared" si="66"/>
        <v>0</v>
      </c>
      <c r="C106">
        <v>0</v>
      </c>
    </row>
    <row r="107" spans="1:9" ht="16" x14ac:dyDescent="0.2">
      <c r="A107" s="3" t="s">
        <v>6</v>
      </c>
      <c r="B107" s="8">
        <f t="shared" si="66"/>
        <v>0</v>
      </c>
      <c r="C107">
        <v>0</v>
      </c>
    </row>
    <row r="108" spans="1:9" ht="16" x14ac:dyDescent="0.2">
      <c r="A108" s="3" t="s">
        <v>17</v>
      </c>
      <c r="B108" s="8">
        <f t="shared" si="66"/>
        <v>0</v>
      </c>
      <c r="C108">
        <v>0</v>
      </c>
    </row>
    <row r="109" spans="1:9" ht="16" x14ac:dyDescent="0.2">
      <c r="A109" s="3" t="s">
        <v>15</v>
      </c>
      <c r="B109" s="8">
        <f t="shared" si="66"/>
        <v>0</v>
      </c>
      <c r="C109">
        <v>0</v>
      </c>
    </row>
    <row r="110" spans="1:9" ht="16" x14ac:dyDescent="0.2">
      <c r="A110" s="3" t="s">
        <v>16</v>
      </c>
      <c r="B110" s="8">
        <f t="shared" si="66"/>
        <v>0</v>
      </c>
      <c r="C110">
        <v>0</v>
      </c>
    </row>
    <row r="111" spans="1:9" ht="16" x14ac:dyDescent="0.2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">
      <c r="C112" s="115"/>
      <c r="D112" s="115"/>
      <c r="E112" s="115"/>
      <c r="F112" s="115"/>
      <c r="G112" s="115"/>
      <c r="H112" s="115"/>
      <c r="I112" s="115"/>
    </row>
    <row r="113" spans="1:10" x14ac:dyDescent="0.2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">
      <c r="A133" t="s">
        <v>121</v>
      </c>
      <c r="C133">
        <v>13879862.000000007</v>
      </c>
      <c r="D133" s="131">
        <v>20233743.999999993</v>
      </c>
      <c r="E133" s="131">
        <v>20635376.999999993</v>
      </c>
      <c r="F133" s="131">
        <v>20924272.277999993</v>
      </c>
      <c r="G133" s="131">
        <v>21957931.328533195</v>
      </c>
      <c r="H133" s="131">
        <v>23121701.688945454</v>
      </c>
      <c r="I133" s="131">
        <v>24416516.983526401</v>
      </c>
    </row>
    <row r="134" spans="1:9" x14ac:dyDescent="0.2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">
      <c r="I138" s="122"/>
    </row>
    <row r="139" spans="1:9" x14ac:dyDescent="0.2">
      <c r="A139" t="s">
        <v>123</v>
      </c>
      <c r="C139">
        <v>5245.53</v>
      </c>
      <c r="D139">
        <v>6379.7730000000001</v>
      </c>
      <c r="I139" s="122"/>
    </row>
    <row r="140" spans="1:9" x14ac:dyDescent="0.2">
      <c r="A140" t="s">
        <v>124</v>
      </c>
      <c r="D140">
        <f>100*(D139/C139-1)</f>
        <v>21.623039044672332</v>
      </c>
    </row>
    <row r="141" spans="1:9" x14ac:dyDescent="0.2">
      <c r="E141">
        <f>+E133/D133-1</f>
        <v>1.9849663018371766E-2</v>
      </c>
    </row>
    <row r="142" spans="1:9" x14ac:dyDescent="0.2">
      <c r="A142" t="s">
        <v>122</v>
      </c>
      <c r="D142">
        <v>1</v>
      </c>
    </row>
    <row r="144" spans="1:9" x14ac:dyDescent="0.2">
      <c r="D144" s="4"/>
      <c r="E144" s="4"/>
      <c r="F144" s="97"/>
      <c r="G144" s="97"/>
      <c r="H144" s="97"/>
      <c r="I144" s="97"/>
    </row>
  </sheetData>
  <mergeCells count="15"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  <mergeCell ref="B51:I51"/>
    <mergeCell ref="B18:H18"/>
    <mergeCell ref="B41:I41"/>
    <mergeCell ref="B1:I1"/>
    <mergeCell ref="B6:I6"/>
    <mergeCell ref="B29:I2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baseColWidth="10" defaultColWidth="8.83203125" defaultRowHeight="15" x14ac:dyDescent="0.2"/>
  <cols>
    <col min="1" max="1" width="16.5" customWidth="1"/>
  </cols>
  <sheetData>
    <row r="1" spans="1:7" x14ac:dyDescent="0.2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6" thickBot="1" x14ac:dyDescent="0.25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6" thickTop="1" x14ac:dyDescent="0.2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6" thickBot="1" x14ac:dyDescent="0.25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7" thickTop="1" thickBot="1" x14ac:dyDescent="0.25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7" thickTop="1" thickBot="1" x14ac:dyDescent="0.25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6" thickTop="1" x14ac:dyDescent="0.2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6" thickBot="1" x14ac:dyDescent="0.25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6" thickTop="1" x14ac:dyDescent="0.2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6" thickBot="1" x14ac:dyDescent="0.25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7" thickTop="1" x14ac:dyDescent="0.2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ht="16" x14ac:dyDescent="0.2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ht="16" x14ac:dyDescent="0.2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ht="16" x14ac:dyDescent="0.2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ht="16" x14ac:dyDescent="0.2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7" thickBot="1" x14ac:dyDescent="0.25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7" thickTop="1" x14ac:dyDescent="0.2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ht="16" x14ac:dyDescent="0.2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7" thickBot="1" x14ac:dyDescent="0.25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7" thickTop="1" x14ac:dyDescent="0.2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opLeftCell="A7" zoomScale="157" workbookViewId="0">
      <selection activeCell="D7" sqref="D7"/>
    </sheetView>
  </sheetViews>
  <sheetFormatPr baseColWidth="10" defaultColWidth="8.5" defaultRowHeight="0" customHeight="1" zeroHeight="1" x14ac:dyDescent="0.2"/>
  <cols>
    <col min="1" max="1" width="4.5" style="12" customWidth="1"/>
    <col min="2" max="2" width="2.83203125" style="12" customWidth="1"/>
    <col min="3" max="3" width="24.5" style="12" customWidth="1"/>
    <col min="4" max="4" width="13.5" style="13" customWidth="1"/>
    <col min="5" max="5" width="1.5" style="12" customWidth="1"/>
    <col min="6" max="6" width="3.5" style="12" customWidth="1"/>
    <col min="7" max="7" width="2.83203125" style="14" customWidth="1"/>
    <col min="8" max="8" width="19.83203125" style="14" customWidth="1"/>
    <col min="9" max="9" width="15.5" style="14" customWidth="1"/>
    <col min="10" max="10" width="1.5" style="14" customWidth="1"/>
    <col min="11" max="11" width="4.5" style="12" customWidth="1"/>
    <col min="12" max="14" width="8.5" style="15"/>
    <col min="15" max="16384" width="8.5" style="12"/>
  </cols>
  <sheetData>
    <row r="1" spans="1:18" ht="15" thickBot="1" x14ac:dyDescent="0.25">
      <c r="A1" s="11"/>
      <c r="B1" s="11"/>
      <c r="E1" s="11"/>
    </row>
    <row r="2" spans="1:18" ht="15" customHeight="1" thickBot="1" x14ac:dyDescent="0.25">
      <c r="B2" s="143" t="s">
        <v>28</v>
      </c>
      <c r="C2" s="144"/>
      <c r="D2" s="144"/>
      <c r="E2" s="144"/>
      <c r="F2" s="144"/>
      <c r="G2" s="144"/>
      <c r="H2" s="144"/>
      <c r="I2" s="144"/>
      <c r="J2" s="145"/>
    </row>
    <row r="3" spans="1:18" ht="7" customHeight="1" thickBot="1" x14ac:dyDescent="0.25">
      <c r="C3" s="16"/>
    </row>
    <row r="4" spans="1:18" ht="7.5" customHeight="1" x14ac:dyDescent="0.2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">
      <c r="B7" s="23"/>
      <c r="C7" s="12" t="s">
        <v>35</v>
      </c>
      <c r="D7" s="24">
        <v>2025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25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7" customHeight="1" thickBot="1" x14ac:dyDescent="0.25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">
      <c r="B10" s="146" t="s">
        <v>37</v>
      </c>
      <c r="C10" s="147"/>
      <c r="D10" s="147"/>
      <c r="E10" s="148"/>
      <c r="G10" s="146" t="s">
        <v>38</v>
      </c>
      <c r="H10" s="147"/>
      <c r="I10" s="147"/>
      <c r="J10" s="148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4" x14ac:dyDescent="0.2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0.14323003026383962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4" x14ac:dyDescent="0.2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0.18697616316515428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4" x14ac:dyDescent="0.2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0.18697616316515428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4" x14ac:dyDescent="0.2">
      <c r="B15" s="23">
        <v>17</v>
      </c>
      <c r="C15" s="103" t="s">
        <v>13</v>
      </c>
      <c r="D15" s="43">
        <f>HLOOKUP($D$7,summary!$A$1:$G$32,B15,0)</f>
        <v>9.879808405450019E-2</v>
      </c>
      <c r="E15" s="29"/>
      <c r="G15" s="23">
        <v>31</v>
      </c>
      <c r="H15" s="50" t="s">
        <v>45</v>
      </c>
      <c r="I15" s="45">
        <f>HLOOKUP($D$7,summary!$A$1:$G$32,G15,0)</f>
        <v>1.1863902847571106E-2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4" x14ac:dyDescent="0.2">
      <c r="B16" s="23">
        <v>18</v>
      </c>
      <c r="C16" s="103" t="s">
        <v>14</v>
      </c>
      <c r="D16" s="43">
        <f>HLOOKUP($D$7,summary!$A$1:$G$32,B16,0)</f>
        <v>0.26424463981401147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4" x14ac:dyDescent="0.2">
      <c r="B17" s="23">
        <v>19</v>
      </c>
      <c r="C17" s="103" t="s">
        <v>6</v>
      </c>
      <c r="D17" s="43">
        <f>HLOOKUP($D$7,summary!$A$1:$G$32,B17,0)</f>
        <v>0.16410607980159075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4" x14ac:dyDescent="0.2">
      <c r="B18" s="23">
        <v>20</v>
      </c>
      <c r="C18" s="103" t="s">
        <v>17</v>
      </c>
      <c r="D18" s="43">
        <f>HLOOKUP($D$7,summary!$A$1:$G$32,B18,0)</f>
        <v>0.15764318372778052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4" x14ac:dyDescent="0.2">
      <c r="B19" s="23">
        <v>21</v>
      </c>
      <c r="C19" s="103" t="s">
        <v>15</v>
      </c>
      <c r="D19" s="43">
        <f>HLOOKUP($D$7,summary!$A$1:$G$32,B19,0)</f>
        <v>0.22800413512477788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4" x14ac:dyDescent="0.2">
      <c r="B20" s="23">
        <v>22</v>
      </c>
      <c r="C20" s="103" t="s">
        <v>16</v>
      </c>
      <c r="D20" s="43">
        <f>HLOOKUP($D$7,summary!$A$1:$G$32,B20,0)</f>
        <v>0.16742054989379659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4" x14ac:dyDescent="0.2">
      <c r="B21" s="23">
        <v>23</v>
      </c>
      <c r="C21" s="103" t="s">
        <v>12</v>
      </c>
      <c r="D21" s="43">
        <f>HLOOKUP($D$7,summary!$A$1:$G$32,B21,0)</f>
        <v>0.18697616316515428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5" thickBot="1" x14ac:dyDescent="0.25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4" x14ac:dyDescent="0.2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4" x14ac:dyDescent="0.2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4" x14ac:dyDescent="0.2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4" x14ac:dyDescent="0.2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5" thickBot="1" x14ac:dyDescent="0.25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49" t="s">
        <v>52</v>
      </c>
      <c r="I28" s="149"/>
      <c r="J28" s="150"/>
      <c r="Q28" s="11"/>
    </row>
    <row r="29" spans="2:19" ht="14" x14ac:dyDescent="0.2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170754146.0864602</v>
      </c>
      <c r="J29" s="26"/>
      <c r="Q29" s="11"/>
    </row>
    <row r="30" spans="2:19" ht="14" x14ac:dyDescent="0.2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4" x14ac:dyDescent="0.2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4" x14ac:dyDescent="0.2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3" customHeight="1" x14ac:dyDescent="0.2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25">
      <c r="B37" s="31">
        <v>16</v>
      </c>
      <c r="C37" s="105" t="s">
        <v>54</v>
      </c>
      <c r="D37" s="130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">
      <c r="G38" s="23"/>
      <c r="H38" s="58"/>
      <c r="I38" s="43"/>
      <c r="J38" s="26"/>
    </row>
    <row r="39" spans="2:19" ht="12.75" customHeight="1" x14ac:dyDescent="0.2">
      <c r="G39" s="23"/>
      <c r="H39" s="58"/>
      <c r="I39" s="43"/>
      <c r="J39" s="26"/>
    </row>
    <row r="40" spans="2:19" ht="12.75" customHeight="1" x14ac:dyDescent="0.2">
      <c r="G40" s="23"/>
      <c r="H40" s="58"/>
      <c r="I40" s="43"/>
      <c r="J40" s="26"/>
    </row>
    <row r="41" spans="2:19" ht="12.75" customHeight="1" thickBot="1" x14ac:dyDescent="0.25">
      <c r="C41" s="59"/>
      <c r="D41" s="43"/>
      <c r="G41" s="31"/>
      <c r="H41" s="60"/>
      <c r="I41" s="61"/>
      <c r="J41" s="62"/>
    </row>
    <row r="42" spans="2:19" ht="11.25" customHeight="1" x14ac:dyDescent="0.2">
      <c r="D42" s="12"/>
    </row>
    <row r="43" spans="2:19" ht="14" hidden="1" x14ac:dyDescent="0.2">
      <c r="C43" s="42" t="s">
        <v>47</v>
      </c>
    </row>
    <row r="44" spans="2:19" ht="14" hidden="1" x14ac:dyDescent="0.2">
      <c r="C44" s="42" t="s">
        <v>48</v>
      </c>
    </row>
    <row r="45" spans="2:19" ht="14" hidden="1" x14ac:dyDescent="0.2">
      <c r="C45" s="42" t="s">
        <v>49</v>
      </c>
    </row>
    <row r="46" spans="2:19" ht="14" hidden="1" x14ac:dyDescent="0.2">
      <c r="C46" s="42" t="s">
        <v>50</v>
      </c>
    </row>
    <row r="47" spans="2:19" ht="14" hidden="1" x14ac:dyDescent="0.2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6" x14ac:dyDescent="0.2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">
      <c r="A2" s="106">
        <f>IF(parameters!D5="national",1,0)</f>
        <v>0</v>
      </c>
      <c r="B2" s="106">
        <f>parameters!D7</f>
        <v>2025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87</v>
      </c>
      <c r="B2">
        <f>parameters!D15</f>
        <v>9.879808405450019E-2</v>
      </c>
    </row>
    <row r="3" spans="1:2" x14ac:dyDescent="0.2">
      <c r="A3" t="s">
        <v>88</v>
      </c>
      <c r="B3">
        <f>parameters!D16</f>
        <v>0.26424463981401147</v>
      </c>
    </row>
    <row r="4" spans="1:2" x14ac:dyDescent="0.2">
      <c r="A4" t="s">
        <v>89</v>
      </c>
      <c r="B4">
        <f>parameters!D17</f>
        <v>0.16410607980159075</v>
      </c>
    </row>
    <row r="5" spans="1:2" x14ac:dyDescent="0.2">
      <c r="A5" t="s">
        <v>90</v>
      </c>
      <c r="B5">
        <f>parameters!D18</f>
        <v>0.15764318372778052</v>
      </c>
    </row>
    <row r="6" spans="1:2" x14ac:dyDescent="0.2">
      <c r="A6" t="s">
        <v>91</v>
      </c>
      <c r="B6">
        <f>parameters!D19</f>
        <v>0.22800413512477788</v>
      </c>
    </row>
    <row r="7" spans="1:2" x14ac:dyDescent="0.2">
      <c r="A7" t="s">
        <v>92</v>
      </c>
      <c r="B7">
        <f>parameters!D20</f>
        <v>0.16742054989379659</v>
      </c>
    </row>
    <row r="8" spans="1:2" x14ac:dyDescent="0.2">
      <c r="A8" t="s">
        <v>113</v>
      </c>
      <c r="B8">
        <f>parameters!D21</f>
        <v>0.18697616316515428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11.5" bestFit="1" customWidth="1"/>
  </cols>
  <sheetData>
    <row r="1" spans="1:2" x14ac:dyDescent="0.2">
      <c r="A1" s="9" t="s">
        <v>26</v>
      </c>
      <c r="B1" s="10" t="s">
        <v>27</v>
      </c>
    </row>
    <row r="2" spans="1:2" x14ac:dyDescent="0.2">
      <c r="A2" t="s">
        <v>70</v>
      </c>
      <c r="B2">
        <f>parameters!D31</f>
        <v>0</v>
      </c>
    </row>
    <row r="3" spans="1:2" x14ac:dyDescent="0.2">
      <c r="A3" t="s">
        <v>71</v>
      </c>
      <c r="B3">
        <f>parameters!D32</f>
        <v>0</v>
      </c>
    </row>
    <row r="4" spans="1:2" x14ac:dyDescent="0.2">
      <c r="A4" t="s">
        <v>72</v>
      </c>
      <c r="B4">
        <f>parameters!D33</f>
        <v>0</v>
      </c>
    </row>
    <row r="5" spans="1:2" x14ac:dyDescent="0.2">
      <c r="A5" t="s">
        <v>73</v>
      </c>
      <c r="B5">
        <f>parameters!D34</f>
        <v>0</v>
      </c>
    </row>
    <row r="6" spans="1:2" x14ac:dyDescent="0.2">
      <c r="A6" t="s">
        <v>74</v>
      </c>
      <c r="B6">
        <f>parameters!D35</f>
        <v>0</v>
      </c>
    </row>
    <row r="7" spans="1:2" x14ac:dyDescent="0.2">
      <c r="A7" t="s">
        <v>75</v>
      </c>
      <c r="B7">
        <f>parameters!D36</f>
        <v>0</v>
      </c>
    </row>
    <row r="8" spans="1:2" x14ac:dyDescent="0.2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0" t="s">
        <v>104</v>
      </c>
      <c r="B1" s="10" t="s">
        <v>27</v>
      </c>
    </row>
    <row r="2" spans="1:2" x14ac:dyDescent="0.2">
      <c r="A2" s="106" t="s">
        <v>102</v>
      </c>
      <c r="B2">
        <f>parameters!D12</f>
        <v>0</v>
      </c>
    </row>
    <row r="3" spans="1:2" x14ac:dyDescent="0.2">
      <c r="A3" s="106" t="s">
        <v>103</v>
      </c>
      <c r="B3">
        <f>parameters!D13</f>
        <v>-1.4207251519682274E-7</v>
      </c>
    </row>
    <row r="4" spans="1:2" x14ac:dyDescent="0.2">
      <c r="A4" s="106" t="s">
        <v>94</v>
      </c>
      <c r="B4" s="107">
        <f>parameters!D23</f>
        <v>0</v>
      </c>
    </row>
    <row r="5" spans="1:2" x14ac:dyDescent="0.2">
      <c r="A5" s="106" t="s">
        <v>95</v>
      </c>
      <c r="B5" s="107">
        <f>parameters!D24</f>
        <v>0</v>
      </c>
    </row>
    <row r="6" spans="1:2" x14ac:dyDescent="0.2">
      <c r="A6" s="106" t="s">
        <v>96</v>
      </c>
      <c r="B6" s="107">
        <f>parameters!D25</f>
        <v>0</v>
      </c>
    </row>
    <row r="7" spans="1:2" x14ac:dyDescent="0.2">
      <c r="A7" s="106" t="s">
        <v>97</v>
      </c>
      <c r="B7" s="107">
        <f>parameters!D26</f>
        <v>0</v>
      </c>
    </row>
    <row r="8" spans="1:2" x14ac:dyDescent="0.2">
      <c r="A8" s="106" t="s">
        <v>98</v>
      </c>
      <c r="B8" s="107">
        <f>parameters!D27</f>
        <v>0</v>
      </c>
    </row>
    <row r="9" spans="1:2" x14ac:dyDescent="0.2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input_labor_incomes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 Rodarte</cp:lastModifiedBy>
  <dcterms:created xsi:type="dcterms:W3CDTF">2023-08-29T19:11:10Z</dcterms:created>
  <dcterms:modified xsi:type="dcterms:W3CDTF">2024-07-25T18:55:06Z</dcterms:modified>
</cp:coreProperties>
</file>