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3d9369a3ab00f0/WBG/ETIRI/Projects/FY25/FY25 - SAR MPO AM24/BGD-MPO-Microsimulation/2024AM/Data/OUTPUT/"/>
    </mc:Choice>
  </mc:AlternateContent>
  <xr:revisionPtr revIDLastSave="168" documentId="8_{DD12ED42-67C0-49C7-96F1-A7150757F954}" xr6:coauthVersionLast="47" xr6:coauthVersionMax="47" xr10:uidLastSave="{673B58C0-1D2C-43B9-8A8C-CA741DC3FD59}"/>
  <bookViews>
    <workbookView xWindow="18795" yWindow="2220" windowWidth="15525" windowHeight="15375" activeTab="1" xr2:uid="{1B322236-7D40-408F-A8EE-44CEB7D6873C}"/>
  </bookViews>
  <sheets>
    <sheet name="Crisis" sheetId="9" r:id="rId1"/>
    <sheet name="Baseline" sheetId="7" r:id="rId2"/>
    <sheet name="Previous Results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6" l="1"/>
  <c r="D49" i="6"/>
  <c r="D52" i="6"/>
  <c r="E52" i="6"/>
  <c r="H55" i="6"/>
  <c r="G55" i="6"/>
  <c r="F55" i="6"/>
  <c r="E55" i="6"/>
  <c r="D55" i="6"/>
  <c r="C55" i="6"/>
  <c r="H52" i="6"/>
  <c r="G52" i="6"/>
  <c r="F52" i="6"/>
  <c r="C52" i="6"/>
  <c r="C53" i="6" s="1"/>
  <c r="H49" i="6"/>
  <c r="G49" i="6"/>
  <c r="F49" i="6"/>
  <c r="C49" i="6"/>
  <c r="C50" i="6" s="1"/>
  <c r="G38" i="6"/>
  <c r="G42" i="6" s="1"/>
  <c r="F38" i="6"/>
  <c r="F42" i="6" s="1"/>
  <c r="E38" i="6"/>
  <c r="E42" i="6" s="1"/>
  <c r="D38" i="6"/>
  <c r="D42" i="6" s="1"/>
  <c r="G37" i="6"/>
  <c r="G41" i="6" s="1"/>
  <c r="F37" i="6"/>
  <c r="F41" i="6" s="1"/>
  <c r="E37" i="6"/>
  <c r="E41" i="6" s="1"/>
  <c r="D37" i="6"/>
  <c r="D41" i="6" s="1"/>
  <c r="G36" i="6"/>
  <c r="G40" i="6" s="1"/>
  <c r="F36" i="6"/>
  <c r="F40" i="6" s="1"/>
  <c r="E36" i="6"/>
  <c r="E40" i="6" s="1"/>
  <c r="D36" i="6"/>
  <c r="D40" i="6" s="1"/>
  <c r="G54" i="6" l="1"/>
  <c r="E51" i="6"/>
  <c r="E54" i="6"/>
  <c r="F57" i="6"/>
  <c r="F54" i="6"/>
  <c r="G57" i="6"/>
  <c r="H54" i="6"/>
  <c r="H57" i="6"/>
  <c r="D53" i="6"/>
  <c r="D57" i="6"/>
  <c r="E57" i="6"/>
  <c r="D50" i="6"/>
  <c r="F50" i="6"/>
  <c r="G50" i="6"/>
  <c r="H50" i="6"/>
  <c r="F51" i="6"/>
  <c r="D54" i="6"/>
  <c r="G51" i="6"/>
  <c r="E50" i="6"/>
  <c r="D51" i="6"/>
  <c r="H51" i="6"/>
  <c r="E53" i="6"/>
  <c r="F53" i="6"/>
  <c r="G53" i="6"/>
  <c r="H53" i="6"/>
  <c r="D56" i="6"/>
  <c r="E56" i="6"/>
  <c r="F56" i="6"/>
  <c r="G56" i="6"/>
  <c r="H56" i="6"/>
  <c r="H41" i="6"/>
  <c r="H40" i="6"/>
  <c r="H42" i="6"/>
</calcChain>
</file>

<file path=xl/sharedStrings.xml><?xml version="1.0" encoding="utf-8"?>
<sst xmlns="http://schemas.openxmlformats.org/spreadsheetml/2006/main" count="104" uniqueCount="30">
  <si>
    <t>International poverty</t>
  </si>
  <si>
    <t>Line / indicator</t>
  </si>
  <si>
    <t>$2.15 PPP</t>
  </si>
  <si>
    <t>headcount</t>
  </si>
  <si>
    <t>gap</t>
  </si>
  <si>
    <t>severity</t>
  </si>
  <si>
    <t>$3.65 PPP</t>
  </si>
  <si>
    <t>$6.85 PPP</t>
  </si>
  <si>
    <t>Inequality - Gini</t>
  </si>
  <si>
    <t>% GDP</t>
  </si>
  <si>
    <t>% pov 2.15</t>
  </si>
  <si>
    <t>% pov 3.65</t>
  </si>
  <si>
    <t>% pov 6.85</t>
  </si>
  <si>
    <t>elasticity check</t>
  </si>
  <si>
    <t>Average</t>
  </si>
  <si>
    <t>pov 2.15</t>
  </si>
  <si>
    <t>pov 3.65</t>
  </si>
  <si>
    <t>pov 6.85</t>
  </si>
  <si>
    <t>Population WB/UN/WPP</t>
  </si>
  <si>
    <t>Population MFMOD</t>
  </si>
  <si>
    <t>Previous Results</t>
  </si>
  <si>
    <t>millions</t>
  </si>
  <si>
    <t>difference</t>
  </si>
  <si>
    <t>diff w.r.t 2022</t>
  </si>
  <si>
    <t>yoy difference</t>
  </si>
  <si>
    <t>Poverty (millions of people), level and differences</t>
  </si>
  <si>
    <t>National PL*</t>
  </si>
  <si>
    <t>* The national poverty line is 3,729.98 in LCU(2022) and PPP(2017)$3.103724</t>
  </si>
  <si>
    <t>Preliminary results. Initial Extreme Poverty Level is much higher 4.4 p.p than original level</t>
  </si>
  <si>
    <t>Simulated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</si>
</sst>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0" xfId="0" applyNumberFormat="1"/>
    <xf numFmtId="165" fontId="0" fillId="0" borderId="10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0" fontId="0" fillId="0" borderId="14" xfId="0" applyBorder="1"/>
    <xf numFmtId="0" fontId="0" fillId="0" borderId="4" xfId="0" applyBorder="1"/>
    <xf numFmtId="165" fontId="0" fillId="0" borderId="4" xfId="0" applyNumberFormat="1" applyBorder="1"/>
    <xf numFmtId="165" fontId="0" fillId="0" borderId="15" xfId="0" applyNumberFormat="1" applyBorder="1"/>
    <xf numFmtId="0" fontId="0" fillId="0" borderId="0" xfId="0" applyAlignment="1">
      <alignment horizontal="center"/>
    </xf>
    <xf numFmtId="165" fontId="0" fillId="2" borderId="16" xfId="0" applyNumberFormat="1" applyFill="1" applyBorder="1"/>
    <xf numFmtId="165" fontId="0" fillId="2" borderId="17" xfId="0" applyNumberFormat="1" applyFill="1" applyBorder="1"/>
    <xf numFmtId="165" fontId="0" fillId="2" borderId="18" xfId="0" applyNumberFormat="1" applyFill="1" applyBorder="1"/>
    <xf numFmtId="0" fontId="0" fillId="0" borderId="5" xfId="0" applyBorder="1"/>
    <xf numFmtId="165" fontId="0" fillId="0" borderId="5" xfId="0" applyNumberFormat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164" fontId="1" fillId="0" borderId="1" xfId="0" applyNumberFormat="1" applyFont="1" applyBorder="1"/>
    <xf numFmtId="2" fontId="0" fillId="3" borderId="0" xfId="0" applyNumberFormat="1" applyFill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2" fontId="0" fillId="0" borderId="3" xfId="0" applyNumberFormat="1" applyBorder="1"/>
    <xf numFmtId="166" fontId="0" fillId="0" borderId="0" xfId="0" applyNumberFormat="1"/>
    <xf numFmtId="2" fontId="0" fillId="0" borderId="4" xfId="0" applyNumberFormat="1" applyBorder="1"/>
    <xf numFmtId="2" fontId="0" fillId="0" borderId="0" xfId="0" applyNumberFormat="1"/>
    <xf numFmtId="2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2" fontId="0" fillId="4" borderId="3" xfId="0" applyNumberFormat="1" applyFill="1" applyBorder="1"/>
    <xf numFmtId="2" fontId="0" fillId="4" borderId="0" xfId="0" applyNumberFormat="1" applyFill="1"/>
    <xf numFmtId="164" fontId="0" fillId="4" borderId="3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2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1F0A-D629-4E76-B278-0F56EAA464D7}">
  <dimension ref="A1:I20"/>
  <sheetViews>
    <sheetView showGridLines="0" zoomScale="130" zoomScaleNormal="130" workbookViewId="0">
      <selection activeCell="E4" sqref="E4"/>
    </sheetView>
  </sheetViews>
  <sheetFormatPr defaultRowHeight="15" x14ac:dyDescent="0.25"/>
  <cols>
    <col min="1" max="1" width="12" customWidth="1"/>
    <col min="2" max="2" width="14" bestFit="1" customWidth="1"/>
    <col min="5" max="5" width="11.85546875" bestFit="1" customWidth="1"/>
  </cols>
  <sheetData>
    <row r="1" spans="1:9" ht="15.75" thickBot="1" x14ac:dyDescent="0.3">
      <c r="A1" s="1"/>
      <c r="B1" s="1"/>
      <c r="C1" s="57" t="s">
        <v>0</v>
      </c>
      <c r="D1" s="57"/>
      <c r="E1" s="57"/>
      <c r="F1" s="57"/>
      <c r="G1" s="57"/>
    </row>
    <row r="2" spans="1:9" ht="16.5" thickTop="1" thickBot="1" x14ac:dyDescent="0.3">
      <c r="A2" s="1"/>
      <c r="B2" s="1"/>
      <c r="C2" s="63" t="s">
        <v>29</v>
      </c>
      <c r="D2" s="63"/>
      <c r="E2" s="63"/>
      <c r="F2" s="63"/>
      <c r="G2" s="63"/>
    </row>
    <row r="3" spans="1:9" ht="16.5" thickTop="1" thickBot="1" x14ac:dyDescent="0.3">
      <c r="A3" s="58" t="s">
        <v>1</v>
      </c>
      <c r="B3" s="58"/>
      <c r="C3" s="2">
        <v>2022</v>
      </c>
      <c r="D3" s="2">
        <v>2023</v>
      </c>
      <c r="E3" s="2">
        <v>2024</v>
      </c>
      <c r="F3" s="2">
        <v>2025</v>
      </c>
      <c r="G3" s="2">
        <v>2026</v>
      </c>
    </row>
    <row r="4" spans="1:9" ht="15.75" thickTop="1" x14ac:dyDescent="0.25">
      <c r="A4" s="59" t="s">
        <v>2</v>
      </c>
      <c r="B4" s="54" t="s">
        <v>3</v>
      </c>
      <c r="C4" s="30">
        <v>5.0011840860324304</v>
      </c>
      <c r="D4" s="30">
        <v>5.3824750652610298</v>
      </c>
      <c r="E4" s="41">
        <v>6.0290834826616697</v>
      </c>
      <c r="F4" s="30">
        <v>5.9628884995566702</v>
      </c>
      <c r="G4" s="30">
        <v>4.4334986097438502</v>
      </c>
      <c r="H4" s="6"/>
      <c r="I4" s="6"/>
    </row>
    <row r="5" spans="1:9" x14ac:dyDescent="0.25">
      <c r="A5" s="60"/>
      <c r="B5" s="5" t="s">
        <v>4</v>
      </c>
      <c r="C5" s="31">
        <v>0.81609800588500703</v>
      </c>
      <c r="D5" s="31">
        <v>1.0334861565911599</v>
      </c>
      <c r="E5" s="31">
        <v>1.39733400670721</v>
      </c>
      <c r="F5" s="31">
        <v>1.54152030229265</v>
      </c>
      <c r="G5" s="31">
        <v>1.11981526934422</v>
      </c>
      <c r="H5" s="6"/>
      <c r="I5" s="6"/>
    </row>
    <row r="6" spans="1:9" ht="15.75" thickBot="1" x14ac:dyDescent="0.3">
      <c r="A6" s="61"/>
      <c r="B6" s="55" t="s">
        <v>5</v>
      </c>
      <c r="C6" s="32">
        <v>0.21891291886893299</v>
      </c>
      <c r="D6" s="32">
        <v>0.38267652873407698</v>
      </c>
      <c r="E6" s="32">
        <v>0.65036858510428297</v>
      </c>
      <c r="F6" s="32">
        <v>0.77726978893463095</v>
      </c>
      <c r="G6" s="32">
        <v>0.56829494995625696</v>
      </c>
      <c r="H6" s="6"/>
      <c r="I6" s="6"/>
    </row>
    <row r="7" spans="1:9" ht="15.75" thickTop="1" x14ac:dyDescent="0.25">
      <c r="A7" s="59" t="s">
        <v>6</v>
      </c>
      <c r="B7" s="54" t="s">
        <v>3</v>
      </c>
      <c r="C7" s="30">
        <v>30.028381463910801</v>
      </c>
      <c r="D7" s="30">
        <v>29.859015603608501</v>
      </c>
      <c r="E7" s="30">
        <v>30.532756304733301</v>
      </c>
      <c r="F7" s="30">
        <v>29.254705175442599</v>
      </c>
      <c r="G7" s="30">
        <v>25.330949041728601</v>
      </c>
      <c r="H7" s="6"/>
      <c r="I7" s="6"/>
    </row>
    <row r="8" spans="1:9" x14ac:dyDescent="0.25">
      <c r="A8" s="60"/>
      <c r="B8" s="5" t="s">
        <v>4</v>
      </c>
      <c r="C8" s="31">
        <v>7.2864503486105798</v>
      </c>
      <c r="D8" s="31">
        <v>7.4601732993933396</v>
      </c>
      <c r="E8" s="31">
        <v>7.94099743013102</v>
      </c>
      <c r="F8" s="31">
        <v>7.7512508753745601</v>
      </c>
      <c r="G8" s="31">
        <v>6.3322305227116802</v>
      </c>
      <c r="H8" s="6"/>
      <c r="I8" s="6"/>
    </row>
    <row r="9" spans="1:9" ht="15.75" thickBot="1" x14ac:dyDescent="0.3">
      <c r="A9" s="61"/>
      <c r="B9" s="55" t="s">
        <v>5</v>
      </c>
      <c r="C9" s="32">
        <v>2.5467161149847999</v>
      </c>
      <c r="D9" s="32">
        <v>2.7426402195747599</v>
      </c>
      <c r="E9" s="32">
        <v>3.1219018828253899</v>
      </c>
      <c r="F9" s="32">
        <v>3.1621718028183099</v>
      </c>
      <c r="G9" s="32">
        <v>2.47694674866452</v>
      </c>
      <c r="H9" s="6"/>
      <c r="I9" s="6"/>
    </row>
    <row r="10" spans="1:9" ht="15.75" thickTop="1" x14ac:dyDescent="0.25">
      <c r="A10" s="59" t="s">
        <v>7</v>
      </c>
      <c r="B10" s="54" t="s">
        <v>3</v>
      </c>
      <c r="C10" s="30">
        <v>74.093680094674298</v>
      </c>
      <c r="D10" s="30">
        <v>73.814794880049106</v>
      </c>
      <c r="E10" s="30">
        <v>73.787960963004707</v>
      </c>
      <c r="F10" s="30">
        <v>71.343584106731896</v>
      </c>
      <c r="G10" s="30">
        <v>68.731913144144201</v>
      </c>
      <c r="H10" s="6"/>
      <c r="I10" s="6"/>
    </row>
    <row r="11" spans="1:9" x14ac:dyDescent="0.25">
      <c r="A11" s="60"/>
      <c r="B11" s="5" t="s">
        <v>4</v>
      </c>
      <c r="C11" s="31">
        <v>29.6997370973152</v>
      </c>
      <c r="D11" s="31">
        <v>29.582548208219301</v>
      </c>
      <c r="E11" s="31">
        <v>29.961418297521199</v>
      </c>
      <c r="F11" s="31">
        <v>28.791509161357599</v>
      </c>
      <c r="G11" s="31">
        <v>26.402290511191101</v>
      </c>
      <c r="H11" s="6"/>
      <c r="I11" s="6"/>
    </row>
    <row r="12" spans="1:9" ht="15.75" thickBot="1" x14ac:dyDescent="0.3">
      <c r="A12" s="61"/>
      <c r="B12" s="55" t="s">
        <v>5</v>
      </c>
      <c r="C12" s="32">
        <v>14.796232183335</v>
      </c>
      <c r="D12" s="32">
        <v>14.8484048806811</v>
      </c>
      <c r="E12" s="32">
        <v>15.276739999152801</v>
      </c>
      <c r="F12" s="32">
        <v>14.7380817111291</v>
      </c>
      <c r="G12" s="32">
        <v>13.021789348351801</v>
      </c>
      <c r="H12" s="6"/>
      <c r="I12" s="6"/>
    </row>
    <row r="13" spans="1:9" ht="16.5" thickTop="1" thickBot="1" x14ac:dyDescent="0.3">
      <c r="A13" s="59" t="s">
        <v>26</v>
      </c>
      <c r="B13" s="55" t="s">
        <v>3</v>
      </c>
      <c r="C13" s="32">
        <v>19.8146554265745</v>
      </c>
      <c r="D13" s="32">
        <v>19.659397089240699</v>
      </c>
      <c r="E13" s="32">
        <v>20.3266605581988</v>
      </c>
      <c r="F13" s="32">
        <v>19.585009492640399</v>
      </c>
      <c r="G13" s="32">
        <v>16.236760221957098</v>
      </c>
      <c r="H13" s="6"/>
      <c r="I13" s="6"/>
    </row>
    <row r="14" spans="1:9" ht="16.5" thickTop="1" thickBot="1" x14ac:dyDescent="0.3">
      <c r="A14" s="62"/>
      <c r="B14" s="55" t="s">
        <v>4</v>
      </c>
      <c r="C14" s="32">
        <v>4.1759069579866699</v>
      </c>
      <c r="D14" s="32">
        <v>4.3918626446810496</v>
      </c>
      <c r="E14" s="32">
        <v>4.84605244795753</v>
      </c>
      <c r="F14" s="32">
        <v>4.8111494806439197</v>
      </c>
      <c r="G14" s="32">
        <v>3.8087223670953501</v>
      </c>
      <c r="H14" s="6"/>
      <c r="I14" s="6"/>
    </row>
    <row r="15" spans="1:9" ht="16.5" thickTop="1" thickBot="1" x14ac:dyDescent="0.3">
      <c r="A15" s="61"/>
      <c r="B15" s="55" t="s">
        <v>5</v>
      </c>
      <c r="C15" s="32">
        <v>1.3310659749146201</v>
      </c>
      <c r="D15" s="32">
        <v>1.52718074987812</v>
      </c>
      <c r="E15" s="32">
        <v>1.8716271603116399</v>
      </c>
      <c r="F15" s="32">
        <v>1.9700510816402499</v>
      </c>
      <c r="G15" s="32">
        <v>1.4921952015981399</v>
      </c>
      <c r="H15" s="6"/>
      <c r="I15" s="6"/>
    </row>
    <row r="16" spans="1:9" ht="16.5" thickTop="1" thickBot="1" x14ac:dyDescent="0.3">
      <c r="A16" s="56" t="s">
        <v>8</v>
      </c>
      <c r="B16" s="56"/>
      <c r="C16" s="33">
        <v>33.371352656149597</v>
      </c>
      <c r="D16" s="32">
        <v>33.923929177035497</v>
      </c>
      <c r="E16" s="32">
        <v>34.645689066974199</v>
      </c>
      <c r="F16" s="32">
        <v>35.945701372065699</v>
      </c>
      <c r="G16" s="32">
        <v>35.0731022620948</v>
      </c>
      <c r="H16" s="6"/>
      <c r="I16" s="6"/>
    </row>
    <row r="17" spans="1:9" ht="15.75" thickTop="1" x14ac:dyDescent="0.25">
      <c r="A17" s="53" t="s">
        <v>27</v>
      </c>
      <c r="B17" s="22"/>
      <c r="C17" s="6"/>
      <c r="D17" s="6"/>
      <c r="E17" s="44"/>
      <c r="F17" s="6"/>
      <c r="G17" s="6"/>
      <c r="H17" s="6"/>
      <c r="I17" s="6"/>
    </row>
    <row r="18" spans="1:9" x14ac:dyDescent="0.25">
      <c r="A18" s="53"/>
      <c r="B18" s="22"/>
      <c r="C18" s="6"/>
      <c r="D18" s="6"/>
      <c r="E18" s="44"/>
      <c r="F18" s="6"/>
      <c r="G18" s="6"/>
      <c r="H18" s="6"/>
      <c r="I18" s="6"/>
    </row>
    <row r="19" spans="1:9" x14ac:dyDescent="0.25">
      <c r="A19" s="53" t="s">
        <v>28</v>
      </c>
      <c r="B19" s="22"/>
      <c r="C19" s="6"/>
      <c r="D19" s="6"/>
      <c r="E19" s="44"/>
      <c r="F19" s="6"/>
      <c r="G19" s="6"/>
      <c r="H19" s="6"/>
      <c r="I19" s="6"/>
    </row>
    <row r="20" spans="1:9" x14ac:dyDescent="0.25">
      <c r="A20" s="22"/>
      <c r="B20" s="22"/>
      <c r="C20" s="6"/>
      <c r="D20" s="6"/>
      <c r="E20" s="44"/>
      <c r="F20" s="6"/>
      <c r="G20" s="6"/>
      <c r="H20" s="6"/>
      <c r="I20" s="6"/>
    </row>
  </sheetData>
  <mergeCells count="8">
    <mergeCell ref="A16:B16"/>
    <mergeCell ref="C1:G1"/>
    <mergeCell ref="A3:B3"/>
    <mergeCell ref="A4:A6"/>
    <mergeCell ref="A7:A9"/>
    <mergeCell ref="A10:A12"/>
    <mergeCell ref="A13:A15"/>
    <mergeCell ref="C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6574-20D3-4B7D-95A1-A8E942334BF7}">
  <dimension ref="A1:I20"/>
  <sheetViews>
    <sheetView showGridLines="0" tabSelected="1" zoomScale="130" zoomScaleNormal="130" workbookViewId="0">
      <selection activeCell="D22" sqref="D22"/>
    </sheetView>
  </sheetViews>
  <sheetFormatPr defaultRowHeight="15" x14ac:dyDescent="0.25"/>
  <cols>
    <col min="1" max="1" width="12" customWidth="1"/>
    <col min="2" max="2" width="14" bestFit="1" customWidth="1"/>
    <col min="5" max="5" width="11.85546875" bestFit="1" customWidth="1"/>
  </cols>
  <sheetData>
    <row r="1" spans="1:9" ht="15.75" thickBot="1" x14ac:dyDescent="0.3">
      <c r="A1" s="1"/>
      <c r="B1" s="1"/>
      <c r="C1" s="57" t="s">
        <v>0</v>
      </c>
      <c r="D1" s="57"/>
      <c r="E1" s="57"/>
      <c r="F1" s="57"/>
      <c r="G1" s="57"/>
    </row>
    <row r="2" spans="1:9" ht="16.5" thickTop="1" thickBot="1" x14ac:dyDescent="0.3">
      <c r="A2" s="1"/>
      <c r="B2" s="1"/>
      <c r="C2" s="63" t="s">
        <v>29</v>
      </c>
      <c r="D2" s="63"/>
      <c r="E2" s="63"/>
      <c r="F2" s="63"/>
      <c r="G2" s="63"/>
    </row>
    <row r="3" spans="1:9" ht="16.5" thickTop="1" thickBot="1" x14ac:dyDescent="0.3">
      <c r="A3" s="58" t="s">
        <v>1</v>
      </c>
      <c r="B3" s="58"/>
      <c r="C3" s="2">
        <v>2022</v>
      </c>
      <c r="D3" s="2">
        <v>2023</v>
      </c>
      <c r="E3" s="2">
        <v>2024</v>
      </c>
      <c r="F3" s="2">
        <v>2025</v>
      </c>
      <c r="G3" s="2">
        <v>2026</v>
      </c>
    </row>
    <row r="4" spans="1:9" ht="15.75" thickTop="1" x14ac:dyDescent="0.25">
      <c r="A4" s="59" t="s">
        <v>2</v>
      </c>
      <c r="B4" s="50" t="s">
        <v>3</v>
      </c>
      <c r="C4" s="30">
        <v>5.0011840860324304</v>
      </c>
      <c r="D4" s="30">
        <v>5.3824750652610298</v>
      </c>
      <c r="E4" s="64">
        <v>6.0080610153636202</v>
      </c>
      <c r="F4" s="30">
        <v>4.9809451417205599</v>
      </c>
      <c r="G4" s="30">
        <v>3.8478497821725801</v>
      </c>
      <c r="H4" s="6"/>
      <c r="I4" s="6"/>
    </row>
    <row r="5" spans="1:9" x14ac:dyDescent="0.25">
      <c r="A5" s="60"/>
      <c r="B5" s="5" t="s">
        <v>4</v>
      </c>
      <c r="C5" s="31">
        <v>0.81609800588500703</v>
      </c>
      <c r="D5" s="31">
        <v>1.0334861565911599</v>
      </c>
      <c r="E5" s="31">
        <v>1.37249931234558</v>
      </c>
      <c r="F5" s="31">
        <v>1.21292193005196</v>
      </c>
      <c r="G5" s="31">
        <v>0.77147066486636795</v>
      </c>
      <c r="H5" s="6"/>
      <c r="I5" s="6"/>
    </row>
    <row r="6" spans="1:9" ht="15.75" thickBot="1" x14ac:dyDescent="0.3">
      <c r="A6" s="61"/>
      <c r="B6" s="51" t="s">
        <v>5</v>
      </c>
      <c r="C6" s="32">
        <v>0.21891291886893299</v>
      </c>
      <c r="D6" s="32">
        <v>0.38267652873407698</v>
      </c>
      <c r="E6" s="32">
        <v>0.640633504398892</v>
      </c>
      <c r="F6" s="32">
        <v>0.58905348362405296</v>
      </c>
      <c r="G6" s="32">
        <v>0.30155431148987899</v>
      </c>
      <c r="H6" s="6"/>
      <c r="I6" s="6"/>
    </row>
    <row r="7" spans="1:9" ht="15.75" thickTop="1" x14ac:dyDescent="0.25">
      <c r="A7" s="59" t="s">
        <v>6</v>
      </c>
      <c r="B7" s="50" t="s">
        <v>3</v>
      </c>
      <c r="C7" s="30">
        <v>30.028381463910801</v>
      </c>
      <c r="D7" s="30">
        <v>29.859015603608501</v>
      </c>
      <c r="E7" s="30">
        <v>30.3838362688141</v>
      </c>
      <c r="F7" s="30">
        <v>27.923472545918301</v>
      </c>
      <c r="G7" s="30">
        <v>25.149581337646399</v>
      </c>
      <c r="H7" s="6"/>
      <c r="I7" s="6"/>
    </row>
    <row r="8" spans="1:9" x14ac:dyDescent="0.25">
      <c r="A8" s="60"/>
      <c r="B8" s="5" t="s">
        <v>4</v>
      </c>
      <c r="C8" s="31">
        <v>7.2864503486105798</v>
      </c>
      <c r="D8" s="31">
        <v>7.4601732993933396</v>
      </c>
      <c r="E8" s="31">
        <v>7.8699216014231101</v>
      </c>
      <c r="F8" s="31">
        <v>7.0602687186404296</v>
      </c>
      <c r="G8" s="31">
        <v>5.9077600349493302</v>
      </c>
      <c r="H8" s="6"/>
      <c r="I8" s="6"/>
    </row>
    <row r="9" spans="1:9" ht="15.75" thickBot="1" x14ac:dyDescent="0.3">
      <c r="A9" s="61"/>
      <c r="B9" s="51" t="s">
        <v>5</v>
      </c>
      <c r="C9" s="32">
        <v>2.5467161149847999</v>
      </c>
      <c r="D9" s="32">
        <v>2.7426402195747599</v>
      </c>
      <c r="E9" s="32">
        <v>3.0866033516077098</v>
      </c>
      <c r="F9" s="32">
        <v>2.7440381578133701</v>
      </c>
      <c r="G9" s="32">
        <v>2.1145703035432701</v>
      </c>
      <c r="H9" s="6"/>
      <c r="I9" s="6"/>
    </row>
    <row r="10" spans="1:9" ht="15.75" thickTop="1" x14ac:dyDescent="0.25">
      <c r="A10" s="59" t="s">
        <v>7</v>
      </c>
      <c r="B10" s="50" t="s">
        <v>3</v>
      </c>
      <c r="C10" s="30">
        <v>74.093680094674298</v>
      </c>
      <c r="D10" s="30">
        <v>73.814794880049106</v>
      </c>
      <c r="E10" s="30">
        <v>73.727533481345205</v>
      </c>
      <c r="F10" s="30">
        <v>71.4517111482578</v>
      </c>
      <c r="G10" s="30">
        <v>69.106878621204501</v>
      </c>
      <c r="H10" s="6"/>
      <c r="I10" s="6"/>
    </row>
    <row r="11" spans="1:9" x14ac:dyDescent="0.25">
      <c r="A11" s="60"/>
      <c r="B11" s="5" t="s">
        <v>4</v>
      </c>
      <c r="C11" s="31">
        <v>29.6997370973152</v>
      </c>
      <c r="D11" s="31">
        <v>29.582548208219301</v>
      </c>
      <c r="E11" s="31">
        <v>29.871207942824899</v>
      </c>
      <c r="F11" s="31">
        <v>28.2348708229657</v>
      </c>
      <c r="G11" s="31">
        <v>26.242065535010799</v>
      </c>
      <c r="H11" s="6"/>
      <c r="I11" s="6"/>
    </row>
    <row r="12" spans="1:9" ht="15.75" thickBot="1" x14ac:dyDescent="0.3">
      <c r="A12" s="61"/>
      <c r="B12" s="51" t="s">
        <v>5</v>
      </c>
      <c r="C12" s="32">
        <v>14.796232183335</v>
      </c>
      <c r="D12" s="32">
        <v>14.8484048806811</v>
      </c>
      <c r="E12" s="32">
        <v>15.202888065693999</v>
      </c>
      <c r="F12" s="32">
        <v>14.1222077646201</v>
      </c>
      <c r="G12" s="32">
        <v>12.705542587378501</v>
      </c>
      <c r="H12" s="6"/>
      <c r="I12" s="6"/>
    </row>
    <row r="13" spans="1:9" ht="16.5" thickTop="1" thickBot="1" x14ac:dyDescent="0.3">
      <c r="A13" s="59" t="s">
        <v>26</v>
      </c>
      <c r="B13" s="51" t="s">
        <v>3</v>
      </c>
      <c r="C13" s="32">
        <v>19.8146554265745</v>
      </c>
      <c r="D13" s="32">
        <v>19.659397089240699</v>
      </c>
      <c r="E13" s="32">
        <v>20.048860856015999</v>
      </c>
      <c r="F13" s="32">
        <v>18.073921031466199</v>
      </c>
      <c r="G13" s="32">
        <v>15.6860050430758</v>
      </c>
      <c r="H13" s="6"/>
      <c r="I13" s="6"/>
    </row>
    <row r="14" spans="1:9" ht="16.5" thickTop="1" thickBot="1" x14ac:dyDescent="0.3">
      <c r="A14" s="62"/>
      <c r="B14" s="51" t="s">
        <v>4</v>
      </c>
      <c r="C14" s="32">
        <v>4.1759069579866699</v>
      </c>
      <c r="D14" s="32">
        <v>4.3918626446810496</v>
      </c>
      <c r="E14" s="32">
        <v>4.7937564372656798</v>
      </c>
      <c r="F14" s="32">
        <v>4.2440600749720003</v>
      </c>
      <c r="G14" s="32">
        <v>3.37617630688105</v>
      </c>
      <c r="H14" s="6"/>
      <c r="I14" s="6"/>
    </row>
    <row r="15" spans="1:9" ht="16.5" thickTop="1" thickBot="1" x14ac:dyDescent="0.3">
      <c r="A15" s="61"/>
      <c r="B15" s="51" t="s">
        <v>5</v>
      </c>
      <c r="C15" s="32">
        <v>1.3310659749146201</v>
      </c>
      <c r="D15" s="32">
        <v>1.52718074987812</v>
      </c>
      <c r="E15" s="32">
        <v>1.84689332740734</v>
      </c>
      <c r="F15" s="32">
        <v>1.63690989187975</v>
      </c>
      <c r="G15" s="32">
        <v>1.1563925061762901</v>
      </c>
      <c r="H15" s="6"/>
      <c r="I15" s="6"/>
    </row>
    <row r="16" spans="1:9" ht="16.5" thickTop="1" thickBot="1" x14ac:dyDescent="0.3">
      <c r="A16" s="56" t="s">
        <v>8</v>
      </c>
      <c r="B16" s="56"/>
      <c r="C16" s="33">
        <v>33.371352656149597</v>
      </c>
      <c r="D16" s="32">
        <v>33.923929177035497</v>
      </c>
      <c r="E16" s="32">
        <v>34.542089537762898</v>
      </c>
      <c r="F16" s="32">
        <v>34.5733825021398</v>
      </c>
      <c r="G16" s="32">
        <v>34.362139710947297</v>
      </c>
      <c r="H16" s="6"/>
      <c r="I16" s="6"/>
    </row>
    <row r="17" spans="1:9" ht="15.75" thickTop="1" x14ac:dyDescent="0.25">
      <c r="A17" s="53" t="s">
        <v>27</v>
      </c>
      <c r="B17" s="22"/>
      <c r="C17" s="6"/>
      <c r="D17" s="6"/>
      <c r="E17" s="44"/>
      <c r="F17" s="6"/>
      <c r="G17" s="6"/>
      <c r="H17" s="6"/>
      <c r="I17" s="6"/>
    </row>
    <row r="18" spans="1:9" x14ac:dyDescent="0.25">
      <c r="A18" s="53"/>
      <c r="B18" s="22"/>
      <c r="C18" s="6"/>
      <c r="D18" s="6"/>
      <c r="E18" s="44"/>
      <c r="F18" s="6"/>
      <c r="G18" s="6"/>
      <c r="H18" s="6"/>
      <c r="I18" s="6"/>
    </row>
    <row r="19" spans="1:9" x14ac:dyDescent="0.25">
      <c r="A19" s="53" t="s">
        <v>28</v>
      </c>
      <c r="B19" s="22"/>
      <c r="C19" s="6"/>
      <c r="D19" s="6"/>
      <c r="E19" s="44"/>
      <c r="F19" s="6"/>
      <c r="G19" s="6"/>
      <c r="H19" s="6"/>
      <c r="I19" s="6"/>
    </row>
    <row r="20" spans="1:9" x14ac:dyDescent="0.25">
      <c r="A20" s="22"/>
      <c r="B20" s="22"/>
      <c r="C20" s="6"/>
      <c r="D20" s="6"/>
      <c r="E20" s="44"/>
      <c r="F20" s="6"/>
      <c r="G20" s="6"/>
      <c r="H20" s="6"/>
      <c r="I20" s="6"/>
    </row>
  </sheetData>
  <mergeCells count="8">
    <mergeCell ref="A16:B16"/>
    <mergeCell ref="C1:G1"/>
    <mergeCell ref="A3:B3"/>
    <mergeCell ref="A4:A6"/>
    <mergeCell ref="A7:A9"/>
    <mergeCell ref="A10:A12"/>
    <mergeCell ref="A13:A15"/>
    <mergeCell ref="C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6451-59F2-41C4-86BA-3D783713641C}">
  <dimension ref="A1:J59"/>
  <sheetViews>
    <sheetView showGridLines="0" workbookViewId="0">
      <selection activeCell="J10" sqref="J10"/>
    </sheetView>
  </sheetViews>
  <sheetFormatPr defaultRowHeight="15" x14ac:dyDescent="0.25"/>
  <cols>
    <col min="1" max="1" width="12" customWidth="1"/>
    <col min="2" max="2" width="14" bestFit="1" customWidth="1"/>
    <col min="5" max="5" width="11.85546875" bestFit="1" customWidth="1"/>
    <col min="8" max="8" width="0" hidden="1" customWidth="1"/>
  </cols>
  <sheetData>
    <row r="1" spans="1:10" ht="15.75" thickBot="1" x14ac:dyDescent="0.3">
      <c r="A1" s="1"/>
      <c r="B1" s="1"/>
      <c r="C1" s="57" t="s">
        <v>0</v>
      </c>
      <c r="D1" s="57"/>
      <c r="E1" s="57"/>
      <c r="F1" s="57"/>
      <c r="G1" s="57"/>
    </row>
    <row r="2" spans="1:10" ht="16.5" thickTop="1" thickBot="1" x14ac:dyDescent="0.3">
      <c r="A2" s="58" t="s">
        <v>1</v>
      </c>
      <c r="B2" s="58"/>
      <c r="C2" s="2">
        <v>2022</v>
      </c>
      <c r="D2" s="2">
        <v>2023</v>
      </c>
      <c r="E2" s="2">
        <v>2024</v>
      </c>
      <c r="F2" s="2">
        <v>2025</v>
      </c>
      <c r="G2" s="2">
        <v>2026</v>
      </c>
      <c r="H2" s="2">
        <v>2027</v>
      </c>
    </row>
    <row r="3" spans="1:10" ht="15.75" thickTop="1" x14ac:dyDescent="0.25">
      <c r="A3" s="59" t="s">
        <v>2</v>
      </c>
      <c r="B3" s="3" t="s">
        <v>3</v>
      </c>
      <c r="C3" s="41">
        <v>4.9939367359297204</v>
      </c>
      <c r="D3" s="41">
        <v>4.9117525578871701</v>
      </c>
      <c r="E3" s="41">
        <v>5.1331859737782901</v>
      </c>
      <c r="F3" s="41">
        <v>4.4711676295666098</v>
      </c>
      <c r="G3" s="41">
        <v>3.7116387703472902</v>
      </c>
      <c r="H3" s="41">
        <v>2.8090266179853498</v>
      </c>
      <c r="I3" s="6"/>
      <c r="J3" s="6"/>
    </row>
    <row r="4" spans="1:10" x14ac:dyDescent="0.25">
      <c r="A4" s="60"/>
      <c r="B4" s="5" t="s">
        <v>4</v>
      </c>
      <c r="C4" s="31">
        <v>0.825274548686736</v>
      </c>
      <c r="D4" s="31">
        <v>0.769939511328808</v>
      </c>
      <c r="E4" s="31">
        <v>0.81040904659562596</v>
      </c>
      <c r="F4" s="31">
        <v>0.68553724178779896</v>
      </c>
      <c r="G4" s="31">
        <v>0.54190783424065103</v>
      </c>
      <c r="H4" s="31">
        <v>0.40524946827235198</v>
      </c>
      <c r="I4" s="6"/>
      <c r="J4" s="6"/>
    </row>
    <row r="5" spans="1:10" ht="15.75" thickBot="1" x14ac:dyDescent="0.3">
      <c r="A5" s="61"/>
      <c r="B5" s="4" t="s">
        <v>5</v>
      </c>
      <c r="C5" s="32">
        <v>0.22630465983501</v>
      </c>
      <c r="D5" s="32">
        <v>0.206787386129138</v>
      </c>
      <c r="E5" s="32">
        <v>0.21733798303238799</v>
      </c>
      <c r="F5" s="32">
        <v>0.18165421619910299</v>
      </c>
      <c r="G5" s="32">
        <v>0.145360516087438</v>
      </c>
      <c r="H5" s="32">
        <v>0.105003034891568</v>
      </c>
      <c r="I5" s="6"/>
      <c r="J5" s="6"/>
    </row>
    <row r="6" spans="1:10" ht="15.75" thickTop="1" x14ac:dyDescent="0.25">
      <c r="A6" s="59" t="s">
        <v>6</v>
      </c>
      <c r="B6" s="3" t="s">
        <v>3</v>
      </c>
      <c r="C6" s="41">
        <v>29.987448059622501</v>
      </c>
      <c r="D6" s="47">
        <v>29.262646099623701</v>
      </c>
      <c r="E6" s="47">
        <v>29.448725130872699</v>
      </c>
      <c r="F6" s="41">
        <v>27.195467725472099</v>
      </c>
      <c r="G6" s="41">
        <v>24.3405830081781</v>
      </c>
      <c r="H6" s="41">
        <v>20.966897249018601</v>
      </c>
      <c r="I6" s="6"/>
      <c r="J6" s="6"/>
    </row>
    <row r="7" spans="1:10" x14ac:dyDescent="0.25">
      <c r="A7" s="60"/>
      <c r="B7" s="5" t="s">
        <v>4</v>
      </c>
      <c r="C7" s="31">
        <v>7.2955493134219997</v>
      </c>
      <c r="D7" s="31">
        <v>7.0000265057737696</v>
      </c>
      <c r="E7" s="31">
        <v>7.1317604703145197</v>
      </c>
      <c r="F7" s="31">
        <v>6.4206160866294804</v>
      </c>
      <c r="G7" s="31">
        <v>5.5519545798285197</v>
      </c>
      <c r="H7" s="31">
        <v>4.6447887105631001</v>
      </c>
      <c r="I7" s="6"/>
      <c r="J7" s="6"/>
    </row>
    <row r="8" spans="1:10" ht="15.75" thickBot="1" x14ac:dyDescent="0.3">
      <c r="A8" s="61"/>
      <c r="B8" s="4" t="s">
        <v>5</v>
      </c>
      <c r="C8" s="32">
        <v>2.5554725155072302</v>
      </c>
      <c r="D8" s="32">
        <v>2.42953182674521</v>
      </c>
      <c r="E8" s="32">
        <v>2.4961925959696498</v>
      </c>
      <c r="F8" s="32">
        <v>2.21376024764229</v>
      </c>
      <c r="G8" s="32">
        <v>1.8757041299997901</v>
      </c>
      <c r="H8" s="32">
        <v>1.5232988321738199</v>
      </c>
      <c r="I8" s="6"/>
      <c r="J8" s="6"/>
    </row>
    <row r="9" spans="1:10" ht="15.75" thickTop="1" x14ac:dyDescent="0.25">
      <c r="A9" s="59" t="s">
        <v>7</v>
      </c>
      <c r="B9" s="3" t="s">
        <v>3</v>
      </c>
      <c r="C9" s="41">
        <v>74.098015278199696</v>
      </c>
      <c r="D9" s="41">
        <v>73.541909309540699</v>
      </c>
      <c r="E9" s="41">
        <v>73.811186329648194</v>
      </c>
      <c r="F9" s="41">
        <v>71.631452162942395</v>
      </c>
      <c r="G9" s="41">
        <v>68.700736901561399</v>
      </c>
      <c r="H9" s="41">
        <v>65.327294506186306</v>
      </c>
      <c r="I9" s="6"/>
      <c r="J9" s="6"/>
    </row>
    <row r="10" spans="1:10" x14ac:dyDescent="0.25">
      <c r="A10" s="60"/>
      <c r="B10" s="5" t="s">
        <v>4</v>
      </c>
      <c r="C10" s="31">
        <v>29.705427706040499</v>
      </c>
      <c r="D10" s="31">
        <v>29.135579891651101</v>
      </c>
      <c r="E10" s="31">
        <v>29.3013160986273</v>
      </c>
      <c r="F10" s="31">
        <v>27.740853919579799</v>
      </c>
      <c r="G10" s="31">
        <v>25.778038739558198</v>
      </c>
      <c r="H10" s="31">
        <v>23.596370507586201</v>
      </c>
      <c r="I10" s="6"/>
      <c r="J10" s="6"/>
    </row>
    <row r="11" spans="1:10" ht="15.75" thickBot="1" x14ac:dyDescent="0.3">
      <c r="A11" s="61"/>
      <c r="B11" s="4" t="s">
        <v>5</v>
      </c>
      <c r="C11" s="32">
        <v>14.8036989695002</v>
      </c>
      <c r="D11" s="32">
        <v>14.414741188101599</v>
      </c>
      <c r="E11" s="32">
        <v>14.552174599551</v>
      </c>
      <c r="F11" s="32">
        <v>13.550714548019499</v>
      </c>
      <c r="G11" s="32">
        <v>12.306019839589</v>
      </c>
      <c r="H11" s="32">
        <v>10.9648698829773</v>
      </c>
      <c r="I11" s="6"/>
      <c r="J11" s="6"/>
    </row>
    <row r="12" spans="1:10" ht="16.5" thickTop="1" thickBot="1" x14ac:dyDescent="0.3">
      <c r="A12" s="59" t="s">
        <v>26</v>
      </c>
      <c r="B12" s="46" t="s">
        <v>3</v>
      </c>
      <c r="C12" s="52">
        <v>19.825876914723398</v>
      </c>
      <c r="D12" s="52">
        <v>19.060426953174598</v>
      </c>
      <c r="E12" s="52">
        <v>19.0941505423332</v>
      </c>
      <c r="F12" s="32">
        <v>17.316408409765</v>
      </c>
      <c r="G12" s="32">
        <v>15.1715461576878</v>
      </c>
      <c r="H12" s="32">
        <v>12.737176479529699</v>
      </c>
      <c r="I12" s="6"/>
      <c r="J12" s="6"/>
    </row>
    <row r="13" spans="1:10" ht="16.5" thickTop="1" thickBot="1" x14ac:dyDescent="0.3">
      <c r="A13" s="62"/>
      <c r="B13" s="46" t="s">
        <v>4</v>
      </c>
      <c r="C13" s="32">
        <v>4.1851713798250998</v>
      </c>
      <c r="D13" s="32">
        <v>4.0377444615301199</v>
      </c>
      <c r="E13" s="32">
        <v>4.0849331683655601</v>
      </c>
      <c r="F13" s="32">
        <v>3.6308833521644401</v>
      </c>
      <c r="G13" s="32">
        <v>3.0782178494954202</v>
      </c>
      <c r="H13" s="32">
        <v>2.4952920621158201</v>
      </c>
      <c r="I13" s="6"/>
      <c r="J13" s="6"/>
    </row>
    <row r="14" spans="1:10" ht="16.5" thickTop="1" thickBot="1" x14ac:dyDescent="0.3">
      <c r="A14" s="61"/>
      <c r="B14" s="46" t="s">
        <v>5</v>
      </c>
      <c r="C14" s="32">
        <v>1.3395511507725399</v>
      </c>
      <c r="D14" s="32">
        <v>1.2852985932099601</v>
      </c>
      <c r="E14" s="32">
        <v>1.3097518434839901</v>
      </c>
      <c r="F14" s="32">
        <v>1.1447244062742501</v>
      </c>
      <c r="G14" s="32">
        <v>0.94965286158517204</v>
      </c>
      <c r="H14" s="32">
        <v>0.74777694654846005</v>
      </c>
      <c r="I14" s="6"/>
      <c r="J14" s="6"/>
    </row>
    <row r="15" spans="1:10" ht="16.5" thickTop="1" thickBot="1" x14ac:dyDescent="0.3">
      <c r="A15" s="56" t="s">
        <v>8</v>
      </c>
      <c r="B15" s="56"/>
      <c r="C15" s="33">
        <v>33.381631677912097</v>
      </c>
      <c r="D15" s="33">
        <v>33.319662494068297</v>
      </c>
      <c r="E15" s="33">
        <v>33.313342591918598</v>
      </c>
      <c r="F15" s="33">
        <v>33.375532475656698</v>
      </c>
      <c r="G15" s="33">
        <v>33.173228708255898</v>
      </c>
      <c r="H15" s="33">
        <v>32.933953630299598</v>
      </c>
      <c r="I15" s="6"/>
      <c r="J15" s="6"/>
    </row>
    <row r="16" spans="1:10" ht="15.75" thickTop="1" x14ac:dyDescent="0.25">
      <c r="A16" s="53" t="s">
        <v>27</v>
      </c>
      <c r="B16" s="22"/>
      <c r="C16" s="6"/>
      <c r="D16" s="6"/>
      <c r="E16" s="44"/>
      <c r="F16" s="6"/>
      <c r="G16" s="6"/>
      <c r="I16" s="6"/>
      <c r="J16" s="6"/>
    </row>
    <row r="17" spans="1:10" x14ac:dyDescent="0.25">
      <c r="A17" s="53"/>
      <c r="B17" s="22"/>
      <c r="C17" s="6"/>
      <c r="D17" s="6"/>
      <c r="E17" s="44"/>
      <c r="F17" s="6"/>
      <c r="G17" s="6"/>
      <c r="I17" s="6"/>
      <c r="J17" s="6"/>
    </row>
    <row r="18" spans="1:10" x14ac:dyDescent="0.25">
      <c r="A18" s="53"/>
      <c r="B18" s="22"/>
      <c r="C18" s="6"/>
      <c r="D18" s="6"/>
      <c r="E18" s="44"/>
      <c r="F18" s="6"/>
      <c r="G18" s="6"/>
      <c r="I18" s="6"/>
      <c r="J18" s="6"/>
    </row>
    <row r="19" spans="1:10" x14ac:dyDescent="0.25">
      <c r="A19" s="22"/>
      <c r="B19" s="22"/>
      <c r="C19" s="6"/>
      <c r="D19" s="6"/>
      <c r="E19" s="44"/>
      <c r="F19" s="6"/>
      <c r="G19" s="6"/>
      <c r="I19" s="6"/>
      <c r="J19" s="6"/>
    </row>
    <row r="20" spans="1:10" ht="15.75" thickBot="1" x14ac:dyDescent="0.3">
      <c r="A20" s="39" t="s">
        <v>20</v>
      </c>
      <c r="B20" s="22"/>
      <c r="C20" s="6"/>
      <c r="D20" s="6"/>
      <c r="E20" s="6"/>
      <c r="F20" s="6"/>
      <c r="G20" s="6"/>
      <c r="I20" s="6"/>
      <c r="J20" s="6"/>
    </row>
    <row r="21" spans="1:10" ht="16.5" thickTop="1" thickBot="1" x14ac:dyDescent="0.3">
      <c r="A21" s="58" t="s">
        <v>1</v>
      </c>
      <c r="B21" s="58"/>
      <c r="C21" s="2">
        <v>2022</v>
      </c>
      <c r="D21" s="2">
        <v>2023</v>
      </c>
      <c r="E21" s="2">
        <v>2024</v>
      </c>
      <c r="F21" s="2">
        <v>2025</v>
      </c>
      <c r="G21" s="2">
        <v>2026</v>
      </c>
      <c r="H21" s="2">
        <v>2027</v>
      </c>
      <c r="I21" s="6"/>
      <c r="J21" s="6"/>
    </row>
    <row r="22" spans="1:10" ht="15.75" thickTop="1" x14ac:dyDescent="0.25">
      <c r="A22" s="59" t="s">
        <v>2</v>
      </c>
      <c r="B22" s="35" t="s">
        <v>3</v>
      </c>
      <c r="C22" s="30">
        <v>4.9939367359297204</v>
      </c>
      <c r="D22" s="30">
        <v>5</v>
      </c>
      <c r="E22" s="30">
        <v>5.4910825363118301</v>
      </c>
      <c r="F22" s="30">
        <v>5.1429708189701504</v>
      </c>
      <c r="G22" s="30">
        <v>4.4595411749833902</v>
      </c>
      <c r="H22" s="30">
        <v>3.54097885384664</v>
      </c>
      <c r="I22" s="6"/>
      <c r="J22" s="6"/>
    </row>
    <row r="23" spans="1:10" x14ac:dyDescent="0.25">
      <c r="A23" s="60"/>
      <c r="B23" s="5" t="s">
        <v>4</v>
      </c>
      <c r="C23" s="31">
        <v>0.82384656698310599</v>
      </c>
      <c r="D23" s="31">
        <v>0.995284894137617</v>
      </c>
      <c r="E23" s="31">
        <v>1.1532961135272299</v>
      </c>
      <c r="F23" s="31">
        <v>1.1995706860992199</v>
      </c>
      <c r="G23" s="31">
        <v>1.18023489290579</v>
      </c>
      <c r="H23" s="31">
        <v>1.00875624495038</v>
      </c>
      <c r="I23" s="6"/>
      <c r="J23" s="6"/>
    </row>
    <row r="24" spans="1:10" ht="15.75" thickBot="1" x14ac:dyDescent="0.3">
      <c r="A24" s="61"/>
      <c r="B24" s="36" t="s">
        <v>5</v>
      </c>
      <c r="C24" s="32">
        <v>0.225800826654246</v>
      </c>
      <c r="D24" s="32">
        <v>0.36823366437320199</v>
      </c>
      <c r="E24" s="32">
        <v>0.46971899060153899</v>
      </c>
      <c r="F24" s="32">
        <v>0.55870716175688895</v>
      </c>
      <c r="G24" s="32">
        <v>0.60533713796761102</v>
      </c>
      <c r="H24" s="32">
        <v>0.54124223682902095</v>
      </c>
      <c r="I24" s="6"/>
      <c r="J24" s="6"/>
    </row>
    <row r="25" spans="1:10" ht="15.75" thickTop="1" x14ac:dyDescent="0.25">
      <c r="A25" s="59" t="s">
        <v>6</v>
      </c>
      <c r="B25" s="35" t="s">
        <v>3</v>
      </c>
      <c r="C25" s="30">
        <v>29.987448059622501</v>
      </c>
      <c r="D25" s="30">
        <v>29.456247324144002</v>
      </c>
      <c r="E25" s="30">
        <v>29.7225969594307</v>
      </c>
      <c r="F25" s="30">
        <v>28.254406718406401</v>
      </c>
      <c r="G25" s="30">
        <v>25.8993803385906</v>
      </c>
      <c r="H25" s="30">
        <v>23.195488200324998</v>
      </c>
      <c r="I25" s="6"/>
      <c r="J25" s="6"/>
    </row>
    <row r="26" spans="1:10" x14ac:dyDescent="0.25">
      <c r="A26" s="60"/>
      <c r="B26" s="5" t="s">
        <v>4</v>
      </c>
      <c r="C26" s="31">
        <v>7.2948134554903401</v>
      </c>
      <c r="D26" s="31">
        <v>7.3046896318512102</v>
      </c>
      <c r="E26" s="31">
        <v>7.5551205024332297</v>
      </c>
      <c r="F26" s="31">
        <v>7.19425622822504</v>
      </c>
      <c r="G26" s="31">
        <v>6.5356790420774997</v>
      </c>
      <c r="H26" s="31">
        <v>5.6947174117711699</v>
      </c>
      <c r="I26" s="6"/>
      <c r="J26" s="6"/>
    </row>
    <row r="27" spans="1:10" ht="15.75" thickBot="1" x14ac:dyDescent="0.3">
      <c r="A27" s="61"/>
      <c r="B27" s="36" t="s">
        <v>5</v>
      </c>
      <c r="C27" s="32">
        <v>2.5546430123925501</v>
      </c>
      <c r="D27" s="32">
        <v>2.6691260950550002</v>
      </c>
      <c r="E27" s="32">
        <v>2.85026919529937</v>
      </c>
      <c r="F27" s="32">
        <v>2.7845876532311702</v>
      </c>
      <c r="G27" s="32">
        <v>2.5808955280886998</v>
      </c>
      <c r="H27" s="32">
        <v>2.2196900277647802</v>
      </c>
      <c r="I27" s="6"/>
      <c r="J27" s="6"/>
    </row>
    <row r="28" spans="1:10" ht="15.75" thickTop="1" x14ac:dyDescent="0.25">
      <c r="A28" s="59" t="s">
        <v>7</v>
      </c>
      <c r="B28" s="35" t="s">
        <v>3</v>
      </c>
      <c r="C28" s="30">
        <v>74.098015278199696</v>
      </c>
      <c r="D28" s="30">
        <v>73.826837087501602</v>
      </c>
      <c r="E28" s="30">
        <v>73.922815082550201</v>
      </c>
      <c r="F28" s="30">
        <v>72.136813154369406</v>
      </c>
      <c r="G28" s="30">
        <v>69.636396300705101</v>
      </c>
      <c r="H28" s="30">
        <v>67.165434551039795</v>
      </c>
      <c r="I28" s="6"/>
      <c r="J28" s="6"/>
    </row>
    <row r="29" spans="1:10" x14ac:dyDescent="0.25">
      <c r="A29" s="60"/>
      <c r="B29" s="5" t="s">
        <v>4</v>
      </c>
      <c r="C29" s="31">
        <v>29.705203657469099</v>
      </c>
      <c r="D29" s="31">
        <v>29.371516761631401</v>
      </c>
      <c r="E29" s="31">
        <v>29.587790955045602</v>
      </c>
      <c r="F29" s="31">
        <v>28.460403341133699</v>
      </c>
      <c r="G29" s="31">
        <v>26.817775988206201</v>
      </c>
      <c r="H29" s="31">
        <v>24.998995913130099</v>
      </c>
      <c r="I29" s="6"/>
      <c r="J29" s="6"/>
    </row>
    <row r="30" spans="1:10" ht="15.75" thickBot="1" x14ac:dyDescent="0.3">
      <c r="A30" s="61"/>
      <c r="B30" s="36" t="s">
        <v>5</v>
      </c>
      <c r="C30" s="32">
        <v>14.803179390127699</v>
      </c>
      <c r="D30" s="32">
        <v>14.67387987803</v>
      </c>
      <c r="E30" s="32">
        <v>14.892404274455901</v>
      </c>
      <c r="F30" s="32">
        <v>14.247927965334901</v>
      </c>
      <c r="G30" s="32">
        <v>13.264793373622901</v>
      </c>
      <c r="H30" s="32">
        <v>12.1009795785473</v>
      </c>
      <c r="I30" s="6"/>
      <c r="J30" s="6"/>
    </row>
    <row r="31" spans="1:10" ht="16.5" thickTop="1" thickBot="1" x14ac:dyDescent="0.3">
      <c r="A31" s="56" t="s">
        <v>8</v>
      </c>
      <c r="B31" s="56"/>
      <c r="C31" s="33">
        <v>33.380957540293799</v>
      </c>
      <c r="D31" s="33">
        <v>33.555752364054598</v>
      </c>
      <c r="E31" s="33">
        <v>33.604007904477797</v>
      </c>
      <c r="F31" s="33">
        <v>33.9465792109877</v>
      </c>
      <c r="G31" s="33">
        <v>33.877970874755199</v>
      </c>
      <c r="H31" s="33">
        <v>33.687323337289897</v>
      </c>
      <c r="I31" s="6"/>
      <c r="J31" s="6"/>
    </row>
    <row r="32" spans="1:10" ht="15.75" thickTop="1" x14ac:dyDescent="0.25">
      <c r="A32" s="22"/>
      <c r="B32" s="22"/>
      <c r="C32" s="6"/>
      <c r="D32" s="6"/>
      <c r="E32" s="6"/>
      <c r="F32" s="6"/>
      <c r="G32" s="6"/>
      <c r="I32" s="6"/>
      <c r="J32" s="6"/>
    </row>
    <row r="33" spans="1:10" x14ac:dyDescent="0.25">
      <c r="A33" s="22"/>
      <c r="B33" s="22"/>
      <c r="C33" s="6"/>
      <c r="D33" s="6"/>
      <c r="E33" s="6"/>
      <c r="F33" s="6"/>
      <c r="G33" s="6"/>
      <c r="I33" s="6"/>
      <c r="J33" s="6"/>
    </row>
    <row r="35" spans="1:10" x14ac:dyDescent="0.25">
      <c r="A35" s="26" t="s">
        <v>9</v>
      </c>
      <c r="B35" s="26"/>
      <c r="C35" s="26"/>
      <c r="D35" s="27">
        <v>6.26858435478721E-2</v>
      </c>
      <c r="E35" s="27">
        <v>5.6435729747001062E-2</v>
      </c>
      <c r="F35" s="27">
        <v>5.8148987665603835E-2</v>
      </c>
      <c r="G35" s="27">
        <v>6.1724401449738453E-2</v>
      </c>
      <c r="H35" s="14"/>
    </row>
    <row r="36" spans="1:10" x14ac:dyDescent="0.25">
      <c r="A36" s="26" t="s">
        <v>10</v>
      </c>
      <c r="B36" s="26"/>
      <c r="C36" s="26"/>
      <c r="D36" s="27">
        <f>D3/C3-1</f>
        <v>-1.6456791983619379E-2</v>
      </c>
      <c r="E36" s="27">
        <f>E3/D3-1</f>
        <v>4.5082363836823847E-2</v>
      </c>
      <c r="F36" s="27">
        <f>F3/E3-1</f>
        <v>-0.12896831472567916</v>
      </c>
      <c r="G36" s="27">
        <f>G3/F3-1</f>
        <v>-0.16987259752838668</v>
      </c>
      <c r="H36" s="14"/>
    </row>
    <row r="37" spans="1:10" x14ac:dyDescent="0.25">
      <c r="A37" s="26" t="s">
        <v>11</v>
      </c>
      <c r="B37" s="26"/>
      <c r="C37" s="26"/>
      <c r="D37" s="27">
        <f>D6/C6-1</f>
        <v>-2.4170178087769001E-2</v>
      </c>
      <c r="E37" s="27">
        <f>E6/D6-1</f>
        <v>6.3589270298898271E-3</v>
      </c>
      <c r="F37" s="27">
        <f>F6/E6-1</f>
        <v>-7.6514599371854897E-2</v>
      </c>
      <c r="G37" s="27">
        <f>G6/F6-1</f>
        <v>-0.10497648895444545</v>
      </c>
      <c r="H37" s="14"/>
    </row>
    <row r="38" spans="1:10" x14ac:dyDescent="0.25">
      <c r="A38" s="26" t="s">
        <v>12</v>
      </c>
      <c r="B38" s="26"/>
      <c r="C38" s="26"/>
      <c r="D38" s="27">
        <f>D9/C9-1</f>
        <v>-7.5050049123597251E-3</v>
      </c>
      <c r="E38" s="27">
        <f>E9/D9-1</f>
        <v>3.6615451330492821E-3</v>
      </c>
      <c r="F38" s="27">
        <f>F9/E9-1</f>
        <v>-2.9531217083693662E-2</v>
      </c>
      <c r="G38" s="27">
        <f>G9/F9-1</f>
        <v>-4.0913804940243326E-2</v>
      </c>
      <c r="H38" s="14"/>
    </row>
    <row r="39" spans="1:10" x14ac:dyDescent="0.25">
      <c r="A39" s="18" t="s">
        <v>13</v>
      </c>
      <c r="B39" s="19"/>
      <c r="C39" s="19"/>
      <c r="D39" s="20"/>
      <c r="E39" s="20"/>
      <c r="F39" s="20"/>
      <c r="G39" s="21"/>
      <c r="H39" t="s">
        <v>14</v>
      </c>
    </row>
    <row r="40" spans="1:10" x14ac:dyDescent="0.25">
      <c r="A40" s="7" t="s">
        <v>15</v>
      </c>
      <c r="B40" s="8"/>
      <c r="C40" s="8"/>
      <c r="D40" s="12">
        <f>-D36/D$35</f>
        <v>0.26252804544381075</v>
      </c>
      <c r="E40" s="12">
        <f>-E36/E$35</f>
        <v>-0.79882663055702718</v>
      </c>
      <c r="F40" s="12">
        <f t="shared" ref="F40" si="0">-F36/F$35</f>
        <v>2.2178944106015144</v>
      </c>
      <c r="G40" s="13">
        <f>-G36/G$35</f>
        <v>2.752114132150997</v>
      </c>
      <c r="H40" s="23">
        <f t="shared" ref="H40:H42" si="1">AVERAGE(D40:G40)</f>
        <v>1.1084274894098236</v>
      </c>
    </row>
    <row r="41" spans="1:10" x14ac:dyDescent="0.25">
      <c r="A41" s="9" t="s">
        <v>16</v>
      </c>
      <c r="D41" s="14">
        <f t="shared" ref="D41:G42" si="2">-D37/D$35</f>
        <v>0.3855763394060519</v>
      </c>
      <c r="E41" s="14">
        <f t="shared" si="2"/>
        <v>-0.11267555249833079</v>
      </c>
      <c r="F41" s="14">
        <f t="shared" si="2"/>
        <v>1.3158371700615976</v>
      </c>
      <c r="G41" s="15">
        <f t="shared" si="2"/>
        <v>1.700729152309832</v>
      </c>
      <c r="H41" s="24">
        <f t="shared" si="1"/>
        <v>0.82236677731978769</v>
      </c>
    </row>
    <row r="42" spans="1:10" x14ac:dyDescent="0.25">
      <c r="A42" s="10" t="s">
        <v>17</v>
      </c>
      <c r="B42" s="11"/>
      <c r="C42" s="11"/>
      <c r="D42" s="16">
        <f t="shared" si="2"/>
        <v>0.11972407943474961</v>
      </c>
      <c r="E42" s="16">
        <f t="shared" si="2"/>
        <v>-6.4879911174424973E-2</v>
      </c>
      <c r="F42" s="16">
        <f t="shared" si="2"/>
        <v>0.50785436289137509</v>
      </c>
      <c r="G42" s="17">
        <f t="shared" si="2"/>
        <v>0.66284652389151177</v>
      </c>
      <c r="H42" s="25">
        <f t="shared" si="1"/>
        <v>0.30638626376080291</v>
      </c>
    </row>
    <row r="44" spans="1:10" x14ac:dyDescent="0.25">
      <c r="A44" t="s">
        <v>18</v>
      </c>
      <c r="C44" s="34">
        <v>171.18639999999999</v>
      </c>
      <c r="D44" s="34">
        <v>172.95429999999999</v>
      </c>
      <c r="E44" s="34">
        <v>174.7012</v>
      </c>
      <c r="F44" s="34">
        <v>176.42150000000001</v>
      </c>
      <c r="G44" s="34">
        <v>178.1061</v>
      </c>
      <c r="H44" s="34">
        <v>179.75200000000001</v>
      </c>
    </row>
    <row r="45" spans="1:10" x14ac:dyDescent="0.25">
      <c r="A45" t="s">
        <v>19</v>
      </c>
      <c r="C45" s="34">
        <v>171.186373</v>
      </c>
      <c r="D45" s="48">
        <v>172.954319</v>
      </c>
      <c r="E45" s="48">
        <v>174.701211</v>
      </c>
      <c r="F45" s="34">
        <v>176.42151000000001</v>
      </c>
      <c r="G45" s="34">
        <v>178.10613599999999</v>
      </c>
      <c r="H45" s="34">
        <v>179.75196399999999</v>
      </c>
    </row>
    <row r="46" spans="1:10" x14ac:dyDescent="0.25">
      <c r="C46" s="34"/>
      <c r="D46" s="34"/>
      <c r="E46" s="34"/>
      <c r="F46" s="34"/>
      <c r="G46" s="34"/>
      <c r="H46" s="34"/>
    </row>
    <row r="47" spans="1:10" ht="15.75" thickBot="1" x14ac:dyDescent="0.3">
      <c r="A47" t="s">
        <v>25</v>
      </c>
    </row>
    <row r="48" spans="1:10" ht="16.5" thickTop="1" thickBot="1" x14ac:dyDescent="0.3">
      <c r="A48" s="58" t="s">
        <v>1</v>
      </c>
      <c r="B48" s="58"/>
      <c r="C48" s="2">
        <v>2022</v>
      </c>
      <c r="D48" s="2">
        <v>2023</v>
      </c>
      <c r="E48" s="2">
        <v>2024</v>
      </c>
      <c r="F48" s="2">
        <v>2025</v>
      </c>
      <c r="G48" s="2">
        <v>2026</v>
      </c>
      <c r="H48" s="2">
        <v>2027</v>
      </c>
    </row>
    <row r="49" spans="1:10" ht="15.75" thickTop="1" x14ac:dyDescent="0.25">
      <c r="A49" s="59" t="s">
        <v>2</v>
      </c>
      <c r="B49" s="28" t="s">
        <v>21</v>
      </c>
      <c r="C49" s="30">
        <f t="shared" ref="C49:H49" si="3">C$45*C3/100</f>
        <v>8.5489391681526765</v>
      </c>
      <c r="D49" s="30">
        <f t="shared" si="3"/>
        <v>8.4950881874588351</v>
      </c>
      <c r="E49" s="30">
        <f t="shared" si="3"/>
        <v>8.9677380590728148</v>
      </c>
      <c r="F49" s="30">
        <f t="shared" si="3"/>
        <v>7.8881014467126205</v>
      </c>
      <c r="G49" s="30">
        <f t="shared" si="3"/>
        <v>6.6106563961434723</v>
      </c>
      <c r="H49" s="30">
        <f t="shared" si="3"/>
        <v>5.0492805151114428</v>
      </c>
      <c r="J49" s="42"/>
    </row>
    <row r="50" spans="1:10" x14ac:dyDescent="0.25">
      <c r="A50" s="60"/>
      <c r="B50" s="5" t="s">
        <v>23</v>
      </c>
      <c r="C50" s="31">
        <f>C49-$C49</f>
        <v>0</v>
      </c>
      <c r="D50" s="31">
        <f t="shared" ref="D50:H50" si="4">D49-$C49</f>
        <v>-5.3850980693841421E-2</v>
      </c>
      <c r="E50" s="43">
        <f>E49-$C49</f>
        <v>0.41879889092013833</v>
      </c>
      <c r="F50" s="31">
        <f t="shared" si="4"/>
        <v>-0.66083772144005604</v>
      </c>
      <c r="G50" s="31">
        <f t="shared" si="4"/>
        <v>-1.9382827720092042</v>
      </c>
      <c r="H50" s="31">
        <f t="shared" si="4"/>
        <v>-3.4996586530412337</v>
      </c>
    </row>
    <row r="51" spans="1:10" ht="15.75" thickBot="1" x14ac:dyDescent="0.3">
      <c r="A51" s="61"/>
      <c r="B51" s="29" t="s">
        <v>24</v>
      </c>
      <c r="C51" s="32">
        <v>0</v>
      </c>
      <c r="D51" s="32">
        <f>D49-C49</f>
        <v>-5.3850980693841421E-2</v>
      </c>
      <c r="E51" s="45">
        <f>E49-D49</f>
        <v>0.47264987161397976</v>
      </c>
      <c r="F51" s="32">
        <f t="shared" ref="F51:H51" si="5">F49-E49</f>
        <v>-1.0796366123601944</v>
      </c>
      <c r="G51" s="32">
        <f t="shared" si="5"/>
        <v>-1.2774450505691481</v>
      </c>
      <c r="H51" s="32">
        <f t="shared" si="5"/>
        <v>-1.5613758810320295</v>
      </c>
    </row>
    <row r="52" spans="1:10" ht="15.75" thickTop="1" x14ac:dyDescent="0.25">
      <c r="A52" s="59" t="s">
        <v>6</v>
      </c>
      <c r="B52" s="37" t="s">
        <v>21</v>
      </c>
      <c r="C52" s="30">
        <f t="shared" ref="C52:H52" si="6">C$45*C6/100</f>
        <v>51.334424688526639</v>
      </c>
      <c r="D52" s="49">
        <f t="shared" si="6"/>
        <v>50.611010282984232</v>
      </c>
      <c r="E52" s="49">
        <f t="shared" si="6"/>
        <v>51.447279427695939</v>
      </c>
      <c r="F52" s="30">
        <f t="shared" si="6"/>
        <v>47.978654812840531</v>
      </c>
      <c r="G52" s="30">
        <f t="shared" si="6"/>
        <v>43.352071875738574</v>
      </c>
      <c r="H52" s="30">
        <f t="shared" si="6"/>
        <v>37.688409594972903</v>
      </c>
      <c r="J52" s="14"/>
    </row>
    <row r="53" spans="1:10" x14ac:dyDescent="0.25">
      <c r="A53" s="60"/>
      <c r="B53" s="5" t="s">
        <v>22</v>
      </c>
      <c r="C53" s="31">
        <f>C52-$C52</f>
        <v>0</v>
      </c>
      <c r="D53" s="31">
        <f>D52-$C52</f>
        <v>-0.72341440554240677</v>
      </c>
      <c r="E53" s="20">
        <f>E52-$C52</f>
        <v>0.11285473916930044</v>
      </c>
      <c r="F53" s="31">
        <f t="shared" ref="F53" si="7">F52-$C52</f>
        <v>-3.3557698756861072</v>
      </c>
      <c r="G53" s="31">
        <f t="shared" ref="G53" si="8">G52-$C52</f>
        <v>-7.982352812788065</v>
      </c>
      <c r="H53" s="31">
        <f t="shared" ref="H53" si="9">H52-$C52</f>
        <v>-13.646015093553736</v>
      </c>
    </row>
    <row r="54" spans="1:10" ht="15.75" thickBot="1" x14ac:dyDescent="0.3">
      <c r="A54" s="61"/>
      <c r="B54" s="40" t="s">
        <v>24</v>
      </c>
      <c r="C54" s="32">
        <v>0</v>
      </c>
      <c r="D54" s="32">
        <f>D52-C52</f>
        <v>-0.72341440554240677</v>
      </c>
      <c r="E54" s="45">
        <f>E52-D52</f>
        <v>0.83626914471170721</v>
      </c>
      <c r="F54" s="32">
        <f t="shared" ref="F54:H54" si="10">F52-E52</f>
        <v>-3.4686246148554076</v>
      </c>
      <c r="G54" s="32">
        <f t="shared" si="10"/>
        <v>-4.6265829371019578</v>
      </c>
      <c r="H54" s="32">
        <f t="shared" si="10"/>
        <v>-5.6636622807656707</v>
      </c>
    </row>
    <row r="55" spans="1:10" ht="15.75" thickTop="1" x14ac:dyDescent="0.25">
      <c r="A55" s="59" t="s">
        <v>7</v>
      </c>
      <c r="B55" s="37" t="s">
        <v>21</v>
      </c>
      <c r="C55" s="30">
        <f t="shared" ref="C55:H55" si="11">C$45*C9/100</f>
        <v>126.84570481973593</v>
      </c>
      <c r="D55" s="30">
        <f t="shared" si="11"/>
        <v>127.19390842591372</v>
      </c>
      <c r="E55" s="30">
        <f t="shared" si="11"/>
        <v>128.94903637136184</v>
      </c>
      <c r="F55" s="30">
        <f t="shared" si="11"/>
        <v>126.37328954079065</v>
      </c>
      <c r="G55" s="30">
        <f t="shared" si="11"/>
        <v>122.36022789889712</v>
      </c>
      <c r="H55" s="30">
        <f t="shared" si="11"/>
        <v>117.42709490293397</v>
      </c>
    </row>
    <row r="56" spans="1:10" x14ac:dyDescent="0.25">
      <c r="A56" s="60"/>
      <c r="B56" s="5" t="s">
        <v>23</v>
      </c>
      <c r="C56" s="31">
        <v>0</v>
      </c>
      <c r="D56" s="31">
        <f t="shared" ref="D56" si="12">D55-$C55</f>
        <v>0.34820360617779045</v>
      </c>
      <c r="E56" s="31">
        <f t="shared" ref="E56" si="13">E55-$C55</f>
        <v>2.1033315516259137</v>
      </c>
      <c r="F56" s="31">
        <f t="shared" ref="F56" si="14">F55-$C55</f>
        <v>-0.47241527894527735</v>
      </c>
      <c r="G56" s="31">
        <f t="shared" ref="G56" si="15">G55-$C55</f>
        <v>-4.4854769208388063</v>
      </c>
      <c r="H56" s="31">
        <f t="shared" ref="H56" si="16">H55-$C55</f>
        <v>-9.4186099168019553</v>
      </c>
    </row>
    <row r="57" spans="1:10" ht="15.75" thickBot="1" x14ac:dyDescent="0.3">
      <c r="A57" s="61"/>
      <c r="B57" s="38" t="s">
        <v>24</v>
      </c>
      <c r="C57" s="32">
        <v>0</v>
      </c>
      <c r="D57" s="32">
        <f>D55-C55</f>
        <v>0.34820360617779045</v>
      </c>
      <c r="E57" s="32">
        <f t="shared" ref="E57:H57" si="17">E55-D55</f>
        <v>1.7551279454481232</v>
      </c>
      <c r="F57" s="32">
        <f t="shared" si="17"/>
        <v>-2.575746830571191</v>
      </c>
      <c r="G57" s="32">
        <f t="shared" si="17"/>
        <v>-4.013061641893529</v>
      </c>
      <c r="H57" s="32">
        <f t="shared" si="17"/>
        <v>-4.9331329959631489</v>
      </c>
    </row>
    <row r="58" spans="1:10" ht="16.5" thickTop="1" thickBot="1" x14ac:dyDescent="0.3">
      <c r="A58" s="56"/>
      <c r="B58" s="56"/>
      <c r="C58" s="33"/>
      <c r="D58" s="33"/>
      <c r="E58" s="33"/>
      <c r="F58" s="33"/>
      <c r="G58" s="33"/>
      <c r="H58" s="33"/>
    </row>
    <row r="59" spans="1:10" ht="15.75" thickTop="1" x14ac:dyDescent="0.25"/>
  </sheetData>
  <mergeCells count="17">
    <mergeCell ref="A15:B15"/>
    <mergeCell ref="C1:G1"/>
    <mergeCell ref="A2:B2"/>
    <mergeCell ref="A3:A5"/>
    <mergeCell ref="A6:A8"/>
    <mergeCell ref="A9:A11"/>
    <mergeCell ref="A12:A14"/>
    <mergeCell ref="A48:B48"/>
    <mergeCell ref="A49:A51"/>
    <mergeCell ref="A52:A54"/>
    <mergeCell ref="A55:A57"/>
    <mergeCell ref="A58:B58"/>
    <mergeCell ref="A21:B21"/>
    <mergeCell ref="A22:A24"/>
    <mergeCell ref="A25:A27"/>
    <mergeCell ref="A28:A30"/>
    <mergeCell ref="A31:B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Crisis</vt:lpstr>
      <vt:lpstr>Baseline</vt:lpstr>
      <vt:lpstr>Previous Results</vt:lpstr>
    </vt:vector>
  </TitlesOfParts>
  <Manager/>
  <Company>WBG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Jaime Estuardo Fernandez Romero</dc:creator>
  <cp:keywords/>
  <dc:description/>
  <cp:lastModifiedBy>Israel Osorio Rodarte</cp:lastModifiedBy>
  <cp:revision/>
  <dcterms:created xsi:type="dcterms:W3CDTF">2023-08-30T22:09:30Z</dcterms:created>
  <dcterms:modified xsi:type="dcterms:W3CDTF">2024-09-20T23:36:21Z</dcterms:modified>
  <cp:category/>
  <cp:contentStatus/>
</cp:coreProperties>
</file>