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055" yWindow="420" windowWidth="15855" windowHeight="9960" tabRatio="346" activeTab="2"/>
  </bookViews>
  <sheets>
    <sheet name="Nysa Łużycka 197,0" sheetId="1" r:id="rId1"/>
    <sheet name="Nysa Łużycka 164,8" sheetId="4" r:id="rId2"/>
    <sheet name="Nysa Łużycka 135,0" sheetId="5" r:id="rId3"/>
  </sheets>
  <calcPr calcId="145621"/>
</workbook>
</file>

<file path=xl/calcChain.xml><?xml version="1.0" encoding="utf-8"?>
<calcChain xmlns="http://schemas.openxmlformats.org/spreadsheetml/2006/main">
  <c r="H31" i="5" l="1"/>
  <c r="L31" i="5"/>
  <c r="M31" i="5"/>
  <c r="N31" i="5"/>
  <c r="N32" i="5" s="1"/>
  <c r="P31" i="5"/>
  <c r="P32" i="5" s="1"/>
  <c r="T31" i="5"/>
  <c r="T32" i="5" s="1"/>
  <c r="T33" i="5" s="1"/>
  <c r="V31" i="5"/>
  <c r="W31" i="5"/>
  <c r="W32" i="5" s="1"/>
  <c r="AA31" i="5"/>
  <c r="AC31" i="5"/>
  <c r="AC32" i="5" s="1"/>
  <c r="AC33" i="5" s="1"/>
  <c r="AE31" i="5"/>
  <c r="AF31" i="5"/>
  <c r="AF32" i="5" s="1"/>
  <c r="AG31" i="5"/>
  <c r="AG32" i="5" s="1"/>
  <c r="AH31" i="5"/>
  <c r="AH32" i="5" s="1"/>
  <c r="AH33" i="5" s="1"/>
  <c r="AI31" i="5"/>
  <c r="AQ31" i="5"/>
  <c r="AR31" i="5"/>
  <c r="AR32" i="5" s="1"/>
  <c r="AR33" i="5" s="1"/>
  <c r="CE31" i="5"/>
  <c r="CE32" i="5" s="1"/>
  <c r="CE33" i="5" s="1"/>
  <c r="CM31" i="5"/>
  <c r="CN31" i="5"/>
  <c r="CN32" i="5" s="1"/>
  <c r="XFC11" i="5"/>
  <c r="XFC12" i="5"/>
  <c r="XFC14" i="5"/>
  <c r="XFC15" i="5"/>
  <c r="XFC17" i="5"/>
  <c r="XFC18" i="5"/>
  <c r="XFC20" i="5"/>
  <c r="XFC21" i="5"/>
  <c r="CC19" i="5"/>
  <c r="CB19" i="5"/>
  <c r="BN19" i="5"/>
  <c r="BN31" i="5" s="1"/>
  <c r="AL16" i="5"/>
  <c r="XFC16" i="5" s="1"/>
  <c r="CC13" i="5"/>
  <c r="AL13" i="5"/>
  <c r="CC10" i="5"/>
  <c r="AL10" i="5"/>
  <c r="H33" i="4"/>
  <c r="L33" i="4"/>
  <c r="M33" i="4"/>
  <c r="N33" i="4"/>
  <c r="P33" i="4"/>
  <c r="T33" i="4"/>
  <c r="V33" i="4"/>
  <c r="W33" i="4"/>
  <c r="AA33" i="4"/>
  <c r="AC33" i="4"/>
  <c r="AE33" i="4"/>
  <c r="AF33" i="4"/>
  <c r="AG33" i="4"/>
  <c r="AH33" i="4"/>
  <c r="AI33" i="4"/>
  <c r="AJ33" i="4"/>
  <c r="AQ33" i="4"/>
  <c r="AR33" i="4"/>
  <c r="CE33" i="4"/>
  <c r="XFC12" i="4"/>
  <c r="XFC13" i="4"/>
  <c r="XFC15" i="4"/>
  <c r="XFC16" i="4"/>
  <c r="XFC18" i="4"/>
  <c r="XFC19" i="4"/>
  <c r="XFC21" i="4"/>
  <c r="XFC22" i="4"/>
  <c r="CC20" i="4"/>
  <c r="CB20" i="4"/>
  <c r="BN20" i="4"/>
  <c r="CC17" i="4"/>
  <c r="CB17" i="4"/>
  <c r="CC14" i="4"/>
  <c r="CB14" i="4"/>
  <c r="CC11" i="4"/>
  <c r="AL11" i="4"/>
  <c r="AL33" i="4" s="1"/>
  <c r="H34" i="1"/>
  <c r="L34" i="1"/>
  <c r="M34" i="1"/>
  <c r="M35" i="1" s="1"/>
  <c r="M36" i="1" s="1"/>
  <c r="N34" i="1"/>
  <c r="P34" i="1"/>
  <c r="P35" i="1" s="1"/>
  <c r="R34" i="1"/>
  <c r="R35" i="1" s="1"/>
  <c r="T34" i="1"/>
  <c r="V34" i="1"/>
  <c r="W34" i="1"/>
  <c r="W35" i="1" s="1"/>
  <c r="AA34" i="1"/>
  <c r="AA35" i="1" s="1"/>
  <c r="AC34" i="1"/>
  <c r="AE34" i="1"/>
  <c r="AF34" i="1"/>
  <c r="AF35" i="1" s="1"/>
  <c r="AG34" i="1"/>
  <c r="AH34" i="1"/>
  <c r="AI34" i="1"/>
  <c r="AQ34" i="1"/>
  <c r="AQ35" i="1" s="1"/>
  <c r="AR34" i="1"/>
  <c r="BN34" i="1"/>
  <c r="CE34" i="1"/>
  <c r="CJ34" i="1"/>
  <c r="CK34" i="1"/>
  <c r="CK35" i="1" s="1"/>
  <c r="CM34" i="1"/>
  <c r="CN34" i="1"/>
  <c r="CL24" i="1"/>
  <c r="CC24" i="1"/>
  <c r="CL23" i="1"/>
  <c r="CC23" i="1"/>
  <c r="CB22" i="1"/>
  <c r="XFC22" i="1" s="1"/>
  <c r="CL19" i="1"/>
  <c r="CC19" i="1"/>
  <c r="AL18" i="1"/>
  <c r="XFC18" i="1" s="1"/>
  <c r="CC17" i="1"/>
  <c r="XFC17" i="1" s="1"/>
  <c r="CC16" i="1"/>
  <c r="XFC16" i="1" s="1"/>
  <c r="CC15" i="1"/>
  <c r="XFC15" i="1" s="1"/>
  <c r="CB14" i="1"/>
  <c r="XFC14" i="1" s="1"/>
  <c r="CC13" i="1"/>
  <c r="XFC13" i="1" s="1"/>
  <c r="CC12" i="1"/>
  <c r="CC11" i="1"/>
  <c r="AL11" i="1"/>
  <c r="AL34" i="1" s="1"/>
  <c r="AL35" i="1" s="1"/>
  <c r="CC31" i="5" l="1"/>
  <c r="CC32" i="5" s="1"/>
  <c r="CC33" i="5" s="1"/>
  <c r="XFC17" i="4"/>
  <c r="CC34" i="1"/>
  <c r="XFC19" i="1"/>
  <c r="XFC24" i="1"/>
  <c r="XFC23" i="1"/>
  <c r="XFC13" i="5"/>
  <c r="XFC19" i="5"/>
  <c r="AL31" i="5"/>
  <c r="AL32" i="5" s="1"/>
  <c r="XFC10" i="5"/>
  <c r="CB31" i="5"/>
  <c r="CB32" i="5" s="1"/>
  <c r="XFC11" i="1"/>
  <c r="CB34" i="1"/>
  <c r="CB35" i="1" s="1"/>
  <c r="XFC12" i="1"/>
  <c r="CL34" i="1"/>
  <c r="CL35" i="1" s="1"/>
  <c r="XFC20" i="4"/>
  <c r="CC33" i="4"/>
  <c r="CB33" i="4"/>
  <c r="CB34" i="4" s="1"/>
  <c r="CB35" i="4" s="1"/>
  <c r="XFC14" i="4"/>
  <c r="BN33" i="4"/>
  <c r="BN34" i="4" s="1"/>
  <c r="BN35" i="4" s="1"/>
  <c r="XFC11" i="4"/>
  <c r="BN32" i="5"/>
  <c r="BN33" i="5" s="1"/>
  <c r="AA32" i="5"/>
  <c r="AA33" i="5" s="1"/>
  <c r="AG33" i="5"/>
  <c r="P33" i="5"/>
  <c r="AQ32" i="5"/>
  <c r="AQ33" i="5" s="1"/>
  <c r="CM32" i="5"/>
  <c r="CM33" i="5" s="1"/>
  <c r="AI32" i="5"/>
  <c r="AI33" i="5" s="1"/>
  <c r="H32" i="5"/>
  <c r="H33" i="5" s="1"/>
  <c r="AE32" i="5"/>
  <c r="AE33" i="5" s="1"/>
  <c r="V32" i="5"/>
  <c r="V33" i="5" s="1"/>
  <c r="M32" i="5"/>
  <c r="M33" i="5" s="1"/>
  <c r="CN33" i="5"/>
  <c r="AL33" i="5"/>
  <c r="AF33" i="5"/>
  <c r="W33" i="5"/>
  <c r="N33" i="5"/>
  <c r="L32" i="5"/>
  <c r="L33" i="5" s="1"/>
  <c r="AQ34" i="4"/>
  <c r="AQ35" i="4" s="1"/>
  <c r="AC34" i="4"/>
  <c r="AC35" i="4" s="1"/>
  <c r="L34" i="4"/>
  <c r="L35" i="4" s="1"/>
  <c r="AJ34" i="4"/>
  <c r="AJ35" i="4" s="1"/>
  <c r="AF34" i="4"/>
  <c r="AF35" i="4" s="1"/>
  <c r="W34" i="4"/>
  <c r="W35" i="4" s="1"/>
  <c r="N34" i="4"/>
  <c r="N35" i="4" s="1"/>
  <c r="CE34" i="4"/>
  <c r="CE35" i="4" s="1"/>
  <c r="AR34" i="4"/>
  <c r="AR35" i="4" s="1"/>
  <c r="AI34" i="4"/>
  <c r="AI35" i="4" s="1"/>
  <c r="AE34" i="4"/>
  <c r="AE35" i="4" s="1"/>
  <c r="V34" i="4"/>
  <c r="V35" i="4" s="1"/>
  <c r="M34" i="4"/>
  <c r="M35" i="4" s="1"/>
  <c r="AH34" i="4"/>
  <c r="AH35" i="4" s="1"/>
  <c r="T34" i="4"/>
  <c r="T35" i="4" s="1"/>
  <c r="AL34" i="4"/>
  <c r="AL35" i="4" s="1"/>
  <c r="AG34" i="4"/>
  <c r="AG35" i="4" s="1"/>
  <c r="AA34" i="4"/>
  <c r="AA35" i="4" s="1"/>
  <c r="P34" i="4"/>
  <c r="P35" i="4" s="1"/>
  <c r="H34" i="4"/>
  <c r="H35" i="4" s="1"/>
  <c r="CC35" i="1"/>
  <c r="CC36" i="1" s="1"/>
  <c r="AG35" i="1"/>
  <c r="AG36" i="1" s="1"/>
  <c r="CN35" i="1"/>
  <c r="CN36" i="1" s="1"/>
  <c r="CJ35" i="1"/>
  <c r="CJ36" i="1" s="1"/>
  <c r="BN35" i="1"/>
  <c r="BN36" i="1" s="1"/>
  <c r="AI35" i="1"/>
  <c r="AI36" i="1" s="1"/>
  <c r="AE35" i="1"/>
  <c r="AE36" i="1" s="1"/>
  <c r="V35" i="1"/>
  <c r="V36" i="1" s="1"/>
  <c r="N35" i="1"/>
  <c r="N36" i="1" s="1"/>
  <c r="CL36" i="1"/>
  <c r="AQ36" i="1"/>
  <c r="AA36" i="1"/>
  <c r="R36" i="1"/>
  <c r="CM35" i="1"/>
  <c r="CM36" i="1" s="1"/>
  <c r="CE35" i="1"/>
  <c r="CE36" i="1" s="1"/>
  <c r="AR35" i="1"/>
  <c r="AR36" i="1" s="1"/>
  <c r="AH35" i="1"/>
  <c r="AH36" i="1" s="1"/>
  <c r="AC35" i="1"/>
  <c r="AC36" i="1" s="1"/>
  <c r="T35" i="1"/>
  <c r="T36" i="1" s="1"/>
  <c r="H35" i="1"/>
  <c r="H36" i="1" s="1"/>
  <c r="CK36" i="1"/>
  <c r="CB36" i="1"/>
  <c r="AL36" i="1"/>
  <c r="AF36" i="1"/>
  <c r="W36" i="1"/>
  <c r="P36" i="1"/>
  <c r="L35" i="1"/>
  <c r="L36" i="1" s="1"/>
  <c r="CB33" i="5" l="1"/>
  <c r="XFC33" i="4"/>
  <c r="XFC34" i="4" s="1"/>
  <c r="XFC35" i="4" s="1"/>
  <c r="XFC31" i="5"/>
  <c r="XFC32" i="5" s="1"/>
  <c r="XFC33" i="5" s="1"/>
  <c r="XFC34" i="1"/>
  <c r="XFC35" i="1" s="1"/>
  <c r="CC34" i="4"/>
  <c r="CC35" i="4" s="1"/>
  <c r="XFC36" i="1" l="1"/>
</calcChain>
</file>

<file path=xl/sharedStrings.xml><?xml version="1.0" encoding="utf-8"?>
<sst xmlns="http://schemas.openxmlformats.org/spreadsheetml/2006/main" count="925" uniqueCount="310">
  <si>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</si>
  <si>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</si>
  <si>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</si>
  <si>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</si>
  <si>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</si>
  <si>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</si>
  <si>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</si>
  <si>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</si>
  <si>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</si>
  <si>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</si>
  <si>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</si>
  <si>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</si>
  <si>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</si>
  <si>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</si>
  <si>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</si>
  <si>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</si>
  <si>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</si>
  <si>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</si>
  <si>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</si>
  <si>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</si>
  <si>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</si>
  <si>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</si>
  <si>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</si>
  <si>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</si>
  <si>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</si>
  <si>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</si>
  <si>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</si>
  <si>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</si>
  <si>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</si>
  <si>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</si>
  <si>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</si>
  <si>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</si>
  <si>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</si>
  <si>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</si>
  <si>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</si>
  <si>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</si>
  <si>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</si>
  <si>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</si>
  <si>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</si>
  <si>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</si>
  <si>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</si>
  <si>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</si>
  <si>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</si>
  <si>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</si>
  <si>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</si>
  <si>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</si>
  <si>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</si>
  <si>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</si>
  <si>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</si>
  <si>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</si>
  <si>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</si>
  <si>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</si>
  <si>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</si>
  <si>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</si>
  <si>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</si>
  <si>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</si>
  <si>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</si>
  <si>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</si>
  <si>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</si>
  <si>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</si>
  <si>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</si>
  <si>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</si>
  <si>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</si>
  <si>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</si>
  <si>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</si>
  <si>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</si>
  <si>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</si>
  <si>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</si>
  <si>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</si>
  <si>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</si>
  <si>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</si>
  <si>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</si>
  <si>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</si>
  <si>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</si>
  <si>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</si>
  <si>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</si>
  <si>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</si>
  <si>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</si>
  <si>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</si>
  <si>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</si>
  <si>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</si>
  <si>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</si>
  <si>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</si>
  <si>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</si>
  <si>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</si>
  <si>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</si>
  <si>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</si>
  <si>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</si>
  <si>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</si>
  <si>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</si>
  <si>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</si>
  <si>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</si>
  <si>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</si>
  <si>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</si>
  <si>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</si>
  <si>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</si>
  <si>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</si>
  <si>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</si>
  <si>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</si>
  <si>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</si>
  <si>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</si>
  <si>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</si>
  <si>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</si>
  <si>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</si>
  <si>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</si>
  <si>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</si>
  <si>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</si>
  <si>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</si>
  <si>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</si>
  <si>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</si>
  <si>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</si>
  <si>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</si>
  <si>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</si>
  <si>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</si>
  <si>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</si>
  <si>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</si>
  <si>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</si>
  <si>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</si>
  <si>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</si>
  <si>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</si>
  <si>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</si>
  <si>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</si>
  <si>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</si>
  <si>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</si>
  <si>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</si>
  <si>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</si>
  <si>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</si>
  <si>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</si>
  <si>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</si>
  <si>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</si>
  <si>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</si>
  <si>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</si>
  <si>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</si>
  <si>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</si>
  <si>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</si>
  <si>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</si>
  <si>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</si>
  <si>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</si>
  <si>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</si>
  <si>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</si>
  <si>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</si>
  <si>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</si>
  <si>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</si>
  <si>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</si>
  <si>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</si>
  <si>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</si>
  <si>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</si>
  <si>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</si>
  <si>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</si>
  <si>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</si>
  <si>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</si>
  <si>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</si>
  <si>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</si>
  <si>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</si>
  <si>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</si>
  <si>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</si>
  <si>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</si>
  <si>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</si>
  <si>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</si>
  <si>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</si>
  <si>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</si>
  <si>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</si>
  <si>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</si>
  <si>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</si>
  <si>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</si>
  <si>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</si>
  <si>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</si>
  <si>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</si>
  <si>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</si>
  <si>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</si>
  <si>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</si>
  <si>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</si>
  <si>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</si>
  <si>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</si>
  <si>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</si>
  <si>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</si>
  <si>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</si>
  <si>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</si>
  <si>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</si>
  <si>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</si>
  <si>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</si>
  <si>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</si>
  <si>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</si>
  <si>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</si>
  <si>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</si>
  <si>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</si>
  <si>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</si>
  <si>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</si>
  <si>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</si>
  <si>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</si>
  <si>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</si>
  <si>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</si>
  <si>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</si>
  <si>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</si>
  <si>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</si>
  <si>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</si>
  <si>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</si>
  <si>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</si>
  <si>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</si>
  <si>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</si>
  <si>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</si>
  <si>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</si>
  <si>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</si>
  <si>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</si>
  <si>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</si>
  <si>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</si>
  <si>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</si>
  <si>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</si>
  <si>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</si>
  <si>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</si>
  <si>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</si>
  <si>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</si>
  <si>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</si>
  <si>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</si>
  <si>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</si>
  <si>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</si>
  <si>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</si>
  <si>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</si>
  <si>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</si>
  <si>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</si>
  <si>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</si>
  <si>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</si>
  <si>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</si>
  <si>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</si>
  <si>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</si>
  <si>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</si>
  <si>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</si>
  <si>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</si>
  <si>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</si>
  <si>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</si>
  <si>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</si>
  <si>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</si>
  <si>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</si>
  <si>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</si>
  <si>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</si>
  <si>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</si>
  <si>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</si>
  <si>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</si>
  <si>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</si>
  <si>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</si>
  <si>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</si>
  <si>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</si>
  <si>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</si>
  <si>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</si>
  <si>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</si>
  <si>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</si>
  <si>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</si>
  <si>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</si>
  <si>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</si>
  <si>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</si>
  <si>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</si>
  <si>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</si>
  <si>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</si>
  <si>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</si>
  <si>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</si>
  <si>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</si>
  <si>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</si>
  <si>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</si>
  <si>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</si>
  <si>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</si>
  <si>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</si>
  <si>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</si>
  <si>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</si>
  <si>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</si>
  <si>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</si>
  <si>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</si>
  <si>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</si>
  <si>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</si>
  <si>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</si>
  <si>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</si>
  <si>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</si>
  <si>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</si>
  <si>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r>
      <t>2)</t>
    </r>
    <r>
      <rPr>
        <sz val="10"/>
        <rFont val="Arial"/>
        <family val="2"/>
        <charset val="238"/>
      </rPr>
      <t xml:space="preserve"> Niepotrzebne skreślić</t>
    </r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</si>
  <si>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</si>
  <si>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r>
      <t>1)</t>
    </r>
    <r>
      <rPr>
        <sz val="10"/>
        <rFont val="Arial"/>
        <family val="2"/>
        <charset val="238"/>
      </rPr>
      <t xml:space="preserve"> Podać na dole kolumny wyliczoną wartość indeksu</t>
    </r>
  </si>
  <si>
    <t>Kod JCWP na której ppk jest zlokalizowany</t>
  </si>
  <si>
    <t>Nazwa JCWP na której ppk jest zlokalizowany</t>
  </si>
  <si>
    <t>Nysa Łużycka - trójpunkt graniczny</t>
  </si>
  <si>
    <t>PL02S1401_1374</t>
  </si>
  <si>
    <t>PLRW60008174139</t>
  </si>
  <si>
    <t>Nysa Łużycka od Pfaffenbach Hartau do Mandau</t>
  </si>
  <si>
    <t>Nysa Łużycka - przejście graniczne Radomierzyce–Hagenwerder</t>
  </si>
  <si>
    <t>PL02S1401_3225</t>
  </si>
  <si>
    <t>PLRW60001017431</t>
  </si>
  <si>
    <t>Nysa Łużycka od Miedzianki do Pliessnitz</t>
  </si>
  <si>
    <t>Nysa Łużycka - Pieńsk/Deschka</t>
  </si>
  <si>
    <t>PL02S1401_1378</t>
  </si>
  <si>
    <t>PLRW600019174579</t>
  </si>
  <si>
    <t>Nysa Łużycka od Żareckiego Potoku do Żółtej Wody</t>
  </si>
  <si>
    <t>22-01-2013</t>
  </si>
  <si>
    <t>19-02-2013</t>
  </si>
  <si>
    <t>19-03-2013</t>
  </si>
  <si>
    <t>23-04-2013</t>
  </si>
  <si>
    <t>15-05-2013</t>
  </si>
  <si>
    <t>04-06-2013</t>
  </si>
  <si>
    <t>18-06-2013</t>
  </si>
  <si>
    <t>02-07-2013</t>
  </si>
  <si>
    <t>06-08-2013</t>
  </si>
  <si>
    <t>03-09-2013</t>
  </si>
  <si>
    <t>01-10-2013</t>
  </si>
  <si>
    <t>05-11-2013</t>
  </si>
  <si>
    <t>03-12-2013</t>
  </si>
  <si>
    <t>14-05-2013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</si>
  <si>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</si>
  <si>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</t>
    </r>
    <r>
      <rPr>
        <sz val="8"/>
        <rFont val="Arial"/>
        <family val="2"/>
        <charset val="238"/>
      </rPr>
      <t xml:space="preserve">B) </t>
    </r>
    <r>
      <rPr>
        <vertAlign val="superscript"/>
        <sz val="8"/>
        <rFont val="Arial"/>
        <family val="2"/>
        <charset val="238"/>
      </rPr>
      <t>2)</t>
    </r>
  </si>
  <si>
    <t>236</t>
  </si>
  <si>
    <t>6,4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</si>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</sst>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d/m/yyyy;@"/>
    <numFmt numFmtId="167" formatCode="0.0000"/>
  </numFmts>
  <fonts count="14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indexed="57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8"/>
      <name val="Arial Narrow"/>
      <family val="2"/>
      <charset val="238"/>
    </font>
    <font>
      <sz val="11"/>
      <name val="Arial Narrow"/>
      <family val="2"/>
      <charset val="238"/>
    </font>
    <font>
      <sz val="11"/>
      <color rgb="FF9C0006"/>
      <name val="Calibri"/>
      <family val="2"/>
      <charset val="238"/>
      <scheme val="minor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1" fillId="2" borderId="0" applyNumberFormat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0" fillId="0" borderId="0" xfId="0" applyAlignme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164" fontId="0" fillId="0" borderId="0" xfId="0" applyNumberFormat="1" applyAlignment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167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66" fontId="9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11" fillId="0" borderId="4" xfId="2" applyNumberFormat="1" applyFill="1" applyBorder="1" applyAlignment="1">
      <alignment horizontal="center" vertical="center"/>
    </xf>
    <xf numFmtId="49" fontId="11" fillId="0" borderId="1" xfId="2" applyNumberFormat="1" applyFill="1" applyBorder="1" applyAlignment="1">
      <alignment horizontal="center" vertical="center"/>
    </xf>
    <xf numFmtId="49" fontId="11" fillId="0" borderId="2" xfId="2" applyNumberFormat="1" applyFill="1" applyBorder="1" applyAlignment="1">
      <alignment horizontal="center" vertical="center"/>
    </xf>
    <xf numFmtId="49" fontId="11" fillId="0" borderId="3" xfId="2" applyNumberFormat="1" applyFill="1" applyBorder="1" applyAlignment="1">
      <alignment horizontal="center" vertical="center"/>
    </xf>
    <xf numFmtId="49" fontId="11" fillId="0" borderId="5" xfId="2" applyNumberFormat="1" applyFill="1" applyBorder="1" applyAlignment="1">
      <alignment horizontal="center" vertical="center"/>
    </xf>
    <xf numFmtId="49" fontId="5" fillId="0" borderId="8" xfId="1" applyNumberFormat="1" applyFont="1" applyFill="1" applyBorder="1" applyAlignment="1">
      <alignment horizontal="center" vertical="center" wrapText="1"/>
    </xf>
    <xf numFmtId="49" fontId="11" fillId="0" borderId="0" xfId="2" applyNumberFormat="1" applyFill="1" applyBorder="1" applyAlignment="1">
      <alignment horizontal="center" vertical="center"/>
    </xf>
    <xf numFmtId="49" fontId="11" fillId="0" borderId="3" xfId="2" applyNumberFormat="1" applyFill="1" applyBorder="1" applyAlignment="1">
      <alignment horizontal="center" vertical="center" wrapText="1"/>
    </xf>
    <xf numFmtId="49" fontId="11" fillId="0" borderId="1" xfId="2" applyNumberFormat="1" applyFill="1" applyBorder="1" applyAlignment="1">
      <alignment horizontal="center" vertical="center" wrapText="1"/>
    </xf>
    <xf numFmtId="49" fontId="11" fillId="0" borderId="5" xfId="2" applyNumberFormat="1" applyFill="1" applyBorder="1" applyAlignment="1">
      <alignment horizontal="center" vertical="center" wrapText="1"/>
    </xf>
    <xf numFmtId="49" fontId="11" fillId="0" borderId="4" xfId="2" applyNumberFormat="1" applyFill="1" applyBorder="1" applyAlignment="1">
      <alignment horizontal="center" vertical="center" wrapText="1"/>
    </xf>
    <xf numFmtId="49" fontId="11" fillId="0" borderId="2" xfId="2" applyNumberForma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49" fontId="11" fillId="4" borderId="1" xfId="2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64" fontId="2" fillId="0" borderId="1" xfId="0" applyNumberFormat="1" applyFont="1" applyBorder="1" applyAlignment="1">
      <alignment horizontal="center" vertical="center" textRotation="90" wrapText="1"/>
    </xf>
    <xf numFmtId="1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1" applyFont="1" applyFill="1" applyBorder="1" applyAlignment="1">
      <alignment horizontal="center" vertical="center" textRotation="90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textRotation="90" wrapText="1"/>
    </xf>
    <xf numFmtId="1" fontId="2" fillId="0" borderId="1" xfId="0" applyNumberFormat="1" applyFont="1" applyFill="1" applyBorder="1" applyAlignment="1">
      <alignment horizontal="center" vertical="center" textRotation="90" wrapText="1"/>
    </xf>
    <xf numFmtId="165" fontId="2" fillId="0" borderId="1" xfId="0" applyNumberFormat="1" applyFont="1" applyFill="1" applyBorder="1" applyAlignment="1">
      <alignment horizontal="center" vertical="center" textRotation="90" wrapText="1"/>
    </xf>
    <xf numFmtId="165" fontId="2" fillId="0" borderId="1" xfId="0" applyNumberFormat="1" applyFont="1" applyFill="1" applyBorder="1" applyAlignment="1">
      <alignment horizontal="center" vertical="center" textRotation="90"/>
    </xf>
    <xf numFmtId="0" fontId="5" fillId="4" borderId="1" xfId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11" fillId="4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/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center"/>
    </xf>
  </cellXfs>
  <cellStyles count="3">
    <cellStyle name="Normalny" xfId="0" builtinId="0"/>
    <cellStyle name="Normalny 2" xfId="1"/>
    <cellStyle name="Złe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58" sqref="B58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40 16383:16383" ht="14.25" x14ac:dyDescent="0.2">
      <c r="A1" s="1"/>
      <c r="B1" s="7"/>
      <c r="C1" s="7"/>
      <c r="D1" s="7"/>
      <c r="E1" s="7"/>
      <c r="F1" s="7"/>
      <c r="G1" s="7"/>
    </row>
    <row r="2" spans="1:140 16383:16383" x14ac:dyDescent="0.2">
      <c r="A2" s="8" t="s">
        <v>230</v>
      </c>
      <c r="B2" s="113" t="s">
        <v>277</v>
      </c>
      <c r="C2" s="7"/>
      <c r="D2" s="7"/>
      <c r="E2" s="7"/>
      <c r="F2" s="7"/>
      <c r="G2" s="7"/>
    </row>
    <row r="3" spans="1:140 16383:16383" x14ac:dyDescent="0.2">
      <c r="A3" s="8" t="s">
        <v>246</v>
      </c>
      <c r="B3" s="7" t="s">
        <v>278</v>
      </c>
      <c r="C3" s="7"/>
      <c r="D3" s="7"/>
      <c r="E3" s="7"/>
      <c r="F3" s="7"/>
      <c r="G3" s="7"/>
    </row>
    <row r="4" spans="1:140 16383:16383" x14ac:dyDescent="0.2">
      <c r="A4" s="8" t="s">
        <v>0</v>
      </c>
      <c r="B4" s="12">
        <v>197</v>
      </c>
      <c r="C4" s="7"/>
      <c r="D4" s="7"/>
      <c r="E4" s="7"/>
      <c r="F4" s="7"/>
      <c r="G4" s="7"/>
    </row>
    <row r="5" spans="1:140 16383:16383" ht="27" customHeight="1" x14ac:dyDescent="0.2">
      <c r="A5" s="10" t="s">
        <v>275</v>
      </c>
      <c r="B5" s="11" t="s">
        <v>279</v>
      </c>
      <c r="C5" s="7"/>
      <c r="D5" s="7"/>
      <c r="E5" s="7"/>
      <c r="F5" s="7"/>
      <c r="G5" s="7"/>
    </row>
    <row r="6" spans="1:140 16383:16383" ht="27.75" customHeight="1" x14ac:dyDescent="0.2">
      <c r="A6" s="9" t="s">
        <v>276</v>
      </c>
      <c r="B6" s="114" t="s">
        <v>280</v>
      </c>
      <c r="C6" s="7"/>
      <c r="D6" s="7"/>
      <c r="E6" s="7"/>
      <c r="F6" s="7"/>
      <c r="G6" s="7"/>
    </row>
    <row r="7" spans="1:140 16383:1638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140 16383:16383" ht="35.25" customHeight="1" x14ac:dyDescent="0.2">
      <c r="A8" s="106"/>
      <c r="B8" s="104" t="s">
        <v>59</v>
      </c>
      <c r="C8" s="104"/>
      <c r="D8" s="104"/>
      <c r="E8" s="104"/>
      <c r="F8" s="104"/>
      <c r="G8" s="104"/>
      <c r="H8" s="107" t="s">
        <v>1</v>
      </c>
      <c r="I8" s="107"/>
      <c r="J8" s="107"/>
      <c r="K8" s="107"/>
      <c r="L8" s="107"/>
      <c r="M8" s="104" t="s">
        <v>60</v>
      </c>
      <c r="N8" s="104"/>
      <c r="O8" s="104"/>
      <c r="P8" s="104"/>
      <c r="Q8" s="104"/>
      <c r="R8" s="104"/>
      <c r="S8" s="105" t="s">
        <v>2</v>
      </c>
      <c r="T8" s="105"/>
      <c r="U8" s="105"/>
      <c r="V8" s="105"/>
      <c r="W8" s="105"/>
      <c r="X8" s="105"/>
      <c r="Y8" s="105"/>
      <c r="Z8" s="105"/>
      <c r="AA8" s="107" t="s">
        <v>3</v>
      </c>
      <c r="AB8" s="106"/>
      <c r="AC8" s="105" t="s">
        <v>4</v>
      </c>
      <c r="AD8" s="105"/>
      <c r="AE8" s="105"/>
      <c r="AF8" s="105"/>
      <c r="AG8" s="105"/>
      <c r="AH8" s="105"/>
      <c r="AI8" s="105"/>
      <c r="AJ8" s="105"/>
      <c r="AK8" s="105" t="s">
        <v>166</v>
      </c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 t="s">
        <v>5</v>
      </c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 t="s">
        <v>63</v>
      </c>
      <c r="DG8" s="105"/>
      <c r="DH8" s="105"/>
      <c r="DI8" s="105"/>
      <c r="DJ8" s="105"/>
      <c r="DK8" s="105"/>
      <c r="DL8" s="105"/>
      <c r="DM8" s="105"/>
      <c r="DN8" s="105"/>
      <c r="DO8" s="104" t="s">
        <v>170</v>
      </c>
      <c r="DP8" s="104"/>
      <c r="DQ8" s="104"/>
      <c r="DR8" s="104" t="s">
        <v>169</v>
      </c>
      <c r="DS8" s="104"/>
      <c r="DT8" s="104"/>
      <c r="DU8" s="104" t="s">
        <v>168</v>
      </c>
      <c r="DV8" s="104"/>
      <c r="DW8" s="104"/>
      <c r="DX8" s="104"/>
      <c r="DY8" s="104"/>
      <c r="DZ8" s="104"/>
      <c r="EA8" s="104"/>
      <c r="EB8" s="104"/>
      <c r="EC8" s="104"/>
      <c r="ED8" s="104"/>
      <c r="EE8" s="104"/>
    </row>
    <row r="9" spans="1:140 16383:16383" ht="170.25" customHeight="1" x14ac:dyDescent="0.2">
      <c r="A9" s="106"/>
      <c r="B9" s="87" t="s">
        <v>273</v>
      </c>
      <c r="C9" s="87" t="s">
        <v>61</v>
      </c>
      <c r="D9" s="87" t="s">
        <v>243</v>
      </c>
      <c r="E9" s="87" t="s">
        <v>6</v>
      </c>
      <c r="F9" s="62" t="s">
        <v>7</v>
      </c>
      <c r="G9" s="68" t="s">
        <v>303</v>
      </c>
      <c r="H9" s="62" t="s">
        <v>8</v>
      </c>
      <c r="I9" s="62" t="s">
        <v>226</v>
      </c>
      <c r="J9" s="62" t="s">
        <v>62</v>
      </c>
      <c r="K9" s="62" t="s">
        <v>238</v>
      </c>
      <c r="L9" s="62" t="s">
        <v>9</v>
      </c>
      <c r="M9" s="62" t="s">
        <v>203</v>
      </c>
      <c r="N9" s="62" t="s">
        <v>204</v>
      </c>
      <c r="O9" s="62" t="s">
        <v>205</v>
      </c>
      <c r="P9" s="62" t="s">
        <v>206</v>
      </c>
      <c r="Q9" s="62" t="s">
        <v>228</v>
      </c>
      <c r="R9" s="62" t="s">
        <v>232</v>
      </c>
      <c r="S9" s="88" t="s">
        <v>241</v>
      </c>
      <c r="T9" s="88" t="s">
        <v>10</v>
      </c>
      <c r="U9" s="88" t="s">
        <v>11</v>
      </c>
      <c r="V9" s="62" t="s">
        <v>207</v>
      </c>
      <c r="W9" s="62" t="s">
        <v>208</v>
      </c>
      <c r="X9" s="62" t="s">
        <v>209</v>
      </c>
      <c r="Y9" s="62" t="s">
        <v>210</v>
      </c>
      <c r="Z9" s="62" t="s">
        <v>211</v>
      </c>
      <c r="AA9" s="62" t="s">
        <v>12</v>
      </c>
      <c r="AB9" s="62" t="s">
        <v>219</v>
      </c>
      <c r="AC9" s="87" t="s">
        <v>212</v>
      </c>
      <c r="AD9" s="87" t="s">
        <v>213</v>
      </c>
      <c r="AE9" s="87" t="s">
        <v>214</v>
      </c>
      <c r="AF9" s="87" t="s">
        <v>218</v>
      </c>
      <c r="AG9" s="87" t="s">
        <v>215</v>
      </c>
      <c r="AH9" s="87" t="s">
        <v>216</v>
      </c>
      <c r="AI9" s="89" t="s">
        <v>217</v>
      </c>
      <c r="AJ9" s="89" t="s">
        <v>64</v>
      </c>
      <c r="AK9" s="89" t="s">
        <v>172</v>
      </c>
      <c r="AL9" s="90" t="s">
        <v>173</v>
      </c>
      <c r="AM9" s="90" t="s">
        <v>174</v>
      </c>
      <c r="AN9" s="90" t="s">
        <v>175</v>
      </c>
      <c r="AO9" s="89" t="s">
        <v>176</v>
      </c>
      <c r="AP9" s="89" t="s">
        <v>177</v>
      </c>
      <c r="AQ9" s="90" t="s">
        <v>178</v>
      </c>
      <c r="AR9" s="90" t="s">
        <v>179</v>
      </c>
      <c r="AS9" s="89" t="s">
        <v>13</v>
      </c>
      <c r="AT9" s="89" t="s">
        <v>14</v>
      </c>
      <c r="AU9" s="90" t="s">
        <v>180</v>
      </c>
      <c r="AV9" s="90" t="s">
        <v>182</v>
      </c>
      <c r="AW9" s="90" t="s">
        <v>181</v>
      </c>
      <c r="AX9" s="90" t="s">
        <v>183</v>
      </c>
      <c r="AY9" s="90" t="s">
        <v>184</v>
      </c>
      <c r="AZ9" s="90" t="s">
        <v>185</v>
      </c>
      <c r="BA9" s="90" t="s">
        <v>186</v>
      </c>
      <c r="BB9" s="90" t="s">
        <v>187</v>
      </c>
      <c r="BC9" s="90" t="s">
        <v>188</v>
      </c>
      <c r="BD9" s="90" t="s">
        <v>193</v>
      </c>
      <c r="BE9" s="90" t="s">
        <v>189</v>
      </c>
      <c r="BF9" s="90" t="s">
        <v>190</v>
      </c>
      <c r="BG9" s="90" t="s">
        <v>191</v>
      </c>
      <c r="BH9" s="90" t="s">
        <v>192</v>
      </c>
      <c r="BI9" s="90" t="s">
        <v>199</v>
      </c>
      <c r="BJ9" s="90" t="s">
        <v>15</v>
      </c>
      <c r="BK9" s="90" t="s">
        <v>16</v>
      </c>
      <c r="BL9" s="90" t="s">
        <v>17</v>
      </c>
      <c r="BM9" s="89" t="s">
        <v>18</v>
      </c>
      <c r="BN9" s="90" t="s">
        <v>19</v>
      </c>
      <c r="BO9" s="90" t="s">
        <v>20</v>
      </c>
      <c r="BP9" s="90" t="s">
        <v>21</v>
      </c>
      <c r="BQ9" s="90" t="s">
        <v>22</v>
      </c>
      <c r="BR9" s="90" t="s">
        <v>23</v>
      </c>
      <c r="BS9" s="90" t="s">
        <v>24</v>
      </c>
      <c r="BT9" s="89" t="s">
        <v>25</v>
      </c>
      <c r="BU9" s="90" t="s">
        <v>26</v>
      </c>
      <c r="BV9" s="90" t="s">
        <v>27</v>
      </c>
      <c r="BW9" s="90" t="s">
        <v>28</v>
      </c>
      <c r="BX9" s="89" t="s">
        <v>29</v>
      </c>
      <c r="BY9" s="89" t="s">
        <v>30</v>
      </c>
      <c r="BZ9" s="89" t="s">
        <v>31</v>
      </c>
      <c r="CA9" s="90" t="s">
        <v>32</v>
      </c>
      <c r="CB9" s="90" t="s">
        <v>33</v>
      </c>
      <c r="CC9" s="90" t="s">
        <v>34</v>
      </c>
      <c r="CD9" s="90" t="s">
        <v>35</v>
      </c>
      <c r="CE9" s="90" t="s">
        <v>36</v>
      </c>
      <c r="CF9" s="90" t="s">
        <v>37</v>
      </c>
      <c r="CG9" s="90" t="s">
        <v>38</v>
      </c>
      <c r="CH9" s="90" t="s">
        <v>39</v>
      </c>
      <c r="CI9" s="89" t="s">
        <v>40</v>
      </c>
      <c r="CJ9" s="89" t="s">
        <v>41</v>
      </c>
      <c r="CK9" s="89" t="s">
        <v>42</v>
      </c>
      <c r="CL9" s="89" t="s">
        <v>202</v>
      </c>
      <c r="CM9" s="89" t="s">
        <v>43</v>
      </c>
      <c r="CN9" s="89" t="s">
        <v>44</v>
      </c>
      <c r="CO9" s="89" t="s">
        <v>45</v>
      </c>
      <c r="CP9" s="89" t="s">
        <v>46</v>
      </c>
      <c r="CQ9" s="89" t="s">
        <v>47</v>
      </c>
      <c r="CR9" s="89" t="s">
        <v>48</v>
      </c>
      <c r="CS9" s="90" t="s">
        <v>49</v>
      </c>
      <c r="CT9" s="89" t="s">
        <v>260</v>
      </c>
      <c r="CU9" s="89" t="s">
        <v>261</v>
      </c>
      <c r="CV9" s="89" t="s">
        <v>262</v>
      </c>
      <c r="CW9" s="89" t="s">
        <v>263</v>
      </c>
      <c r="CX9" s="89" t="s">
        <v>264</v>
      </c>
      <c r="CY9" s="89" t="s">
        <v>265</v>
      </c>
      <c r="CZ9" s="89" t="s">
        <v>266</v>
      </c>
      <c r="DA9" s="89" t="s">
        <v>267</v>
      </c>
      <c r="DB9" s="89" t="s">
        <v>268</v>
      </c>
      <c r="DC9" s="89" t="s">
        <v>269</v>
      </c>
      <c r="DD9" s="89" t="s">
        <v>270</v>
      </c>
      <c r="DE9" s="90" t="s">
        <v>271</v>
      </c>
      <c r="DF9" s="90" t="s">
        <v>50</v>
      </c>
      <c r="DG9" s="90" t="s">
        <v>51</v>
      </c>
      <c r="DH9" s="90" t="s">
        <v>52</v>
      </c>
      <c r="DI9" s="90" t="s">
        <v>53</v>
      </c>
      <c r="DJ9" s="90" t="s">
        <v>54</v>
      </c>
      <c r="DK9" s="90" t="s">
        <v>55</v>
      </c>
      <c r="DL9" s="90" t="s">
        <v>56</v>
      </c>
      <c r="DM9" s="90" t="s">
        <v>57</v>
      </c>
      <c r="DN9" s="90" t="s">
        <v>58</v>
      </c>
      <c r="DO9" s="90" t="s">
        <v>247</v>
      </c>
      <c r="DP9" s="90" t="s">
        <v>221</v>
      </c>
      <c r="DQ9" s="89" t="s">
        <v>194</v>
      </c>
      <c r="DR9" s="68" t="s">
        <v>196</v>
      </c>
      <c r="DS9" s="68" t="s">
        <v>197</v>
      </c>
      <c r="DT9" s="68" t="s">
        <v>237</v>
      </c>
      <c r="DU9" s="68" t="s">
        <v>220</v>
      </c>
      <c r="DV9" s="68" t="s">
        <v>195</v>
      </c>
      <c r="DW9" s="68" t="s">
        <v>200</v>
      </c>
      <c r="DX9" s="69" t="s">
        <v>201</v>
      </c>
      <c r="DY9" s="69" t="s">
        <v>223</v>
      </c>
      <c r="DZ9" s="69" t="s">
        <v>244</v>
      </c>
      <c r="EA9" s="68" t="s">
        <v>198</v>
      </c>
      <c r="EB9" s="68" t="s">
        <v>224</v>
      </c>
      <c r="EC9" s="68" t="s">
        <v>222</v>
      </c>
      <c r="ED9" s="68" t="s">
        <v>225</v>
      </c>
      <c r="EE9" s="68" t="s">
        <v>245</v>
      </c>
    </row>
    <row r="10" spans="1:140 16383:16383" s="5" customFormat="1" x14ac:dyDescent="0.2">
      <c r="A10" s="13" t="s">
        <v>65</v>
      </c>
      <c r="B10" s="13" t="s">
        <v>66</v>
      </c>
      <c r="C10" s="13" t="s">
        <v>67</v>
      </c>
      <c r="D10" s="13" t="s">
        <v>242</v>
      </c>
      <c r="E10" s="13" t="s">
        <v>164</v>
      </c>
      <c r="F10" s="13" t="s">
        <v>165</v>
      </c>
      <c r="G10" s="13" t="s">
        <v>68</v>
      </c>
      <c r="H10" s="13" t="s">
        <v>69</v>
      </c>
      <c r="I10" s="13" t="s">
        <v>227</v>
      </c>
      <c r="J10" s="13" t="s">
        <v>70</v>
      </c>
      <c r="K10" s="13" t="s">
        <v>239</v>
      </c>
      <c r="L10" s="13" t="s">
        <v>71</v>
      </c>
      <c r="M10" s="13" t="s">
        <v>72</v>
      </c>
      <c r="N10" s="13" t="s">
        <v>73</v>
      </c>
      <c r="O10" s="13" t="s">
        <v>74</v>
      </c>
      <c r="P10" s="13" t="s">
        <v>75</v>
      </c>
      <c r="Q10" s="13" t="s">
        <v>229</v>
      </c>
      <c r="R10" s="13" t="s">
        <v>231</v>
      </c>
      <c r="S10" s="13" t="s">
        <v>240</v>
      </c>
      <c r="T10" s="13" t="s">
        <v>76</v>
      </c>
      <c r="U10" s="13" t="s">
        <v>77</v>
      </c>
      <c r="V10" s="13" t="s">
        <v>78</v>
      </c>
      <c r="W10" s="13" t="s">
        <v>79</v>
      </c>
      <c r="X10" s="13" t="s">
        <v>80</v>
      </c>
      <c r="Y10" s="13" t="s">
        <v>81</v>
      </c>
      <c r="Z10" s="13" t="s">
        <v>82</v>
      </c>
      <c r="AA10" s="13" t="s">
        <v>83</v>
      </c>
      <c r="AB10" s="13" t="s">
        <v>84</v>
      </c>
      <c r="AC10" s="13" t="s">
        <v>85</v>
      </c>
      <c r="AD10" s="13" t="s">
        <v>86</v>
      </c>
      <c r="AE10" s="13" t="s">
        <v>87</v>
      </c>
      <c r="AF10" s="13" t="s">
        <v>88</v>
      </c>
      <c r="AG10" s="13" t="s">
        <v>89</v>
      </c>
      <c r="AH10" s="13" t="s">
        <v>90</v>
      </c>
      <c r="AI10" s="13" t="s">
        <v>91</v>
      </c>
      <c r="AJ10" s="13" t="s">
        <v>92</v>
      </c>
      <c r="AK10" s="13" t="s">
        <v>171</v>
      </c>
      <c r="AL10" s="13" t="s">
        <v>93</v>
      </c>
      <c r="AM10" s="13" t="s">
        <v>94</v>
      </c>
      <c r="AN10" s="13" t="s">
        <v>95</v>
      </c>
      <c r="AO10" s="13" t="s">
        <v>96</v>
      </c>
      <c r="AP10" s="13" t="s">
        <v>97</v>
      </c>
      <c r="AQ10" s="13" t="s">
        <v>98</v>
      </c>
      <c r="AR10" s="13" t="s">
        <v>99</v>
      </c>
      <c r="AS10" s="13" t="s">
        <v>100</v>
      </c>
      <c r="AT10" s="13" t="s">
        <v>101</v>
      </c>
      <c r="AU10" s="13" t="s">
        <v>102</v>
      </c>
      <c r="AV10" s="13" t="s">
        <v>103</v>
      </c>
      <c r="AW10" s="13" t="s">
        <v>152</v>
      </c>
      <c r="AX10" s="13" t="s">
        <v>153</v>
      </c>
      <c r="AY10" s="13" t="s">
        <v>154</v>
      </c>
      <c r="AZ10" s="13" t="s">
        <v>155</v>
      </c>
      <c r="BA10" s="13" t="s">
        <v>156</v>
      </c>
      <c r="BB10" s="13" t="s">
        <v>157</v>
      </c>
      <c r="BC10" s="13" t="s">
        <v>158</v>
      </c>
      <c r="BD10" s="13" t="s">
        <v>159</v>
      </c>
      <c r="BE10" s="13" t="s">
        <v>160</v>
      </c>
      <c r="BF10" s="13" t="s">
        <v>161</v>
      </c>
      <c r="BG10" s="13" t="s">
        <v>162</v>
      </c>
      <c r="BH10" s="13" t="s">
        <v>163</v>
      </c>
      <c r="BI10" s="13" t="s">
        <v>104</v>
      </c>
      <c r="BJ10" s="13" t="s">
        <v>105</v>
      </c>
      <c r="BK10" s="13" t="s">
        <v>106</v>
      </c>
      <c r="BL10" s="13" t="s">
        <v>107</v>
      </c>
      <c r="BM10" s="13" t="s">
        <v>108</v>
      </c>
      <c r="BN10" s="13" t="s">
        <v>109</v>
      </c>
      <c r="BO10" s="13" t="s">
        <v>110</v>
      </c>
      <c r="BP10" s="13" t="s">
        <v>111</v>
      </c>
      <c r="BQ10" s="13" t="s">
        <v>112</v>
      </c>
      <c r="BR10" s="13" t="s">
        <v>113</v>
      </c>
      <c r="BS10" s="13" t="s">
        <v>114</v>
      </c>
      <c r="BT10" s="13" t="s">
        <v>115</v>
      </c>
      <c r="BU10" s="13" t="s">
        <v>116</v>
      </c>
      <c r="BV10" s="13" t="s">
        <v>117</v>
      </c>
      <c r="BW10" s="13" t="s">
        <v>118</v>
      </c>
      <c r="BX10" s="13" t="s">
        <v>119</v>
      </c>
      <c r="BY10" s="13" t="s">
        <v>120</v>
      </c>
      <c r="BZ10" s="13" t="s">
        <v>121</v>
      </c>
      <c r="CA10" s="13" t="s">
        <v>122</v>
      </c>
      <c r="CB10" s="13" t="s">
        <v>123</v>
      </c>
      <c r="CC10" s="13" t="s">
        <v>124</v>
      </c>
      <c r="CD10" s="13" t="s">
        <v>125</v>
      </c>
      <c r="CE10" s="13" t="s">
        <v>126</v>
      </c>
      <c r="CF10" s="13" t="s">
        <v>127</v>
      </c>
      <c r="CG10" s="13" t="s">
        <v>128</v>
      </c>
      <c r="CH10" s="13" t="s">
        <v>129</v>
      </c>
      <c r="CI10" s="13" t="s">
        <v>130</v>
      </c>
      <c r="CJ10" s="13" t="s">
        <v>135</v>
      </c>
      <c r="CK10" s="13" t="s">
        <v>136</v>
      </c>
      <c r="CL10" s="13" t="s">
        <v>137</v>
      </c>
      <c r="CM10" s="13" t="s">
        <v>138</v>
      </c>
      <c r="CN10" s="13" t="s">
        <v>139</v>
      </c>
      <c r="CO10" s="13" t="s">
        <v>131</v>
      </c>
      <c r="CP10" s="13" t="s">
        <v>132</v>
      </c>
      <c r="CQ10" s="13" t="s">
        <v>133</v>
      </c>
      <c r="CR10" s="13" t="s">
        <v>134</v>
      </c>
      <c r="CS10" s="13" t="s">
        <v>140</v>
      </c>
      <c r="CT10" s="13" t="s">
        <v>248</v>
      </c>
      <c r="CU10" s="13" t="s">
        <v>249</v>
      </c>
      <c r="CV10" s="13" t="s">
        <v>250</v>
      </c>
      <c r="CW10" s="13" t="s">
        <v>251</v>
      </c>
      <c r="CX10" s="13" t="s">
        <v>252</v>
      </c>
      <c r="CY10" s="13" t="s">
        <v>253</v>
      </c>
      <c r="CZ10" s="13" t="s">
        <v>254</v>
      </c>
      <c r="DA10" s="13" t="s">
        <v>255</v>
      </c>
      <c r="DB10" s="13" t="s">
        <v>256</v>
      </c>
      <c r="DC10" s="13" t="s">
        <v>257</v>
      </c>
      <c r="DD10" s="13" t="s">
        <v>258</v>
      </c>
      <c r="DE10" s="13" t="s">
        <v>259</v>
      </c>
      <c r="DF10" s="13" t="s">
        <v>141</v>
      </c>
      <c r="DG10" s="13" t="s">
        <v>142</v>
      </c>
      <c r="DH10" s="13" t="s">
        <v>143</v>
      </c>
      <c r="DI10" s="13" t="s">
        <v>144</v>
      </c>
      <c r="DJ10" s="13" t="s">
        <v>145</v>
      </c>
      <c r="DK10" s="13" t="s">
        <v>146</v>
      </c>
      <c r="DL10" s="13" t="s">
        <v>147</v>
      </c>
      <c r="DM10" s="13" t="s">
        <v>148</v>
      </c>
      <c r="DN10" s="13" t="s">
        <v>149</v>
      </c>
      <c r="DO10" s="13" t="s">
        <v>233</v>
      </c>
      <c r="DP10" s="13" t="s">
        <v>234</v>
      </c>
      <c r="DQ10" s="13" t="s">
        <v>235</v>
      </c>
      <c r="DR10" s="13" t="s">
        <v>150</v>
      </c>
      <c r="DS10" s="13" t="s">
        <v>151</v>
      </c>
      <c r="DT10" s="13" t="s">
        <v>236</v>
      </c>
      <c r="DU10" s="13" t="s">
        <v>167</v>
      </c>
      <c r="DV10" s="13" t="s">
        <v>167</v>
      </c>
      <c r="DW10" s="13" t="s">
        <v>167</v>
      </c>
      <c r="DX10" s="13" t="s">
        <v>167</v>
      </c>
      <c r="DY10" s="13" t="s">
        <v>167</v>
      </c>
      <c r="DZ10" s="13" t="s">
        <v>167</v>
      </c>
      <c r="EA10" s="13" t="s">
        <v>167</v>
      </c>
      <c r="EB10" s="13" t="s">
        <v>167</v>
      </c>
      <c r="EC10" s="13" t="s">
        <v>167</v>
      </c>
      <c r="ED10" s="13" t="s">
        <v>167</v>
      </c>
      <c r="EE10" s="13" t="s">
        <v>167</v>
      </c>
      <c r="EH10" s="6"/>
      <c r="EI10" s="6"/>
      <c r="EJ10" s="6"/>
    </row>
    <row r="11" spans="1:140 16383:16383" s="20" customFormat="1" hidden="1" x14ac:dyDescent="0.2">
      <c r="A11" s="19" t="s">
        <v>289</v>
      </c>
      <c r="B11" s="19"/>
      <c r="C11" s="19"/>
      <c r="D11" s="19"/>
      <c r="E11" s="19"/>
      <c r="F11" s="19"/>
      <c r="G11" s="19"/>
      <c r="H11" s="37">
        <v>0</v>
      </c>
      <c r="I11" s="19"/>
      <c r="J11" s="19"/>
      <c r="K11" s="19"/>
      <c r="L11" s="19">
        <v>34</v>
      </c>
      <c r="M11" s="19">
        <v>10.8</v>
      </c>
      <c r="N11" s="19">
        <v>5.9</v>
      </c>
      <c r="O11" s="19"/>
      <c r="P11" s="19">
        <v>6.2</v>
      </c>
      <c r="Q11" s="19"/>
      <c r="R11" s="19">
        <v>13.8</v>
      </c>
      <c r="S11" s="19"/>
      <c r="T11" s="19">
        <v>318</v>
      </c>
      <c r="U11" s="19"/>
      <c r="V11" s="19">
        <v>34.1</v>
      </c>
      <c r="W11" s="19">
        <v>44.8</v>
      </c>
      <c r="X11" s="19"/>
      <c r="Y11" s="19"/>
      <c r="Z11" s="19"/>
      <c r="AA11" s="19">
        <v>7.3</v>
      </c>
      <c r="AB11" s="19"/>
      <c r="AC11" s="38">
        <v>1.2</v>
      </c>
      <c r="AD11" s="19"/>
      <c r="AE11" s="19">
        <v>2.69</v>
      </c>
      <c r="AF11" s="19">
        <v>1.9E-2</v>
      </c>
      <c r="AG11" s="19">
        <v>4.01</v>
      </c>
      <c r="AH11" s="19">
        <v>0.21</v>
      </c>
      <c r="AI11" s="19">
        <v>0.12</v>
      </c>
      <c r="AJ11" s="19"/>
      <c r="AK11" s="19"/>
      <c r="AL11" s="54">
        <f>0.5*0.001</f>
        <v>5.0000000000000001E-4</v>
      </c>
      <c r="AM11" s="19"/>
      <c r="AN11" s="19"/>
      <c r="AO11" s="19"/>
      <c r="AP11" s="19"/>
      <c r="AQ11" s="19">
        <v>0.10299999999999999</v>
      </c>
      <c r="AR11" s="19">
        <v>1.6000000000000001E-3</v>
      </c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>
        <v>0.107</v>
      </c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>
        <v>0.84</v>
      </c>
      <c r="CC11" s="54">
        <f>0.5*0.01</f>
        <v>5.0000000000000001E-3</v>
      </c>
      <c r="CD11" s="19"/>
      <c r="CE11" s="19">
        <v>5.79</v>
      </c>
      <c r="CF11" s="19"/>
      <c r="CG11" s="19"/>
      <c r="CH11" s="19"/>
      <c r="CI11" s="19"/>
      <c r="CJ11" s="19">
        <v>3.8E-3</v>
      </c>
      <c r="CK11" s="19">
        <v>3.7000000000000002E-3</v>
      </c>
      <c r="CL11" s="19">
        <v>1.4E-3</v>
      </c>
      <c r="CM11" s="19">
        <v>4.4000000000000003E-3</v>
      </c>
      <c r="CN11" s="19">
        <v>3.2000000000000002E-3</v>
      </c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H11" s="21"/>
      <c r="EI11" s="21"/>
      <c r="EJ11" s="21"/>
      <c r="XFC11" s="56">
        <f t="shared" ref="XFC11:XFC19" si="0">AVERAGE(H11:XFB11)</f>
        <v>17.500449999999997</v>
      </c>
    </row>
    <row r="12" spans="1:140 16383:16383" s="20" customFormat="1" ht="16.5" hidden="1" x14ac:dyDescent="0.2">
      <c r="A12" s="33" t="s">
        <v>290</v>
      </c>
      <c r="B12" s="19"/>
      <c r="C12" s="19"/>
      <c r="D12" s="19"/>
      <c r="E12" s="19"/>
      <c r="F12" s="19"/>
      <c r="G12" s="19"/>
      <c r="H12" s="18">
        <v>3.5</v>
      </c>
      <c r="I12" s="15"/>
      <c r="J12" s="15"/>
      <c r="K12" s="15"/>
      <c r="L12" s="15">
        <v>125</v>
      </c>
      <c r="M12" s="15">
        <v>10.9</v>
      </c>
      <c r="N12" s="15">
        <v>9.1</v>
      </c>
      <c r="O12" s="15"/>
      <c r="P12" s="15">
        <v>4.4000000000000004</v>
      </c>
      <c r="Q12" s="15"/>
      <c r="R12" s="15">
        <v>27.2</v>
      </c>
      <c r="S12" s="15"/>
      <c r="T12" s="15">
        <v>334</v>
      </c>
      <c r="U12" s="15"/>
      <c r="V12" s="15">
        <v>35.6</v>
      </c>
      <c r="W12" s="15">
        <v>46.1</v>
      </c>
      <c r="X12" s="15"/>
      <c r="Y12" s="15"/>
      <c r="Z12" s="15"/>
      <c r="AA12" s="15">
        <v>7.6</v>
      </c>
      <c r="AB12" s="15"/>
      <c r="AC12" s="15">
        <v>1.85</v>
      </c>
      <c r="AD12" s="15"/>
      <c r="AE12" s="16">
        <v>2.5</v>
      </c>
      <c r="AF12" s="15">
        <v>3.5000000000000003E-2</v>
      </c>
      <c r="AG12" s="16">
        <v>5.03</v>
      </c>
      <c r="AH12" s="16">
        <v>0.2</v>
      </c>
      <c r="AI12" s="15">
        <v>0.33</v>
      </c>
      <c r="AJ12" s="15"/>
      <c r="AK12" s="15"/>
      <c r="AL12" s="15"/>
      <c r="AM12" s="15"/>
      <c r="AN12" s="15"/>
      <c r="AO12" s="15"/>
      <c r="AP12" s="15"/>
      <c r="AQ12" s="15"/>
      <c r="AR12" s="1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52">
        <f>0.5*0.01</f>
        <v>5.0000000000000001E-3</v>
      </c>
      <c r="CD12" s="15"/>
      <c r="CE12" s="15"/>
      <c r="CF12" s="19"/>
      <c r="CG12" s="19"/>
      <c r="CH12" s="19"/>
      <c r="CI12" s="19"/>
      <c r="CJ12" s="19">
        <v>3.39E-2</v>
      </c>
      <c r="CK12" s="26">
        <v>2.1999999999999999E-2</v>
      </c>
      <c r="CL12" s="19">
        <v>1.0200000000000001E-2</v>
      </c>
      <c r="CM12" s="19">
        <v>2.8400000000000002E-2</v>
      </c>
      <c r="CN12" s="19">
        <v>2.3599999999999999E-2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H12" s="21"/>
      <c r="EI12" s="3"/>
      <c r="EJ12" s="21"/>
      <c r="XFC12" s="56">
        <f t="shared" si="0"/>
        <v>27.884913636363649</v>
      </c>
    </row>
    <row r="13" spans="1:140 16383:16383" s="20" customFormat="1" ht="16.5" hidden="1" x14ac:dyDescent="0.2">
      <c r="A13" s="33" t="s">
        <v>291</v>
      </c>
      <c r="B13" s="19"/>
      <c r="C13" s="19"/>
      <c r="D13" s="19"/>
      <c r="E13" s="19"/>
      <c r="F13" s="19"/>
      <c r="G13" s="19"/>
      <c r="H13" s="15">
        <v>2.9</v>
      </c>
      <c r="I13" s="15"/>
      <c r="J13" s="15"/>
      <c r="K13" s="15"/>
      <c r="L13" s="15">
        <v>16</v>
      </c>
      <c r="M13" s="15">
        <v>9.8000000000000007</v>
      </c>
      <c r="N13" s="15">
        <v>10</v>
      </c>
      <c r="O13" s="15"/>
      <c r="P13" s="15">
        <v>6.1</v>
      </c>
      <c r="Q13" s="15"/>
      <c r="R13" s="15">
        <v>15.2</v>
      </c>
      <c r="S13" s="15"/>
      <c r="T13" s="15">
        <v>322</v>
      </c>
      <c r="U13" s="15"/>
      <c r="V13" s="15">
        <v>34.6</v>
      </c>
      <c r="W13" s="15">
        <v>54.7</v>
      </c>
      <c r="X13" s="15"/>
      <c r="Y13" s="15"/>
      <c r="Z13" s="15"/>
      <c r="AA13" s="15">
        <v>7.7</v>
      </c>
      <c r="AB13" s="15"/>
      <c r="AC13" s="16">
        <v>1.33</v>
      </c>
      <c r="AD13" s="15"/>
      <c r="AE13" s="15">
        <v>2.58</v>
      </c>
      <c r="AF13" s="15">
        <v>3.6999999999999998E-2</v>
      </c>
      <c r="AG13" s="16">
        <v>4.28</v>
      </c>
      <c r="AH13" s="16">
        <v>0.2</v>
      </c>
      <c r="AI13" s="15">
        <v>0.19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52">
        <f>0.5*0.01</f>
        <v>5.0000000000000001E-3</v>
      </c>
      <c r="CD13" s="15"/>
      <c r="CE13" s="15"/>
      <c r="CF13" s="19"/>
      <c r="CG13" s="19"/>
      <c r="CH13" s="19"/>
      <c r="CI13" s="19"/>
      <c r="CJ13" s="19">
        <v>5.5999999999999999E-3</v>
      </c>
      <c r="CK13" s="19">
        <v>4.7999999999999996E-3</v>
      </c>
      <c r="CL13" s="19">
        <v>2E-3</v>
      </c>
      <c r="CM13" s="19">
        <v>3.8999999999999998E-3</v>
      </c>
      <c r="CN13" s="19">
        <v>3.3E-3</v>
      </c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H13" s="21"/>
      <c r="EI13" s="3"/>
      <c r="EJ13" s="21"/>
      <c r="XFC13" s="20">
        <f t="shared" si="0"/>
        <v>22.165527272727271</v>
      </c>
    </row>
    <row r="14" spans="1:140 16383:16383" s="20" customFormat="1" ht="16.5" hidden="1" x14ac:dyDescent="0.2">
      <c r="A14" s="33" t="s">
        <v>292</v>
      </c>
      <c r="B14" s="19"/>
      <c r="C14" s="19"/>
      <c r="D14" s="19"/>
      <c r="E14" s="19"/>
      <c r="F14" s="19"/>
      <c r="G14" s="19"/>
      <c r="H14" s="15">
        <v>10.199999999999999</v>
      </c>
      <c r="I14" s="15"/>
      <c r="J14" s="15"/>
      <c r="K14" s="15"/>
      <c r="L14" s="15">
        <v>19</v>
      </c>
      <c r="M14" s="15">
        <v>8.8000000000000007</v>
      </c>
      <c r="N14" s="18">
        <v>5</v>
      </c>
      <c r="O14" s="15"/>
      <c r="P14" s="15">
        <v>6.5</v>
      </c>
      <c r="Q14" s="15"/>
      <c r="R14" s="15">
        <v>13.6</v>
      </c>
      <c r="S14" s="15"/>
      <c r="T14" s="15">
        <v>228</v>
      </c>
      <c r="U14" s="15"/>
      <c r="V14" s="15">
        <v>33.200000000000003</v>
      </c>
      <c r="W14" s="15">
        <v>33.9</v>
      </c>
      <c r="X14" s="15"/>
      <c r="Y14" s="15"/>
      <c r="Z14" s="15"/>
      <c r="AA14" s="15">
        <v>7.8</v>
      </c>
      <c r="AB14" s="15"/>
      <c r="AC14" s="16">
        <v>0.88</v>
      </c>
      <c r="AD14" s="15"/>
      <c r="AE14" s="15">
        <v>1.84</v>
      </c>
      <c r="AF14" s="15">
        <v>3.5999999999999997E-2</v>
      </c>
      <c r="AG14" s="16">
        <v>3.21</v>
      </c>
      <c r="AH14" s="16">
        <v>0.56999999999999995</v>
      </c>
      <c r="AI14" s="15">
        <v>0.22</v>
      </c>
      <c r="AJ14" s="15"/>
      <c r="AK14" s="15"/>
      <c r="AL14" s="15">
        <v>1.6999999999999999E-3</v>
      </c>
      <c r="AM14" s="15"/>
      <c r="AN14" s="15"/>
      <c r="AO14" s="15"/>
      <c r="AP14" s="15"/>
      <c r="AQ14" s="15">
        <v>2.9000000000000001E-2</v>
      </c>
      <c r="AR14" s="15">
        <v>2.8E-3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>
        <v>7.9000000000000001E-2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52">
        <f>0.5*0.5</f>
        <v>0.25</v>
      </c>
      <c r="CC14" s="15">
        <v>0.01</v>
      </c>
      <c r="CD14" s="15"/>
      <c r="CE14" s="15">
        <v>2.59</v>
      </c>
      <c r="CF14" s="19"/>
      <c r="CG14" s="19"/>
      <c r="CH14" s="19"/>
      <c r="CI14" s="19"/>
      <c r="CJ14" s="19">
        <v>4.5999999999999999E-3</v>
      </c>
      <c r="CK14" s="19">
        <v>2.8E-3</v>
      </c>
      <c r="CL14" s="19">
        <v>1.2999999999999999E-3</v>
      </c>
      <c r="CM14" s="19">
        <v>2.5000000000000001E-3</v>
      </c>
      <c r="CN14" s="19">
        <v>2.8E-3</v>
      </c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H14" s="21"/>
      <c r="EI14" s="3"/>
      <c r="EJ14" s="21"/>
      <c r="XFC14" s="20">
        <f t="shared" si="0"/>
        <v>13.419017857142853</v>
      </c>
    </row>
    <row r="15" spans="1:140 16383:16383" s="20" customFormat="1" ht="16.5" hidden="1" x14ac:dyDescent="0.2">
      <c r="A15" s="33" t="s">
        <v>293</v>
      </c>
      <c r="B15" s="19"/>
      <c r="C15" s="19"/>
      <c r="D15" s="19"/>
      <c r="E15" s="19"/>
      <c r="F15" s="19"/>
      <c r="G15" s="19"/>
      <c r="H15" s="15">
        <v>11.2</v>
      </c>
      <c r="I15" s="15"/>
      <c r="J15" s="15"/>
      <c r="K15" s="15"/>
      <c r="L15" s="15">
        <v>16</v>
      </c>
      <c r="M15" s="15">
        <v>8.4</v>
      </c>
      <c r="N15" s="15">
        <v>4.5</v>
      </c>
      <c r="O15" s="15"/>
      <c r="P15" s="15">
        <v>5.2</v>
      </c>
      <c r="Q15" s="15"/>
      <c r="R15" s="15">
        <v>14.4</v>
      </c>
      <c r="S15" s="15"/>
      <c r="T15" s="15">
        <v>318</v>
      </c>
      <c r="U15" s="15"/>
      <c r="V15" s="15">
        <v>40.200000000000003</v>
      </c>
      <c r="W15" s="18">
        <v>47.8</v>
      </c>
      <c r="X15" s="15"/>
      <c r="Y15" s="15"/>
      <c r="Z15" s="15"/>
      <c r="AA15" s="15">
        <v>7.3</v>
      </c>
      <c r="AB15" s="15"/>
      <c r="AC15" s="15">
        <v>0.68</v>
      </c>
      <c r="AD15" s="15"/>
      <c r="AE15" s="15">
        <v>2.52</v>
      </c>
      <c r="AF15" s="25">
        <v>0.08</v>
      </c>
      <c r="AG15" s="15">
        <v>3.31</v>
      </c>
      <c r="AH15" s="16">
        <v>0.1</v>
      </c>
      <c r="AI15" s="16">
        <v>0.1</v>
      </c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52">
        <f>0.5*0.01</f>
        <v>5.0000000000000001E-3</v>
      </c>
      <c r="CD15" s="15"/>
      <c r="CE15" s="15"/>
      <c r="CF15" s="19"/>
      <c r="CG15" s="19"/>
      <c r="CH15" s="19"/>
      <c r="CI15" s="19"/>
      <c r="CJ15" s="19">
        <v>4.8999999999999998E-3</v>
      </c>
      <c r="CK15" s="19">
        <v>3.3E-3</v>
      </c>
      <c r="CL15" s="19">
        <v>1.6000000000000001E-3</v>
      </c>
      <c r="CM15" s="19">
        <v>5.4000000000000003E-3</v>
      </c>
      <c r="CN15" s="19">
        <v>4.1999999999999997E-3</v>
      </c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H15" s="21"/>
      <c r="EI15" s="3"/>
      <c r="EJ15" s="21"/>
      <c r="XFC15" s="20">
        <f t="shared" si="0"/>
        <v>21.80974545454546</v>
      </c>
    </row>
    <row r="16" spans="1:140 16383:16383" s="20" customFormat="1" ht="16.5" hidden="1" x14ac:dyDescent="0.2">
      <c r="A16" s="33" t="s">
        <v>294</v>
      </c>
      <c r="B16" s="19"/>
      <c r="C16" s="19"/>
      <c r="D16" s="19"/>
      <c r="E16" s="19"/>
      <c r="F16" s="19"/>
      <c r="G16" s="19"/>
      <c r="H16" s="15">
        <v>10.5</v>
      </c>
      <c r="I16" s="15"/>
      <c r="J16" s="15"/>
      <c r="K16" s="15"/>
      <c r="L16" s="15">
        <v>72</v>
      </c>
      <c r="M16" s="18">
        <v>9</v>
      </c>
      <c r="N16" s="15">
        <v>2.9</v>
      </c>
      <c r="O16" s="15"/>
      <c r="P16" s="15">
        <v>8.6999999999999993</v>
      </c>
      <c r="Q16" s="15"/>
      <c r="R16" s="15">
        <v>25.2</v>
      </c>
      <c r="S16" s="15"/>
      <c r="T16" s="15">
        <v>197</v>
      </c>
      <c r="U16" s="15"/>
      <c r="V16" s="15">
        <v>24.1</v>
      </c>
      <c r="W16" s="15">
        <v>16.600000000000001</v>
      </c>
      <c r="X16" s="15"/>
      <c r="Y16" s="15"/>
      <c r="Z16" s="15"/>
      <c r="AA16" s="15">
        <v>7.6</v>
      </c>
      <c r="AB16" s="15"/>
      <c r="AC16" s="15">
        <v>0.13</v>
      </c>
      <c r="AD16" s="15"/>
      <c r="AE16" s="15">
        <v>1.99</v>
      </c>
      <c r="AF16" s="15">
        <v>1.0999999999999999E-2</v>
      </c>
      <c r="AG16" s="16">
        <v>2.2999999999999998</v>
      </c>
      <c r="AH16" s="15">
        <v>7.0000000000000007E-2</v>
      </c>
      <c r="AI16" s="16">
        <v>0.14000000000000001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52">
        <f>0.5*0.01</f>
        <v>5.0000000000000001E-3</v>
      </c>
      <c r="CD16" s="15"/>
      <c r="CE16" s="15"/>
      <c r="CF16" s="19"/>
      <c r="CG16" s="19"/>
      <c r="CH16" s="19"/>
      <c r="CI16" s="19"/>
      <c r="CJ16" s="19">
        <v>3.56E-2</v>
      </c>
      <c r="CK16" s="19">
        <v>2.3E-2</v>
      </c>
      <c r="CL16" s="19">
        <v>1.0800000000000001E-2</v>
      </c>
      <c r="CM16" s="19">
        <v>2.93E-2</v>
      </c>
      <c r="CN16" s="19">
        <v>2.81E-2</v>
      </c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H16" s="21"/>
      <c r="EI16" s="3"/>
      <c r="EJ16" s="21"/>
      <c r="XFC16" s="20">
        <f t="shared" si="0"/>
        <v>17.19876363636364</v>
      </c>
    </row>
    <row r="17" spans="1:140 16383:16383" s="20" customFormat="1" ht="16.5" hidden="1" x14ac:dyDescent="0.2">
      <c r="A17" s="33" t="s">
        <v>295</v>
      </c>
      <c r="B17" s="19"/>
      <c r="C17" s="19"/>
      <c r="D17" s="19"/>
      <c r="E17" s="19"/>
      <c r="F17" s="19"/>
      <c r="G17" s="19"/>
      <c r="H17" s="18">
        <v>18</v>
      </c>
      <c r="I17" s="15"/>
      <c r="J17" s="15"/>
      <c r="K17" s="15"/>
      <c r="L17" s="15">
        <v>19</v>
      </c>
      <c r="M17" s="15">
        <v>7.7</v>
      </c>
      <c r="N17" s="15">
        <v>4.2</v>
      </c>
      <c r="O17" s="15"/>
      <c r="P17" s="15">
        <v>3.3</v>
      </c>
      <c r="Q17" s="15"/>
      <c r="R17" s="15">
        <v>13.6</v>
      </c>
      <c r="S17" s="15"/>
      <c r="T17" s="15">
        <v>300</v>
      </c>
      <c r="U17" s="15"/>
      <c r="V17" s="15">
        <v>38.1</v>
      </c>
      <c r="W17" s="18">
        <v>34.700000000000003</v>
      </c>
      <c r="X17" s="15"/>
      <c r="Y17" s="15"/>
      <c r="Z17" s="15"/>
      <c r="AA17" s="18">
        <v>7.8</v>
      </c>
      <c r="AB17" s="15"/>
      <c r="AC17" s="15">
        <v>0.47</v>
      </c>
      <c r="AD17" s="15"/>
      <c r="AE17" s="15">
        <v>2.79</v>
      </c>
      <c r="AF17" s="15">
        <v>0.13400000000000001</v>
      </c>
      <c r="AG17" s="15">
        <v>4.12</v>
      </c>
      <c r="AH17" s="15">
        <v>0.08</v>
      </c>
      <c r="AI17" s="16">
        <v>9.8000000000000004E-2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52">
        <f>0.5*0.01</f>
        <v>5.0000000000000001E-3</v>
      </c>
      <c r="CD17" s="15"/>
      <c r="CE17" s="15"/>
      <c r="CF17" s="19"/>
      <c r="CG17" s="19"/>
      <c r="CH17" s="19"/>
      <c r="CI17" s="19"/>
      <c r="CJ17" s="19">
        <v>2.7000000000000001E-3</v>
      </c>
      <c r="CK17" s="19">
        <v>2.7000000000000001E-3</v>
      </c>
      <c r="CL17" s="19">
        <v>1.1000000000000001E-3</v>
      </c>
      <c r="CM17" s="19">
        <v>2.5000000000000001E-3</v>
      </c>
      <c r="CN17" s="19">
        <v>2.0999999999999999E-3</v>
      </c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H17" s="21"/>
      <c r="EI17" s="3"/>
      <c r="EJ17" s="21"/>
      <c r="XFC17" s="56">
        <f t="shared" si="0"/>
        <v>20.641277272727276</v>
      </c>
    </row>
    <row r="18" spans="1:140 16383:16383" s="22" customFormat="1" ht="16.5" hidden="1" x14ac:dyDescent="0.2">
      <c r="A18" s="33" t="s">
        <v>296</v>
      </c>
      <c r="B18" s="74"/>
      <c r="C18" s="74"/>
      <c r="D18" s="74"/>
      <c r="E18" s="74"/>
      <c r="F18" s="74"/>
      <c r="G18" s="74"/>
      <c r="H18" s="15">
        <v>16.5</v>
      </c>
      <c r="I18" s="15"/>
      <c r="J18" s="15"/>
      <c r="K18" s="15"/>
      <c r="L18" s="15">
        <v>13</v>
      </c>
      <c r="M18" s="15">
        <v>9.4</v>
      </c>
      <c r="N18" s="15">
        <v>3.3</v>
      </c>
      <c r="O18" s="15"/>
      <c r="P18" s="15">
        <v>3.5</v>
      </c>
      <c r="Q18" s="15"/>
      <c r="R18" s="15">
        <v>12.4</v>
      </c>
      <c r="S18" s="15"/>
      <c r="T18" s="15">
        <v>268</v>
      </c>
      <c r="U18" s="15"/>
      <c r="V18" s="15">
        <v>33.200000000000003</v>
      </c>
      <c r="W18" s="15">
        <v>33.299999999999997</v>
      </c>
      <c r="X18" s="15"/>
      <c r="Y18" s="15"/>
      <c r="Z18" s="15"/>
      <c r="AA18" s="15">
        <v>7.2</v>
      </c>
      <c r="AB18" s="15"/>
      <c r="AC18" s="15">
        <v>0.31</v>
      </c>
      <c r="AD18" s="15"/>
      <c r="AE18" s="16">
        <v>2.5</v>
      </c>
      <c r="AF18" s="25">
        <v>0.08</v>
      </c>
      <c r="AG18" s="15">
        <v>3.13</v>
      </c>
      <c r="AH18" s="15">
        <v>0.13</v>
      </c>
      <c r="AI18" s="15">
        <v>0.09</v>
      </c>
      <c r="AJ18" s="15"/>
      <c r="AK18" s="15"/>
      <c r="AL18" s="52">
        <f>0.5*0.001</f>
        <v>5.0000000000000001E-4</v>
      </c>
      <c r="AM18" s="15"/>
      <c r="AN18" s="15"/>
      <c r="AO18" s="15"/>
      <c r="AP18" s="15"/>
      <c r="AQ18" s="15">
        <v>3.3000000000000002E-2</v>
      </c>
      <c r="AR18" s="17">
        <v>2.2000000000000001E-3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>
        <v>7.9000000000000001E-2</v>
      </c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>
        <v>0.5</v>
      </c>
      <c r="CC18" s="15">
        <v>0.01</v>
      </c>
      <c r="CD18" s="15"/>
      <c r="CE18" s="15">
        <v>2.75</v>
      </c>
      <c r="CF18" s="74"/>
      <c r="CG18" s="74"/>
      <c r="CH18" s="74"/>
      <c r="CI18" s="74"/>
      <c r="CJ18" s="19">
        <v>1.6999999999999999E-3</v>
      </c>
      <c r="CK18" s="19">
        <v>1.1999999999999999E-3</v>
      </c>
      <c r="CL18" s="19">
        <v>1.6999999999999999E-3</v>
      </c>
      <c r="CM18" s="19">
        <v>1.4E-3</v>
      </c>
      <c r="CN18" s="19">
        <v>1.6000000000000001E-3</v>
      </c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H18" s="23"/>
      <c r="EI18" s="3"/>
      <c r="EJ18" s="23"/>
      <c r="XFC18" s="22">
        <f t="shared" si="0"/>
        <v>14.622225</v>
      </c>
    </row>
    <row r="19" spans="1:140 16383:16383" s="24" customFormat="1" ht="16.5" hidden="1" x14ac:dyDescent="0.2">
      <c r="A19" s="33" t="s">
        <v>297</v>
      </c>
      <c r="B19" s="76"/>
      <c r="C19" s="76"/>
      <c r="D19" s="76"/>
      <c r="E19" s="76"/>
      <c r="F19" s="76"/>
      <c r="G19" s="76"/>
      <c r="H19" s="76">
        <v>17.600000000000001</v>
      </c>
      <c r="I19" s="76"/>
      <c r="J19" s="76"/>
      <c r="K19" s="76"/>
      <c r="L19" s="76">
        <v>15</v>
      </c>
      <c r="M19" s="76">
        <v>7.2</v>
      </c>
      <c r="N19" s="76">
        <v>1.9</v>
      </c>
      <c r="O19" s="76"/>
      <c r="P19" s="76">
        <v>4.7</v>
      </c>
      <c r="Q19" s="76"/>
      <c r="R19" s="76">
        <v>12.8</v>
      </c>
      <c r="S19" s="76"/>
      <c r="T19" s="76">
        <v>265</v>
      </c>
      <c r="U19" s="76"/>
      <c r="V19" s="76">
        <v>32.200000000000003</v>
      </c>
      <c r="W19" s="76">
        <v>32.299999999999997</v>
      </c>
      <c r="X19" s="76"/>
      <c r="Y19" s="76"/>
      <c r="Z19" s="76"/>
      <c r="AA19" s="76">
        <v>7.7</v>
      </c>
      <c r="AB19" s="76"/>
      <c r="AC19" s="76">
        <v>0.12</v>
      </c>
      <c r="AD19" s="76"/>
      <c r="AE19" s="76">
        <v>2.1800000000000002</v>
      </c>
      <c r="AF19" s="76">
        <v>6.6000000000000003E-2</v>
      </c>
      <c r="AG19" s="76">
        <v>2.85</v>
      </c>
      <c r="AH19" s="76">
        <v>0.15</v>
      </c>
      <c r="AI19" s="76">
        <v>0.15</v>
      </c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15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91">
        <f>0.5*0.01</f>
        <v>5.0000000000000001E-3</v>
      </c>
      <c r="CD19" s="76"/>
      <c r="CE19" s="76"/>
      <c r="CF19" s="76"/>
      <c r="CG19" s="76"/>
      <c r="CH19" s="76"/>
      <c r="CI19" s="76"/>
      <c r="CJ19" s="76">
        <v>8.9999999999999998E-4</v>
      </c>
      <c r="CK19" s="76">
        <v>5.9999999999999995E-4</v>
      </c>
      <c r="CL19" s="91">
        <f>0.5*0.0004</f>
        <v>2.0000000000000001E-4</v>
      </c>
      <c r="CM19" s="76">
        <v>6.9999999999999999E-4</v>
      </c>
      <c r="CN19" s="76">
        <v>5.0000000000000001E-4</v>
      </c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XFC19" s="24">
        <f t="shared" si="0"/>
        <v>18.26926818181818</v>
      </c>
    </row>
    <row r="20" spans="1:140 16383:16383" s="46" customFormat="1" ht="16.5" hidden="1" x14ac:dyDescent="0.2">
      <c r="A20" s="85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86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3"/>
      <c r="CD20" s="92"/>
      <c r="CE20" s="92"/>
      <c r="CF20" s="92"/>
      <c r="CG20" s="92"/>
      <c r="CH20" s="92"/>
      <c r="CI20" s="92"/>
      <c r="CJ20" s="92"/>
      <c r="CK20" s="92"/>
      <c r="CL20" s="93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</row>
    <row r="21" spans="1:140 16383:16383" s="46" customFormat="1" ht="16.5" hidden="1" x14ac:dyDescent="0.2">
      <c r="A21" s="85"/>
      <c r="B21" s="92"/>
      <c r="C21" s="92"/>
      <c r="D21" s="92"/>
      <c r="E21" s="92"/>
      <c r="F21" s="92"/>
      <c r="G21" s="92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86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</row>
    <row r="22" spans="1:140 16383:16383" s="20" customFormat="1" ht="16.5" hidden="1" x14ac:dyDescent="0.2">
      <c r="A22" s="33" t="s">
        <v>299</v>
      </c>
      <c r="B22" s="19"/>
      <c r="C22" s="19"/>
      <c r="D22" s="19"/>
      <c r="E22" s="19"/>
      <c r="F22" s="19"/>
      <c r="G22" s="19"/>
      <c r="H22" s="15">
        <v>8.5</v>
      </c>
      <c r="I22" s="15"/>
      <c r="J22" s="15"/>
      <c r="K22" s="15"/>
      <c r="L22" s="15">
        <v>53</v>
      </c>
      <c r="M22" s="15">
        <v>7.6</v>
      </c>
      <c r="N22" s="15">
        <v>2.1</v>
      </c>
      <c r="O22" s="15"/>
      <c r="P22" s="15">
        <v>3.2</v>
      </c>
      <c r="Q22" s="15"/>
      <c r="R22" s="15">
        <v>17.600000000000001</v>
      </c>
      <c r="S22" s="15"/>
      <c r="T22" s="15">
        <v>223</v>
      </c>
      <c r="U22" s="15"/>
      <c r="V22" s="15">
        <v>35.700000000000003</v>
      </c>
      <c r="W22" s="15">
        <v>41.4</v>
      </c>
      <c r="X22" s="15"/>
      <c r="Y22" s="15"/>
      <c r="Z22" s="15"/>
      <c r="AA22" s="15">
        <v>7.6</v>
      </c>
      <c r="AB22" s="15"/>
      <c r="AC22" s="15">
        <v>0.09</v>
      </c>
      <c r="AD22" s="15"/>
      <c r="AE22" s="15">
        <v>2.1800000000000002</v>
      </c>
      <c r="AF22" s="25">
        <v>4.1000000000000002E-2</v>
      </c>
      <c r="AG22" s="16">
        <v>2.79</v>
      </c>
      <c r="AH22" s="16">
        <v>0.2</v>
      </c>
      <c r="AI22" s="15">
        <v>0.27</v>
      </c>
      <c r="AJ22" s="15"/>
      <c r="AK22" s="15"/>
      <c r="AL22" s="15">
        <v>1.2999999999999999E-3</v>
      </c>
      <c r="AM22" s="15"/>
      <c r="AN22" s="15"/>
      <c r="AO22" s="15"/>
      <c r="AP22" s="15"/>
      <c r="AQ22" s="15">
        <v>3.1E-2</v>
      </c>
      <c r="AR22" s="15">
        <v>2.5999999999999999E-3</v>
      </c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>
        <v>2.7E-2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52">
        <f>0.5*0.5</f>
        <v>0.25</v>
      </c>
      <c r="CC22" s="15">
        <v>0.01</v>
      </c>
      <c r="CD22" s="15"/>
      <c r="CE22" s="15">
        <v>2.2599999999999998</v>
      </c>
      <c r="CF22" s="19"/>
      <c r="CG22" s="19"/>
      <c r="CH22" s="19"/>
      <c r="CI22" s="19"/>
      <c r="CJ22" s="19">
        <v>3.3E-3</v>
      </c>
      <c r="CK22" s="19">
        <v>1.9E-3</v>
      </c>
      <c r="CL22" s="19">
        <v>1.4E-3</v>
      </c>
      <c r="CM22" s="19">
        <v>3.3E-3</v>
      </c>
      <c r="CN22" s="19">
        <v>3.3999999999999998E-3</v>
      </c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H22" s="21"/>
      <c r="EI22" s="21"/>
      <c r="EJ22" s="21"/>
      <c r="XFC22" s="20">
        <f>AVERAGE(H22:XFB22)</f>
        <v>14.566649999999997</v>
      </c>
    </row>
    <row r="23" spans="1:140 16383:16383" s="20" customFormat="1" ht="16.5" hidden="1" x14ac:dyDescent="0.2">
      <c r="A23" s="33" t="s">
        <v>300</v>
      </c>
      <c r="B23" s="19"/>
      <c r="C23" s="19"/>
      <c r="D23" s="19"/>
      <c r="E23" s="19"/>
      <c r="F23" s="19"/>
      <c r="G23" s="19"/>
      <c r="H23" s="15">
        <v>8.3000000000000007</v>
      </c>
      <c r="I23" s="15"/>
      <c r="J23" s="15"/>
      <c r="K23" s="15"/>
      <c r="L23" s="15">
        <v>11</v>
      </c>
      <c r="M23" s="15">
        <v>8.1999999999999993</v>
      </c>
      <c r="N23" s="15">
        <v>3.12</v>
      </c>
      <c r="O23" s="15"/>
      <c r="P23" s="15">
        <v>4.5999999999999996</v>
      </c>
      <c r="Q23" s="15"/>
      <c r="R23" s="15">
        <v>11.8</v>
      </c>
      <c r="S23" s="15"/>
      <c r="T23" s="15">
        <v>289</v>
      </c>
      <c r="U23" s="15"/>
      <c r="V23" s="15">
        <v>36.200000000000003</v>
      </c>
      <c r="W23" s="15">
        <v>34.4</v>
      </c>
      <c r="X23" s="15"/>
      <c r="Y23" s="15"/>
      <c r="Z23" s="15"/>
      <c r="AA23" s="15">
        <v>7.4</v>
      </c>
      <c r="AB23" s="15"/>
      <c r="AC23" s="15">
        <v>0.05</v>
      </c>
      <c r="AD23" s="15"/>
      <c r="AE23" s="15">
        <v>2.0099999999999998</v>
      </c>
      <c r="AF23" s="15">
        <v>2.5999999999999999E-2</v>
      </c>
      <c r="AG23" s="15">
        <v>2.67</v>
      </c>
      <c r="AH23" s="15">
        <v>0.21</v>
      </c>
      <c r="AI23" s="15">
        <v>0.13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52">
        <f>0.5*0.01</f>
        <v>5.0000000000000001E-3</v>
      </c>
      <c r="CD23" s="15"/>
      <c r="CE23" s="15"/>
      <c r="CF23" s="19"/>
      <c r="CG23" s="19"/>
      <c r="CH23" s="19"/>
      <c r="CI23" s="19"/>
      <c r="CJ23" s="19">
        <v>8.9999999999999998E-4</v>
      </c>
      <c r="CK23" s="19">
        <v>6.9999999999999999E-4</v>
      </c>
      <c r="CL23" s="54">
        <f>0.5*0.0004</f>
        <v>2.0000000000000001E-4</v>
      </c>
      <c r="CM23" s="19">
        <v>5.9999999999999995E-4</v>
      </c>
      <c r="CN23" s="19">
        <v>4.0000000000000002E-4</v>
      </c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H23" s="21"/>
      <c r="EI23" s="21"/>
      <c r="EJ23" s="21"/>
      <c r="XFC23" s="20">
        <f>AVERAGE(H23:XFB23)</f>
        <v>19.051081818181817</v>
      </c>
    </row>
    <row r="24" spans="1:140 16383:16383" s="20" customFormat="1" ht="16.5" hidden="1" x14ac:dyDescent="0.2">
      <c r="A24" s="33" t="s">
        <v>301</v>
      </c>
      <c r="B24" s="19"/>
      <c r="C24" s="19"/>
      <c r="D24" s="19"/>
      <c r="E24" s="19"/>
      <c r="F24" s="19"/>
      <c r="G24" s="19"/>
      <c r="H24" s="15">
        <v>3.5</v>
      </c>
      <c r="I24" s="80"/>
      <c r="J24" s="80"/>
      <c r="K24" s="80"/>
      <c r="L24" s="15">
        <v>7</v>
      </c>
      <c r="M24" s="15">
        <v>8.8000000000000007</v>
      </c>
      <c r="N24" s="15">
        <v>4.4000000000000004</v>
      </c>
      <c r="O24" s="15"/>
      <c r="P24" s="15">
        <v>4.2</v>
      </c>
      <c r="Q24" s="15"/>
      <c r="R24" s="15">
        <v>12.6</v>
      </c>
      <c r="S24" s="15"/>
      <c r="T24" s="15">
        <v>309</v>
      </c>
      <c r="U24" s="15"/>
      <c r="V24" s="15">
        <v>33.700000000000003</v>
      </c>
      <c r="W24" s="18">
        <v>43</v>
      </c>
      <c r="X24" s="15"/>
      <c r="Y24" s="15"/>
      <c r="Z24" s="15"/>
      <c r="AA24" s="15">
        <v>7.4</v>
      </c>
      <c r="AB24" s="15"/>
      <c r="AC24" s="15">
        <v>0.24</v>
      </c>
      <c r="AD24" s="15"/>
      <c r="AE24" s="15">
        <v>2.4900000000000002</v>
      </c>
      <c r="AF24" s="25">
        <v>0.03</v>
      </c>
      <c r="AG24" s="15">
        <v>3.16</v>
      </c>
      <c r="AH24" s="16">
        <v>0.43</v>
      </c>
      <c r="AI24" s="15">
        <v>0.27</v>
      </c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95">
        <f>0.5*0.01</f>
        <v>5.0000000000000001E-3</v>
      </c>
      <c r="CD24" s="80"/>
      <c r="CE24" s="80"/>
      <c r="CF24" s="19"/>
      <c r="CG24" s="19"/>
      <c r="CH24" s="19"/>
      <c r="CI24" s="19"/>
      <c r="CJ24" s="19">
        <v>8.0000000000000004E-4</v>
      </c>
      <c r="CK24" s="19">
        <v>6.9999999999999999E-4</v>
      </c>
      <c r="CL24" s="54">
        <f>0.5*0.0004</f>
        <v>2.0000000000000001E-4</v>
      </c>
      <c r="CM24" s="19">
        <v>6.9999999999999999E-4</v>
      </c>
      <c r="CN24" s="19">
        <v>6.9999999999999999E-4</v>
      </c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H24" s="21"/>
      <c r="EI24" s="21"/>
      <c r="EJ24" s="21"/>
      <c r="XFC24" s="20">
        <f>AVERAGE(H24:XFB24)</f>
        <v>20.01036818181818</v>
      </c>
    </row>
    <row r="25" spans="1:140 16383:16383" s="20" customFormat="1" hidden="1" x14ac:dyDescent="0.2">
      <c r="A25" s="7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H25" s="21"/>
      <c r="EI25" s="21"/>
      <c r="EJ25" s="21"/>
    </row>
    <row r="26" spans="1:140 16383:16383" ht="14.25" hidden="1" x14ac:dyDescent="0.2">
      <c r="A26" s="103" t="s">
        <v>274</v>
      </c>
      <c r="B26" s="10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</row>
    <row r="27" spans="1:140 16383:16383" ht="14.25" hidden="1" x14ac:dyDescent="0.2">
      <c r="A27" s="96" t="s">
        <v>272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 spans="1:140 16383:16383" hidden="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</row>
    <row r="29" spans="1:140 16383:16383" hidden="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</row>
    <row r="30" spans="1:140 16383:16383" hidden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</row>
    <row r="31" spans="1:140 16383:16383" hidden="1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</row>
    <row r="32" spans="1:140 16383:16383" hidden="1" x14ac:dyDescent="0.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</row>
    <row r="33" spans="1:135 16383:16383" hidden="1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</row>
    <row r="34" spans="1:135 16383:16383" hidden="1" x14ac:dyDescent="0.2">
      <c r="A34" s="73"/>
      <c r="B34" s="73"/>
      <c r="C34" s="73"/>
      <c r="D34" s="73"/>
      <c r="E34" s="73"/>
      <c r="F34" s="73"/>
      <c r="G34" s="73"/>
      <c r="H34" s="82">
        <f>AVERAGE(H11:H33)</f>
        <v>9.2249999999999996</v>
      </c>
      <c r="I34" s="73"/>
      <c r="J34" s="73"/>
      <c r="K34" s="73"/>
      <c r="L34" s="73">
        <f>AVERAGE(L11:L33)</f>
        <v>33.333333333333336</v>
      </c>
      <c r="M34" s="73">
        <f>AVERAGE(M11:M33)</f>
        <v>8.8833333333333346</v>
      </c>
      <c r="N34" s="73">
        <f>AVERAGE(N11:N33)</f>
        <v>4.7016666666666662</v>
      </c>
      <c r="O34" s="73"/>
      <c r="P34" s="73">
        <f>AVERAGE(P11:P33)</f>
        <v>5.0500000000000007</v>
      </c>
      <c r="Q34" s="73"/>
      <c r="R34" s="73">
        <f>AVERAGE(R11:R33)</f>
        <v>15.850000000000001</v>
      </c>
      <c r="S34" s="73"/>
      <c r="T34" s="73">
        <f>AVERAGE(T11:T33)</f>
        <v>280.91666666666669</v>
      </c>
      <c r="U34" s="73"/>
      <c r="V34" s="73">
        <f>AVERAGE(V11:V33)</f>
        <v>34.24166666666666</v>
      </c>
      <c r="W34" s="73">
        <f>AVERAGE(W11:W33)</f>
        <v>38.583333333333336</v>
      </c>
      <c r="X34" s="73"/>
      <c r="Y34" s="73"/>
      <c r="Z34" s="73"/>
      <c r="AA34" s="73">
        <f>AVERAGE(AA11:AA33)</f>
        <v>7.5333333333333341</v>
      </c>
      <c r="AB34" s="73"/>
      <c r="AC34" s="83">
        <f>AVERAGE(AC11:AC33)</f>
        <v>0.61249999999999993</v>
      </c>
      <c r="AD34" s="73"/>
      <c r="AE34" s="73">
        <f>AVERAGE(AE11:AE33)</f>
        <v>2.3558333333333334</v>
      </c>
      <c r="AF34" s="73">
        <f>AVERAGE(AF11:AF33)</f>
        <v>4.958333333333334E-2</v>
      </c>
      <c r="AG34" s="73">
        <f>AVERAGE(AG11:AG33)</f>
        <v>3.4049999999999998</v>
      </c>
      <c r="AH34" s="73">
        <f>AVERAGE(AH11:AH33)</f>
        <v>0.21250000000000005</v>
      </c>
      <c r="AI34" s="73">
        <f>AVERAGE(AI11:AI33)</f>
        <v>0.17566666666666667</v>
      </c>
      <c r="AJ34" s="73"/>
      <c r="AK34" s="73"/>
      <c r="AL34" s="73">
        <f>AVERAGE(AL11:AL33)</f>
        <v>1E-3</v>
      </c>
      <c r="AM34" s="73"/>
      <c r="AN34" s="73"/>
      <c r="AO34" s="73"/>
      <c r="AP34" s="73"/>
      <c r="AQ34" s="73">
        <f>AVERAGE(AQ11:AQ33)</f>
        <v>4.9000000000000002E-2</v>
      </c>
      <c r="AR34" s="73">
        <f>AVERAGE(AR11:AR33)</f>
        <v>2.3E-3</v>
      </c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>
        <f>AVERAGE(BN11:BN33)</f>
        <v>7.3000000000000009E-2</v>
      </c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>
        <f>AVERAGE(CB11:CB33)</f>
        <v>0.45999999999999996</v>
      </c>
      <c r="CC34" s="73">
        <f>AVERAGE(CC11:CC33)</f>
        <v>6.2500000000000012E-3</v>
      </c>
      <c r="CD34" s="73"/>
      <c r="CE34" s="73">
        <f>AVERAGE(CE11:CE33)</f>
        <v>3.3474999999999997</v>
      </c>
      <c r="CF34" s="73"/>
      <c r="CG34" s="73"/>
      <c r="CH34" s="73"/>
      <c r="CI34" s="73"/>
      <c r="CJ34" s="73">
        <f>AVERAGE(CJ11:CJ33)</f>
        <v>8.2249999999999979E-3</v>
      </c>
      <c r="CK34" s="73">
        <f>AVERAGE(CK11:CK33)</f>
        <v>5.6166666666666682E-3</v>
      </c>
      <c r="CL34" s="73">
        <f>AVERAGE(CL11:CL33)</f>
        <v>2.6749999999999999E-3</v>
      </c>
      <c r="CM34" s="73">
        <f>AVERAGE(CM11:CM33)</f>
        <v>6.9250000000000015E-3</v>
      </c>
      <c r="CN34" s="73">
        <f>AVERAGE(CN11:CN33)</f>
        <v>6.1583333333333351E-3</v>
      </c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XFC34" s="55">
        <f>AVERAGE(H34:XFB34)</f>
        <v>16.039216666666665</v>
      </c>
    </row>
    <row r="35" spans="1:135 16383:16383" hidden="1" x14ac:dyDescent="0.2">
      <c r="A35" s="73"/>
      <c r="B35" s="73"/>
      <c r="C35" s="73"/>
      <c r="D35" s="73"/>
      <c r="E35" s="73"/>
      <c r="F35" s="73"/>
      <c r="G35" s="73"/>
      <c r="H35" s="82">
        <f>MIN(H11:H34)</f>
        <v>0</v>
      </c>
      <c r="I35" s="73"/>
      <c r="J35" s="73"/>
      <c r="K35" s="73"/>
      <c r="L35" s="73">
        <f>MIN(L11:L34)</f>
        <v>7</v>
      </c>
      <c r="M35" s="73">
        <f>MIN(M11:M34)</f>
        <v>7.2</v>
      </c>
      <c r="N35" s="73">
        <f>MIN(N11:N34)</f>
        <v>1.9</v>
      </c>
      <c r="O35" s="73"/>
      <c r="P35" s="73">
        <f>MIN(P11:P34)</f>
        <v>3.2</v>
      </c>
      <c r="Q35" s="73"/>
      <c r="R35" s="73">
        <f>MIN(R11:R34)</f>
        <v>11.8</v>
      </c>
      <c r="S35" s="73"/>
      <c r="T35" s="73">
        <f>MIN(T11:T34)</f>
        <v>197</v>
      </c>
      <c r="U35" s="73"/>
      <c r="V35" s="73">
        <f>MIN(V11:V34)</f>
        <v>24.1</v>
      </c>
      <c r="W35" s="73">
        <f>MIN(W11:W34)</f>
        <v>16.600000000000001</v>
      </c>
      <c r="X35" s="73"/>
      <c r="Y35" s="73"/>
      <c r="Z35" s="73"/>
      <c r="AA35" s="73">
        <f>MIN(AA11:AA34)</f>
        <v>7.2</v>
      </c>
      <c r="AB35" s="73"/>
      <c r="AC35" s="83">
        <f>MIN(AC11:AC34)</f>
        <v>0.05</v>
      </c>
      <c r="AD35" s="73"/>
      <c r="AE35" s="73">
        <f>MIN(AE11:AE34)</f>
        <v>1.84</v>
      </c>
      <c r="AF35" s="73">
        <f>MIN(AF11:AF34)</f>
        <v>1.0999999999999999E-2</v>
      </c>
      <c r="AG35" s="73">
        <f>MIN(AG11:AG34)</f>
        <v>2.2999999999999998</v>
      </c>
      <c r="AH35" s="73">
        <f>MIN(AH11:AH34)</f>
        <v>7.0000000000000007E-2</v>
      </c>
      <c r="AI35" s="73">
        <f>MIN(AI11:AI34)</f>
        <v>0.09</v>
      </c>
      <c r="AJ35" s="73"/>
      <c r="AK35" s="73"/>
      <c r="AL35" s="73">
        <f>MIN(AL11:AL34)</f>
        <v>5.0000000000000001E-4</v>
      </c>
      <c r="AM35" s="73"/>
      <c r="AN35" s="73"/>
      <c r="AO35" s="73"/>
      <c r="AP35" s="73"/>
      <c r="AQ35" s="73">
        <f>MIN(AQ11:AQ34)</f>
        <v>2.9000000000000001E-2</v>
      </c>
      <c r="AR35" s="73">
        <f>MIN(AR11:AR34)</f>
        <v>1.6000000000000001E-3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>
        <f>MIN(BN11:BN34)</f>
        <v>2.7E-2</v>
      </c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>
        <f>MIN(CB11:CB34)</f>
        <v>0.25</v>
      </c>
      <c r="CC35" s="73">
        <f>MIN(CC11:CC34)</f>
        <v>5.0000000000000001E-3</v>
      </c>
      <c r="CD35" s="73"/>
      <c r="CE35" s="73">
        <f>MIN(CE11:CE34)</f>
        <v>2.2599999999999998</v>
      </c>
      <c r="CF35" s="73"/>
      <c r="CG35" s="73"/>
      <c r="CH35" s="73"/>
      <c r="CI35" s="73"/>
      <c r="CJ35" s="73">
        <f>MIN(CJ11:CJ34)</f>
        <v>8.0000000000000004E-4</v>
      </c>
      <c r="CK35" s="73">
        <f>MIN(CK11:CK34)</f>
        <v>5.9999999999999995E-4</v>
      </c>
      <c r="CL35" s="73">
        <f>MIN(CL11:CL34)</f>
        <v>2.0000000000000001E-4</v>
      </c>
      <c r="CM35" s="73">
        <f>MIN(CM11:CM34)</f>
        <v>5.9999999999999995E-4</v>
      </c>
      <c r="CN35" s="73">
        <f>MIN(CN11:CN34)</f>
        <v>4.0000000000000002E-4</v>
      </c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XFC35" s="55">
        <f>MIN(XFC11:XFD34)</f>
        <v>13.419017857142853</v>
      </c>
    </row>
    <row r="36" spans="1:135 16383:16383" hidden="1" x14ac:dyDescent="0.2">
      <c r="A36" s="73"/>
      <c r="B36" s="73"/>
      <c r="C36" s="73"/>
      <c r="D36" s="73"/>
      <c r="E36" s="73"/>
      <c r="F36" s="73"/>
      <c r="G36" s="73"/>
      <c r="H36" s="82">
        <f>MAX(H11:H35)</f>
        <v>18</v>
      </c>
      <c r="I36" s="73"/>
      <c r="J36" s="73"/>
      <c r="K36" s="73"/>
      <c r="L36" s="73">
        <f>MAX(L11:L35)</f>
        <v>125</v>
      </c>
      <c r="M36" s="73">
        <f>MAX(M11:M35)</f>
        <v>10.9</v>
      </c>
      <c r="N36" s="73">
        <f>MAX(N11:N35)</f>
        <v>10</v>
      </c>
      <c r="O36" s="73"/>
      <c r="P36" s="73">
        <f>MAX(P11:P35)</f>
        <v>8.6999999999999993</v>
      </c>
      <c r="Q36" s="73"/>
      <c r="R36" s="73">
        <f>MAX(R11:R35)</f>
        <v>27.2</v>
      </c>
      <c r="S36" s="73"/>
      <c r="T36" s="73">
        <f>MAX(T11:T35)</f>
        <v>334</v>
      </c>
      <c r="U36" s="73"/>
      <c r="V36" s="73">
        <f>MAX(V11:V35)</f>
        <v>40.200000000000003</v>
      </c>
      <c r="W36" s="73">
        <f>MAX(W11:W35)</f>
        <v>54.7</v>
      </c>
      <c r="X36" s="73"/>
      <c r="Y36" s="73"/>
      <c r="Z36" s="73"/>
      <c r="AA36" s="73">
        <f>MAX(AA11:AA35)</f>
        <v>7.8</v>
      </c>
      <c r="AB36" s="73"/>
      <c r="AC36" s="83">
        <f>MAX(AC11:AC35)</f>
        <v>1.85</v>
      </c>
      <c r="AD36" s="73"/>
      <c r="AE36" s="73">
        <f>MAX(AE11:AE35)</f>
        <v>2.79</v>
      </c>
      <c r="AF36" s="73">
        <f>MAX(AF11:AF35)</f>
        <v>0.13400000000000001</v>
      </c>
      <c r="AG36" s="73">
        <f>MAX(AG11:AG35)</f>
        <v>5.03</v>
      </c>
      <c r="AH36" s="73">
        <f>MAX(AH11:AH35)</f>
        <v>0.56999999999999995</v>
      </c>
      <c r="AI36" s="73">
        <f>MAX(AI11:AI35)</f>
        <v>0.33</v>
      </c>
      <c r="AJ36" s="73"/>
      <c r="AK36" s="73"/>
      <c r="AL36" s="73">
        <f>MAX(AL11:AL35)</f>
        <v>1.6999999999999999E-3</v>
      </c>
      <c r="AM36" s="73"/>
      <c r="AN36" s="73"/>
      <c r="AO36" s="73"/>
      <c r="AP36" s="73"/>
      <c r="AQ36" s="73">
        <f>MAX(AQ11:AQ35)</f>
        <v>0.10299999999999999</v>
      </c>
      <c r="AR36" s="73">
        <f>MAX(AR11:AR35)</f>
        <v>2.8E-3</v>
      </c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>
        <f>MAX(BN11:BN35)</f>
        <v>0.107</v>
      </c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>
        <f>MAX(CB11:CB35)</f>
        <v>0.84</v>
      </c>
      <c r="CC36" s="73">
        <f>MAX(CC11:CC35)</f>
        <v>0.01</v>
      </c>
      <c r="CD36" s="73"/>
      <c r="CE36" s="73">
        <f>MAX(CE11:CE35)</f>
        <v>5.79</v>
      </c>
      <c r="CF36" s="73"/>
      <c r="CG36" s="73"/>
      <c r="CH36" s="73"/>
      <c r="CI36" s="73"/>
      <c r="CJ36" s="73">
        <f>MAX(CJ11:CJ35)</f>
        <v>3.56E-2</v>
      </c>
      <c r="CK36" s="73">
        <f>MAX(CK11:CK35)</f>
        <v>2.3E-2</v>
      </c>
      <c r="CL36" s="73">
        <f>MAX(CL11:CL35)</f>
        <v>1.0800000000000001E-2</v>
      </c>
      <c r="CM36" s="73">
        <f>MAX(CM11:CM35)</f>
        <v>2.93E-2</v>
      </c>
      <c r="CN36" s="73">
        <f>MAX(CN11:CN35)</f>
        <v>2.81E-2</v>
      </c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XFC36" s="55">
        <f>MAX(XFC11:XFD35)</f>
        <v>27.884913636363649</v>
      </c>
    </row>
    <row r="37" spans="1:135 16383:16383" hidden="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</row>
    <row r="38" spans="1:135 16383:16383" s="57" customFormat="1" x14ac:dyDescent="0.2">
      <c r="A38" s="115" t="s">
        <v>307</v>
      </c>
      <c r="B38" s="100"/>
      <c r="C38" s="73"/>
      <c r="D38" s="99"/>
      <c r="E38" s="100"/>
      <c r="F38" s="100"/>
      <c r="G38" s="100"/>
      <c r="H38" s="73">
        <v>10.35</v>
      </c>
      <c r="I38" s="73"/>
      <c r="J38" s="73"/>
      <c r="K38" s="73"/>
      <c r="L38" s="73">
        <v>32.615384615384613</v>
      </c>
      <c r="M38" s="73">
        <v>8.7615384615384624</v>
      </c>
      <c r="N38" s="73">
        <v>4.8371428571428572</v>
      </c>
      <c r="O38" s="73"/>
      <c r="P38" s="73">
        <v>5.05</v>
      </c>
      <c r="Q38" s="73"/>
      <c r="R38" s="73">
        <v>16.7</v>
      </c>
      <c r="S38" s="73"/>
      <c r="T38" s="73">
        <v>285.30769230769232</v>
      </c>
      <c r="U38" s="73"/>
      <c r="V38" s="73">
        <v>34.730769230769226</v>
      </c>
      <c r="W38" s="73">
        <v>39.469230769230769</v>
      </c>
      <c r="X38" s="73"/>
      <c r="Y38" s="73"/>
      <c r="Z38" s="73"/>
      <c r="AA38" s="73">
        <v>7.5214285714285722</v>
      </c>
      <c r="AB38" s="73"/>
      <c r="AC38" s="73">
        <v>0.57642857142857129</v>
      </c>
      <c r="AD38" s="73"/>
      <c r="AE38" s="73">
        <v>2.37</v>
      </c>
      <c r="AF38" s="73">
        <v>5.2499999999999998E-2</v>
      </c>
      <c r="AG38" s="73">
        <v>3.4764285714285714</v>
      </c>
      <c r="AH38" s="73">
        <v>0.2161538461538462</v>
      </c>
      <c r="AI38" s="73">
        <v>0.1812857142857143</v>
      </c>
      <c r="AJ38" s="73"/>
      <c r="AK38" s="73"/>
      <c r="AL38" s="73">
        <v>1E-3</v>
      </c>
      <c r="AM38" s="73"/>
      <c r="AN38" s="73"/>
      <c r="AO38" s="73"/>
      <c r="AP38" s="73"/>
      <c r="AQ38" s="73">
        <v>4.9000000000000002E-2</v>
      </c>
      <c r="AR38" s="73">
        <v>2.3E-3</v>
      </c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>
        <v>7.3000000000000009E-2</v>
      </c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>
        <v>0.45999999999999996</v>
      </c>
      <c r="CC38" s="73">
        <v>1.4285714285714287E-2</v>
      </c>
      <c r="CD38" s="73"/>
      <c r="CE38" s="73">
        <v>3.3474999999999997</v>
      </c>
      <c r="CF38" s="73"/>
      <c r="CG38" s="73"/>
      <c r="CH38" s="73"/>
      <c r="CI38" s="73"/>
      <c r="CJ38" s="73">
        <v>7.4571428571428558E-3</v>
      </c>
      <c r="CK38" s="73">
        <v>5.0500000000000007E-3</v>
      </c>
      <c r="CL38" s="73">
        <v>2.3999999999999998E-3</v>
      </c>
      <c r="CM38" s="73">
        <v>6.2428571428571446E-3</v>
      </c>
      <c r="CN38" s="73">
        <v>5.4571428571428592E-3</v>
      </c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XFC38" s="57">
        <v>16.292488441915228</v>
      </c>
    </row>
    <row r="39" spans="1:135 16383:16383" s="57" customFormat="1" x14ac:dyDescent="0.2">
      <c r="A39" s="115" t="s">
        <v>309</v>
      </c>
      <c r="B39" s="101"/>
      <c r="C39" s="73"/>
      <c r="D39" s="99"/>
      <c r="E39" s="101"/>
      <c r="F39" s="101"/>
      <c r="G39" s="101"/>
      <c r="H39" s="73">
        <v>18.100000000000001</v>
      </c>
      <c r="I39" s="73"/>
      <c r="J39" s="73"/>
      <c r="K39" s="73"/>
      <c r="L39" s="73">
        <v>125</v>
      </c>
      <c r="M39" s="73">
        <v>10.9</v>
      </c>
      <c r="N39" s="73">
        <v>10</v>
      </c>
      <c r="O39" s="73"/>
      <c r="P39" s="73">
        <v>8.6999999999999993</v>
      </c>
      <c r="Q39" s="73"/>
      <c r="R39" s="73">
        <v>29.2</v>
      </c>
      <c r="S39" s="73"/>
      <c r="T39" s="73">
        <v>338</v>
      </c>
      <c r="U39" s="73"/>
      <c r="V39" s="73">
        <v>40.6</v>
      </c>
      <c r="W39" s="73">
        <v>54.7</v>
      </c>
      <c r="X39" s="73"/>
      <c r="Y39" s="73"/>
      <c r="Z39" s="73"/>
      <c r="AA39" s="73">
        <v>7.8</v>
      </c>
      <c r="AB39" s="73"/>
      <c r="AC39" s="73">
        <v>1.85</v>
      </c>
      <c r="AD39" s="73"/>
      <c r="AE39" s="73">
        <v>2.79</v>
      </c>
      <c r="AF39" s="73">
        <v>0.13400000000000001</v>
      </c>
      <c r="AG39" s="73">
        <v>5.03</v>
      </c>
      <c r="AH39" s="73">
        <v>0.56999999999999995</v>
      </c>
      <c r="AI39" s="73">
        <v>0.33</v>
      </c>
      <c r="AJ39" s="73"/>
      <c r="AK39" s="73"/>
      <c r="AL39" s="73">
        <v>1.6999999999999999E-3</v>
      </c>
      <c r="AM39" s="73"/>
      <c r="AN39" s="73"/>
      <c r="AO39" s="73"/>
      <c r="AP39" s="73"/>
      <c r="AQ39" s="73">
        <v>0.10299999999999999</v>
      </c>
      <c r="AR39" s="73">
        <v>2.8E-3</v>
      </c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>
        <v>0.107</v>
      </c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>
        <v>0.84</v>
      </c>
      <c r="CC39" s="73">
        <v>0.12</v>
      </c>
      <c r="CD39" s="73"/>
      <c r="CE39" s="73">
        <v>5.79</v>
      </c>
      <c r="CF39" s="73"/>
      <c r="CG39" s="73"/>
      <c r="CH39" s="73"/>
      <c r="CI39" s="73"/>
      <c r="CJ39" s="73">
        <v>3.56E-2</v>
      </c>
      <c r="CK39" s="73">
        <v>2.3E-2</v>
      </c>
      <c r="CL39" s="73">
        <v>1.0800000000000001E-2</v>
      </c>
      <c r="CM39" s="73">
        <v>2.93E-2</v>
      </c>
      <c r="CN39" s="73">
        <v>2.81E-2</v>
      </c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XFC39" s="57">
        <v>27.884913636363649</v>
      </c>
    </row>
    <row r="40" spans="1:135 16383:16383" s="57" customFormat="1" x14ac:dyDescent="0.2">
      <c r="A40" s="115" t="s">
        <v>308</v>
      </c>
      <c r="B40" s="102"/>
      <c r="C40" s="73"/>
      <c r="D40" s="99"/>
      <c r="E40" s="102"/>
      <c r="F40" s="102"/>
      <c r="G40" s="102"/>
      <c r="H40" s="73">
        <v>0</v>
      </c>
      <c r="I40" s="73"/>
      <c r="J40" s="73"/>
      <c r="K40" s="73"/>
      <c r="L40" s="73">
        <v>7</v>
      </c>
      <c r="M40" s="73">
        <v>7.2</v>
      </c>
      <c r="N40" s="73">
        <v>1.9</v>
      </c>
      <c r="O40" s="73"/>
      <c r="P40" s="73">
        <v>3.2</v>
      </c>
      <c r="Q40" s="73"/>
      <c r="R40" s="73">
        <v>11.8</v>
      </c>
      <c r="S40" s="73"/>
      <c r="T40" s="73">
        <v>197</v>
      </c>
      <c r="U40" s="73"/>
      <c r="V40" s="73">
        <v>24.1</v>
      </c>
      <c r="W40" s="73">
        <v>16.600000000000001</v>
      </c>
      <c r="X40" s="73"/>
      <c r="Y40" s="73"/>
      <c r="Z40" s="73"/>
      <c r="AA40" s="73">
        <v>7.2</v>
      </c>
      <c r="AB40" s="73"/>
      <c r="AC40" s="73">
        <v>0.05</v>
      </c>
      <c r="AD40" s="73"/>
      <c r="AE40" s="73">
        <v>1.84</v>
      </c>
      <c r="AF40" s="73">
        <v>1.0999999999999999E-2</v>
      </c>
      <c r="AG40" s="73">
        <v>2.2999999999999998</v>
      </c>
      <c r="AH40" s="73">
        <v>7.0000000000000007E-2</v>
      </c>
      <c r="AI40" s="73">
        <v>0.09</v>
      </c>
      <c r="AJ40" s="73"/>
      <c r="AK40" s="73"/>
      <c r="AL40" s="73">
        <v>5.0000000000000001E-4</v>
      </c>
      <c r="AM40" s="73"/>
      <c r="AN40" s="73"/>
      <c r="AO40" s="73"/>
      <c r="AP40" s="73"/>
      <c r="AQ40" s="73">
        <v>2.9000000000000001E-2</v>
      </c>
      <c r="AR40" s="73">
        <v>1.6000000000000001E-3</v>
      </c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>
        <v>2.7E-2</v>
      </c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>
        <v>0.25</v>
      </c>
      <c r="CC40" s="73">
        <v>5.0000000000000001E-3</v>
      </c>
      <c r="CD40" s="73"/>
      <c r="CE40" s="73">
        <v>2.2599999999999998</v>
      </c>
      <c r="CF40" s="73"/>
      <c r="CG40" s="73"/>
      <c r="CH40" s="73"/>
      <c r="CI40" s="73"/>
      <c r="CJ40" s="73">
        <v>8.0000000000000004E-4</v>
      </c>
      <c r="CK40" s="73">
        <v>5.0000000000000001E-4</v>
      </c>
      <c r="CL40" s="73">
        <v>2.0000000000000001E-4</v>
      </c>
      <c r="CM40" s="73">
        <v>5.9999999999999995E-4</v>
      </c>
      <c r="CN40" s="73">
        <v>4.0000000000000002E-4</v>
      </c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XFC40" s="57">
        <v>4.7548777777777795</v>
      </c>
    </row>
    <row r="44" spans="1:135 16383:16383" s="46" customFormat="1" ht="16.5" hidden="1" x14ac:dyDescent="0.2">
      <c r="A44" s="39" t="s">
        <v>297</v>
      </c>
      <c r="B44" s="40"/>
      <c r="C44" s="41"/>
      <c r="D44" s="41"/>
      <c r="E44" s="41"/>
      <c r="F44" s="41"/>
      <c r="G44" s="42"/>
      <c r="H44" s="43">
        <v>18.100000000000001</v>
      </c>
      <c r="I44" s="41"/>
      <c r="J44" s="41"/>
      <c r="K44" s="41"/>
      <c r="L44" s="44">
        <v>24</v>
      </c>
      <c r="M44" s="40">
        <v>7.3</v>
      </c>
      <c r="N44" s="41">
        <v>3.1</v>
      </c>
      <c r="O44" s="41"/>
      <c r="P44" s="41">
        <v>5.0999999999999996</v>
      </c>
      <c r="Q44" s="41"/>
      <c r="R44" s="42">
        <v>14.4</v>
      </c>
      <c r="S44" s="43"/>
      <c r="T44" s="41"/>
      <c r="U44" s="41"/>
      <c r="V44" s="41"/>
      <c r="W44" s="41"/>
      <c r="X44" s="41"/>
      <c r="Y44" s="41"/>
      <c r="Z44" s="44"/>
      <c r="AA44" s="40">
        <v>7.5</v>
      </c>
      <c r="AB44" s="42"/>
      <c r="AC44" s="43">
        <v>0.09</v>
      </c>
      <c r="AD44" s="41"/>
      <c r="AE44" s="41">
        <v>2.4300000000000002</v>
      </c>
      <c r="AF44" s="41">
        <v>0.06</v>
      </c>
      <c r="AG44" s="41">
        <v>3.33</v>
      </c>
      <c r="AH44" s="41"/>
      <c r="AI44" s="41">
        <v>0.17</v>
      </c>
      <c r="AJ44" s="44"/>
      <c r="AK44" s="40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5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53">
        <v>5.0000000000000001E-3</v>
      </c>
      <c r="CD44" s="41"/>
      <c r="CE44" s="41"/>
      <c r="CF44" s="41"/>
      <c r="CG44" s="41"/>
      <c r="CH44" s="41"/>
      <c r="CI44" s="41"/>
      <c r="CJ44" s="41">
        <v>8.9999999999999998E-4</v>
      </c>
      <c r="CK44" s="41">
        <v>5.0000000000000001E-4</v>
      </c>
      <c r="CL44" s="53">
        <v>2.0000000000000001E-4</v>
      </c>
      <c r="CM44" s="41">
        <v>5.9999999999999995E-4</v>
      </c>
      <c r="CN44" s="41">
        <v>5.9999999999999995E-4</v>
      </c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2"/>
      <c r="DF44" s="43"/>
      <c r="DG44" s="41"/>
      <c r="DH44" s="41"/>
      <c r="DI44" s="41"/>
      <c r="DJ44" s="41"/>
      <c r="DK44" s="41"/>
      <c r="DL44" s="41"/>
      <c r="DM44" s="41"/>
      <c r="DN44" s="44"/>
      <c r="DO44" s="43"/>
      <c r="DP44" s="41"/>
      <c r="DQ44" s="44"/>
      <c r="DR44" s="40"/>
      <c r="DS44" s="41"/>
      <c r="DT44" s="42"/>
      <c r="DU44" s="43"/>
      <c r="DV44" s="41"/>
      <c r="DW44" s="41"/>
      <c r="DX44" s="41"/>
      <c r="DY44" s="41"/>
      <c r="DZ44" s="41"/>
      <c r="EA44" s="41"/>
      <c r="EB44" s="41"/>
      <c r="EC44" s="41"/>
      <c r="ED44" s="41"/>
      <c r="EE44" s="44"/>
      <c r="XFC44" s="46">
        <v>4.7548777777777795</v>
      </c>
    </row>
    <row r="45" spans="1:135 16383:16383" s="46" customFormat="1" ht="16.5" hidden="1" x14ac:dyDescent="0.2">
      <c r="A45" s="39" t="s">
        <v>298</v>
      </c>
      <c r="B45" s="40"/>
      <c r="C45" s="41"/>
      <c r="D45" s="41"/>
      <c r="E45" s="41"/>
      <c r="F45" s="41"/>
      <c r="G45" s="42"/>
      <c r="H45" s="47">
        <v>16.100000000000001</v>
      </c>
      <c r="I45" s="48"/>
      <c r="J45" s="48"/>
      <c r="K45" s="48"/>
      <c r="L45" s="49" t="s">
        <v>305</v>
      </c>
      <c r="M45" s="50" t="s">
        <v>306</v>
      </c>
      <c r="N45" s="48">
        <v>8.1999999999999993</v>
      </c>
      <c r="O45" s="48"/>
      <c r="P45" s="48">
        <v>5</v>
      </c>
      <c r="Q45" s="48"/>
      <c r="R45" s="51">
        <v>29.2</v>
      </c>
      <c r="S45" s="47"/>
      <c r="T45" s="48">
        <v>338</v>
      </c>
      <c r="U45" s="48"/>
      <c r="V45" s="48">
        <v>40.6</v>
      </c>
      <c r="W45" s="48">
        <v>50.1</v>
      </c>
      <c r="X45" s="48"/>
      <c r="Y45" s="48"/>
      <c r="Z45" s="49"/>
      <c r="AA45" s="50">
        <v>7.4</v>
      </c>
      <c r="AB45" s="51"/>
      <c r="AC45" s="47">
        <v>0.63</v>
      </c>
      <c r="AD45" s="48"/>
      <c r="AE45" s="48">
        <v>2.48</v>
      </c>
      <c r="AF45" s="48">
        <v>0.08</v>
      </c>
      <c r="AG45" s="48">
        <v>4.4800000000000004</v>
      </c>
      <c r="AH45" s="48">
        <v>0.26</v>
      </c>
      <c r="AI45" s="48">
        <v>0.26</v>
      </c>
      <c r="AJ45" s="49"/>
      <c r="AK45" s="50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5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>
        <v>0.12</v>
      </c>
      <c r="CD45" s="48"/>
      <c r="CE45" s="48"/>
      <c r="CF45" s="41"/>
      <c r="CG45" s="41"/>
      <c r="CH45" s="41"/>
      <c r="CI45" s="41"/>
      <c r="CJ45" s="41">
        <v>4.7999999999999996E-3</v>
      </c>
      <c r="CK45" s="41">
        <v>2.8E-3</v>
      </c>
      <c r="CL45" s="41">
        <v>1.2999999999999999E-3</v>
      </c>
      <c r="CM45" s="41">
        <v>3.7000000000000002E-3</v>
      </c>
      <c r="CN45" s="41">
        <v>1.9E-3</v>
      </c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2"/>
      <c r="DF45" s="43"/>
      <c r="DG45" s="41"/>
      <c r="DH45" s="41"/>
      <c r="DI45" s="41"/>
      <c r="DJ45" s="41"/>
      <c r="DK45" s="41"/>
      <c r="DL45" s="41"/>
      <c r="DM45" s="41"/>
      <c r="DN45" s="44"/>
      <c r="DO45" s="43"/>
      <c r="DP45" s="41"/>
      <c r="DQ45" s="44"/>
      <c r="DR45" s="40"/>
      <c r="DS45" s="41"/>
      <c r="DT45" s="42"/>
      <c r="DU45" s="43"/>
      <c r="DV45" s="41"/>
      <c r="DW45" s="41"/>
      <c r="DX45" s="41"/>
      <c r="DY45" s="41"/>
      <c r="DZ45" s="41"/>
      <c r="EA45" s="41"/>
      <c r="EB45" s="41"/>
      <c r="EC45" s="41"/>
      <c r="ED45" s="41"/>
      <c r="EE45" s="44"/>
      <c r="XFC45" s="46">
        <v>25.146224999999998</v>
      </c>
    </row>
    <row r="109" ht="15" customHeight="1" x14ac:dyDescent="0.2"/>
    <row r="131" ht="29.45" customHeight="1" x14ac:dyDescent="0.2"/>
  </sheetData>
  <mergeCells count="18">
    <mergeCell ref="A8:A9"/>
    <mergeCell ref="AA8:AB8"/>
    <mergeCell ref="S8:Z8"/>
    <mergeCell ref="B8:G8"/>
    <mergeCell ref="H8:L8"/>
    <mergeCell ref="M8:R8"/>
    <mergeCell ref="DR8:DT8"/>
    <mergeCell ref="BI8:DE8"/>
    <mergeCell ref="DF8:DN8"/>
    <mergeCell ref="AC8:AJ8"/>
    <mergeCell ref="DU8:EE8"/>
    <mergeCell ref="DO8:DQ8"/>
    <mergeCell ref="AK8:BH8"/>
    <mergeCell ref="B38:B40"/>
    <mergeCell ref="E38:E40"/>
    <mergeCell ref="F38:F40"/>
    <mergeCell ref="G38:G40"/>
    <mergeCell ref="A26:B2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4"/>
  <sheetViews>
    <sheetView workbookViewId="0">
      <selection activeCell="A42" activeCellId="2" sqref="B1 B5 A42:A44"/>
    </sheetView>
  </sheetViews>
  <sheetFormatPr defaultRowHeight="12.75" x14ac:dyDescent="0.2"/>
  <cols>
    <col min="1" max="1" width="27.42578125" bestFit="1" customWidth="1"/>
  </cols>
  <sheetData>
    <row r="1" spans="1:159 16383:16383" x14ac:dyDescent="0.2">
      <c r="A1" s="8" t="s">
        <v>230</v>
      </c>
      <c r="B1" s="113" t="s">
        <v>281</v>
      </c>
      <c r="C1" s="7"/>
      <c r="D1" s="7"/>
      <c r="E1" s="7"/>
      <c r="F1" s="7"/>
      <c r="G1" s="7"/>
    </row>
    <row r="2" spans="1:159 16383:16383" x14ac:dyDescent="0.2">
      <c r="A2" s="8" t="s">
        <v>246</v>
      </c>
      <c r="B2" s="7" t="s">
        <v>282</v>
      </c>
      <c r="C2" s="7"/>
      <c r="D2" s="7"/>
      <c r="E2" s="7"/>
      <c r="F2" s="7"/>
      <c r="G2" s="7"/>
    </row>
    <row r="3" spans="1:159 16383:16383" x14ac:dyDescent="0.2">
      <c r="A3" s="8" t="s">
        <v>0</v>
      </c>
      <c r="B3" s="7">
        <v>164.8</v>
      </c>
      <c r="C3" s="7"/>
      <c r="D3" s="7"/>
      <c r="E3" s="7"/>
      <c r="F3" s="7"/>
      <c r="G3" s="7"/>
    </row>
    <row r="4" spans="1:159 16383:16383" ht="25.5" x14ac:dyDescent="0.2">
      <c r="A4" s="10" t="s">
        <v>275</v>
      </c>
      <c r="B4" s="11" t="s">
        <v>283</v>
      </c>
      <c r="C4" s="7"/>
      <c r="D4" s="7"/>
      <c r="E4" s="7"/>
      <c r="F4" s="7"/>
      <c r="G4" s="7"/>
    </row>
    <row r="5" spans="1:159 16383:16383" ht="25.5" x14ac:dyDescent="0.2">
      <c r="A5" s="9" t="s">
        <v>276</v>
      </c>
      <c r="B5" s="114" t="s">
        <v>284</v>
      </c>
      <c r="C5" s="7"/>
      <c r="D5" s="7"/>
      <c r="E5" s="7"/>
      <c r="F5" s="7"/>
      <c r="G5" s="7"/>
    </row>
    <row r="6" spans="1:159 16383:1638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EA6" s="2"/>
      <c r="EB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 16383:16383" x14ac:dyDescent="0.2">
      <c r="A7" s="112"/>
      <c r="B7" s="110" t="s">
        <v>59</v>
      </c>
      <c r="C7" s="110"/>
      <c r="D7" s="110"/>
      <c r="E7" s="110"/>
      <c r="F7" s="110"/>
      <c r="G7" s="110"/>
      <c r="H7" s="111" t="s">
        <v>1</v>
      </c>
      <c r="I7" s="111"/>
      <c r="J7" s="111"/>
      <c r="K7" s="111"/>
      <c r="L7" s="111"/>
      <c r="M7" s="110" t="s">
        <v>60</v>
      </c>
      <c r="N7" s="110"/>
      <c r="O7" s="110"/>
      <c r="P7" s="110"/>
      <c r="Q7" s="110"/>
      <c r="R7" s="110"/>
      <c r="S7" s="109" t="s">
        <v>2</v>
      </c>
      <c r="T7" s="109"/>
      <c r="U7" s="109"/>
      <c r="V7" s="109"/>
      <c r="W7" s="109"/>
      <c r="X7" s="109"/>
      <c r="Y7" s="109"/>
      <c r="Z7" s="109"/>
      <c r="AA7" s="111" t="s">
        <v>3</v>
      </c>
      <c r="AB7" s="112"/>
      <c r="AC7" s="109" t="s">
        <v>4</v>
      </c>
      <c r="AD7" s="109"/>
      <c r="AE7" s="109"/>
      <c r="AF7" s="109"/>
      <c r="AG7" s="109"/>
      <c r="AH7" s="109"/>
      <c r="AI7" s="109"/>
      <c r="AJ7" s="109"/>
      <c r="AK7" s="109" t="s">
        <v>166</v>
      </c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 t="s">
        <v>5</v>
      </c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 t="s">
        <v>63</v>
      </c>
      <c r="DG7" s="109"/>
      <c r="DH7" s="109"/>
      <c r="DI7" s="109"/>
      <c r="DJ7" s="109"/>
      <c r="DK7" s="109"/>
      <c r="DL7" s="109"/>
      <c r="DM7" s="109"/>
      <c r="DN7" s="109"/>
      <c r="DO7" s="110" t="s">
        <v>170</v>
      </c>
      <c r="DP7" s="110"/>
      <c r="DQ7" s="110"/>
      <c r="DR7" s="110" t="s">
        <v>169</v>
      </c>
      <c r="DS7" s="110"/>
      <c r="DT7" s="110"/>
      <c r="DU7" s="110" t="s">
        <v>168</v>
      </c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 16383:16383" ht="138.75" x14ac:dyDescent="0.2">
      <c r="A8" s="112"/>
      <c r="B8" s="61" t="s">
        <v>273</v>
      </c>
      <c r="C8" s="61" t="s">
        <v>61</v>
      </c>
      <c r="D8" s="61" t="s">
        <v>243</v>
      </c>
      <c r="E8" s="61" t="s">
        <v>6</v>
      </c>
      <c r="F8" s="62" t="s">
        <v>7</v>
      </c>
      <c r="G8" s="63" t="s">
        <v>303</v>
      </c>
      <c r="H8" s="64" t="s">
        <v>8</v>
      </c>
      <c r="I8" s="64" t="s">
        <v>226</v>
      </c>
      <c r="J8" s="64" t="s">
        <v>62</v>
      </c>
      <c r="K8" s="64" t="s">
        <v>238</v>
      </c>
      <c r="L8" s="64" t="s">
        <v>9</v>
      </c>
      <c r="M8" s="64" t="s">
        <v>203</v>
      </c>
      <c r="N8" s="64" t="s">
        <v>204</v>
      </c>
      <c r="O8" s="64" t="s">
        <v>205</v>
      </c>
      <c r="P8" s="64" t="s">
        <v>206</v>
      </c>
      <c r="Q8" s="64" t="s">
        <v>228</v>
      </c>
      <c r="R8" s="64" t="s">
        <v>232</v>
      </c>
      <c r="S8" s="65" t="s">
        <v>241</v>
      </c>
      <c r="T8" s="65" t="s">
        <v>10</v>
      </c>
      <c r="U8" s="65" t="s">
        <v>11</v>
      </c>
      <c r="V8" s="64" t="s">
        <v>207</v>
      </c>
      <c r="W8" s="64" t="s">
        <v>208</v>
      </c>
      <c r="X8" s="64" t="s">
        <v>209</v>
      </c>
      <c r="Y8" s="64" t="s">
        <v>210</v>
      </c>
      <c r="Z8" s="64" t="s">
        <v>211</v>
      </c>
      <c r="AA8" s="64" t="s">
        <v>12</v>
      </c>
      <c r="AB8" s="64" t="s">
        <v>219</v>
      </c>
      <c r="AC8" s="61" t="s">
        <v>212</v>
      </c>
      <c r="AD8" s="61" t="s">
        <v>213</v>
      </c>
      <c r="AE8" s="61" t="s">
        <v>214</v>
      </c>
      <c r="AF8" s="61" t="s">
        <v>218</v>
      </c>
      <c r="AG8" s="61" t="s">
        <v>215</v>
      </c>
      <c r="AH8" s="61" t="s">
        <v>216</v>
      </c>
      <c r="AI8" s="66" t="s">
        <v>217</v>
      </c>
      <c r="AJ8" s="66" t="s">
        <v>64</v>
      </c>
      <c r="AK8" s="66" t="s">
        <v>172</v>
      </c>
      <c r="AL8" s="67" t="s">
        <v>173</v>
      </c>
      <c r="AM8" s="67" t="s">
        <v>174</v>
      </c>
      <c r="AN8" s="67" t="s">
        <v>175</v>
      </c>
      <c r="AO8" s="66" t="s">
        <v>176</v>
      </c>
      <c r="AP8" s="66" t="s">
        <v>177</v>
      </c>
      <c r="AQ8" s="67" t="s">
        <v>178</v>
      </c>
      <c r="AR8" s="67" t="s">
        <v>179</v>
      </c>
      <c r="AS8" s="66" t="s">
        <v>13</v>
      </c>
      <c r="AT8" s="66" t="s">
        <v>14</v>
      </c>
      <c r="AU8" s="67" t="s">
        <v>180</v>
      </c>
      <c r="AV8" s="67" t="s">
        <v>182</v>
      </c>
      <c r="AW8" s="67" t="s">
        <v>181</v>
      </c>
      <c r="AX8" s="67" t="s">
        <v>183</v>
      </c>
      <c r="AY8" s="67" t="s">
        <v>184</v>
      </c>
      <c r="AZ8" s="67" t="s">
        <v>185</v>
      </c>
      <c r="BA8" s="67" t="s">
        <v>186</v>
      </c>
      <c r="BB8" s="67" t="s">
        <v>187</v>
      </c>
      <c r="BC8" s="67" t="s">
        <v>188</v>
      </c>
      <c r="BD8" s="67" t="s">
        <v>193</v>
      </c>
      <c r="BE8" s="67" t="s">
        <v>189</v>
      </c>
      <c r="BF8" s="67" t="s">
        <v>190</v>
      </c>
      <c r="BG8" s="67" t="s">
        <v>191</v>
      </c>
      <c r="BH8" s="67" t="s">
        <v>192</v>
      </c>
      <c r="BI8" s="67" t="s">
        <v>199</v>
      </c>
      <c r="BJ8" s="67" t="s">
        <v>15</v>
      </c>
      <c r="BK8" s="67" t="s">
        <v>16</v>
      </c>
      <c r="BL8" s="67" t="s">
        <v>17</v>
      </c>
      <c r="BM8" s="66" t="s">
        <v>18</v>
      </c>
      <c r="BN8" s="67" t="s">
        <v>19</v>
      </c>
      <c r="BO8" s="67" t="s">
        <v>20</v>
      </c>
      <c r="BP8" s="67" t="s">
        <v>21</v>
      </c>
      <c r="BQ8" s="67" t="s">
        <v>22</v>
      </c>
      <c r="BR8" s="67" t="s">
        <v>23</v>
      </c>
      <c r="BS8" s="67" t="s">
        <v>24</v>
      </c>
      <c r="BT8" s="66" t="s">
        <v>25</v>
      </c>
      <c r="BU8" s="67" t="s">
        <v>26</v>
      </c>
      <c r="BV8" s="67" t="s">
        <v>27</v>
      </c>
      <c r="BW8" s="67" t="s">
        <v>28</v>
      </c>
      <c r="BX8" s="66" t="s">
        <v>29</v>
      </c>
      <c r="BY8" s="66" t="s">
        <v>30</v>
      </c>
      <c r="BZ8" s="66" t="s">
        <v>31</v>
      </c>
      <c r="CA8" s="67" t="s">
        <v>32</v>
      </c>
      <c r="CB8" s="67" t="s">
        <v>33</v>
      </c>
      <c r="CC8" s="67" t="s">
        <v>34</v>
      </c>
      <c r="CD8" s="67" t="s">
        <v>35</v>
      </c>
      <c r="CE8" s="67" t="s">
        <v>36</v>
      </c>
      <c r="CF8" s="67" t="s">
        <v>37</v>
      </c>
      <c r="CG8" s="67" t="s">
        <v>38</v>
      </c>
      <c r="CH8" s="67" t="s">
        <v>39</v>
      </c>
      <c r="CI8" s="66" t="s">
        <v>40</v>
      </c>
      <c r="CJ8" s="66" t="s">
        <v>41</v>
      </c>
      <c r="CK8" s="66" t="s">
        <v>42</v>
      </c>
      <c r="CL8" s="66" t="s">
        <v>202</v>
      </c>
      <c r="CM8" s="66" t="s">
        <v>43</v>
      </c>
      <c r="CN8" s="66" t="s">
        <v>44</v>
      </c>
      <c r="CO8" s="66" t="s">
        <v>45</v>
      </c>
      <c r="CP8" s="66" t="s">
        <v>46</v>
      </c>
      <c r="CQ8" s="66" t="s">
        <v>47</v>
      </c>
      <c r="CR8" s="66" t="s">
        <v>48</v>
      </c>
      <c r="CS8" s="67" t="s">
        <v>49</v>
      </c>
      <c r="CT8" s="66" t="s">
        <v>260</v>
      </c>
      <c r="CU8" s="66" t="s">
        <v>261</v>
      </c>
      <c r="CV8" s="66" t="s">
        <v>262</v>
      </c>
      <c r="CW8" s="66" t="s">
        <v>263</v>
      </c>
      <c r="CX8" s="66" t="s">
        <v>264</v>
      </c>
      <c r="CY8" s="66" t="s">
        <v>265</v>
      </c>
      <c r="CZ8" s="66" t="s">
        <v>266</v>
      </c>
      <c r="DA8" s="66" t="s">
        <v>267</v>
      </c>
      <c r="DB8" s="66" t="s">
        <v>268</v>
      </c>
      <c r="DC8" s="66" t="s">
        <v>269</v>
      </c>
      <c r="DD8" s="66" t="s">
        <v>270</v>
      </c>
      <c r="DE8" s="67" t="s">
        <v>271</v>
      </c>
      <c r="DF8" s="67" t="s">
        <v>50</v>
      </c>
      <c r="DG8" s="67" t="s">
        <v>51</v>
      </c>
      <c r="DH8" s="67" t="s">
        <v>52</v>
      </c>
      <c r="DI8" s="67" t="s">
        <v>53</v>
      </c>
      <c r="DJ8" s="67" t="s">
        <v>54</v>
      </c>
      <c r="DK8" s="67" t="s">
        <v>55</v>
      </c>
      <c r="DL8" s="67" t="s">
        <v>56</v>
      </c>
      <c r="DM8" s="67" t="s">
        <v>57</v>
      </c>
      <c r="DN8" s="67" t="s">
        <v>58</v>
      </c>
      <c r="DO8" s="67" t="s">
        <v>247</v>
      </c>
      <c r="DP8" s="67" t="s">
        <v>221</v>
      </c>
      <c r="DQ8" s="66" t="s">
        <v>194</v>
      </c>
      <c r="DR8" s="63" t="s">
        <v>196</v>
      </c>
      <c r="DS8" s="63" t="s">
        <v>197</v>
      </c>
      <c r="DT8" s="63" t="s">
        <v>237</v>
      </c>
      <c r="DU8" s="68" t="s">
        <v>220</v>
      </c>
      <c r="DV8" s="68" t="s">
        <v>195</v>
      </c>
      <c r="DW8" s="68" t="s">
        <v>200</v>
      </c>
      <c r="DX8" s="69" t="s">
        <v>201</v>
      </c>
      <c r="DY8" s="69" t="s">
        <v>223</v>
      </c>
      <c r="DZ8" s="69" t="s">
        <v>244</v>
      </c>
      <c r="EA8" s="68" t="s">
        <v>198</v>
      </c>
      <c r="EB8" s="68" t="s">
        <v>224</v>
      </c>
      <c r="EC8" s="68" t="s">
        <v>222</v>
      </c>
      <c r="ED8" s="68" t="s">
        <v>225</v>
      </c>
      <c r="EE8" s="68" t="s">
        <v>245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 16383:16383" x14ac:dyDescent="0.2">
      <c r="A9" s="14" t="s">
        <v>65</v>
      </c>
      <c r="B9" s="4" t="s">
        <v>66</v>
      </c>
      <c r="C9" s="4" t="s">
        <v>67</v>
      </c>
      <c r="D9" s="4" t="s">
        <v>242</v>
      </c>
      <c r="E9" s="4" t="s">
        <v>164</v>
      </c>
      <c r="F9" s="4" t="s">
        <v>165</v>
      </c>
      <c r="G9" s="4" t="s">
        <v>68</v>
      </c>
      <c r="H9" s="4" t="s">
        <v>69</v>
      </c>
      <c r="I9" s="4" t="s">
        <v>227</v>
      </c>
      <c r="J9" s="4" t="s">
        <v>70</v>
      </c>
      <c r="K9" s="4" t="s">
        <v>239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229</v>
      </c>
      <c r="R9" s="4" t="s">
        <v>231</v>
      </c>
      <c r="S9" s="4" t="s">
        <v>240</v>
      </c>
      <c r="T9" s="4" t="s">
        <v>76</v>
      </c>
      <c r="U9" s="4" t="s">
        <v>77</v>
      </c>
      <c r="V9" s="4" t="s">
        <v>78</v>
      </c>
      <c r="W9" s="4" t="s">
        <v>79</v>
      </c>
      <c r="X9" s="4" t="s">
        <v>80</v>
      </c>
      <c r="Y9" s="4" t="s">
        <v>81</v>
      </c>
      <c r="Z9" s="4" t="s">
        <v>82</v>
      </c>
      <c r="AA9" s="4" t="s">
        <v>83</v>
      </c>
      <c r="AB9" s="4" t="s">
        <v>84</v>
      </c>
      <c r="AC9" s="4" t="s">
        <v>85</v>
      </c>
      <c r="AD9" s="4" t="s">
        <v>86</v>
      </c>
      <c r="AE9" s="4" t="s">
        <v>87</v>
      </c>
      <c r="AF9" s="4" t="s">
        <v>88</v>
      </c>
      <c r="AG9" s="4" t="s">
        <v>89</v>
      </c>
      <c r="AH9" s="4" t="s">
        <v>90</v>
      </c>
      <c r="AI9" s="4" t="s">
        <v>91</v>
      </c>
      <c r="AJ9" s="4" t="s">
        <v>92</v>
      </c>
      <c r="AK9" s="4" t="s">
        <v>171</v>
      </c>
      <c r="AL9" s="4" t="s">
        <v>93</v>
      </c>
      <c r="AM9" s="4" t="s">
        <v>94</v>
      </c>
      <c r="AN9" s="4" t="s">
        <v>95</v>
      </c>
      <c r="AO9" s="4" t="s">
        <v>96</v>
      </c>
      <c r="AP9" s="4" t="s">
        <v>97</v>
      </c>
      <c r="AQ9" s="4" t="s">
        <v>98</v>
      </c>
      <c r="AR9" s="4" t="s">
        <v>99</v>
      </c>
      <c r="AS9" s="4" t="s">
        <v>100</v>
      </c>
      <c r="AT9" s="4" t="s">
        <v>101</v>
      </c>
      <c r="AU9" s="4" t="s">
        <v>102</v>
      </c>
      <c r="AV9" s="4" t="s">
        <v>103</v>
      </c>
      <c r="AW9" s="4" t="s">
        <v>152</v>
      </c>
      <c r="AX9" s="4" t="s">
        <v>153</v>
      </c>
      <c r="AY9" s="4" t="s">
        <v>154</v>
      </c>
      <c r="AZ9" s="4" t="s">
        <v>155</v>
      </c>
      <c r="BA9" s="4" t="s">
        <v>156</v>
      </c>
      <c r="BB9" s="4" t="s">
        <v>157</v>
      </c>
      <c r="BC9" s="4" t="s">
        <v>158</v>
      </c>
      <c r="BD9" s="4" t="s">
        <v>159</v>
      </c>
      <c r="BE9" s="4" t="s">
        <v>160</v>
      </c>
      <c r="BF9" s="4" t="s">
        <v>161</v>
      </c>
      <c r="BG9" s="4" t="s">
        <v>162</v>
      </c>
      <c r="BH9" s="4" t="s">
        <v>163</v>
      </c>
      <c r="BI9" s="4" t="s">
        <v>104</v>
      </c>
      <c r="BJ9" s="4" t="s">
        <v>105</v>
      </c>
      <c r="BK9" s="4" t="s">
        <v>106</v>
      </c>
      <c r="BL9" s="4" t="s">
        <v>107</v>
      </c>
      <c r="BM9" s="4" t="s">
        <v>108</v>
      </c>
      <c r="BN9" s="4" t="s">
        <v>109</v>
      </c>
      <c r="BO9" s="4" t="s">
        <v>110</v>
      </c>
      <c r="BP9" s="4" t="s">
        <v>111</v>
      </c>
      <c r="BQ9" s="4" t="s">
        <v>112</v>
      </c>
      <c r="BR9" s="4" t="s">
        <v>113</v>
      </c>
      <c r="BS9" s="4" t="s">
        <v>114</v>
      </c>
      <c r="BT9" s="4" t="s">
        <v>115</v>
      </c>
      <c r="BU9" s="4" t="s">
        <v>116</v>
      </c>
      <c r="BV9" s="4" t="s">
        <v>117</v>
      </c>
      <c r="BW9" s="4" t="s">
        <v>118</v>
      </c>
      <c r="BX9" s="4" t="s">
        <v>119</v>
      </c>
      <c r="BY9" s="4" t="s">
        <v>120</v>
      </c>
      <c r="BZ9" s="4" t="s">
        <v>121</v>
      </c>
      <c r="CA9" s="4" t="s">
        <v>122</v>
      </c>
      <c r="CB9" s="4" t="s">
        <v>123</v>
      </c>
      <c r="CC9" s="4" t="s">
        <v>124</v>
      </c>
      <c r="CD9" s="4" t="s">
        <v>125</v>
      </c>
      <c r="CE9" s="4" t="s">
        <v>126</v>
      </c>
      <c r="CF9" s="4" t="s">
        <v>127</v>
      </c>
      <c r="CG9" s="4" t="s">
        <v>128</v>
      </c>
      <c r="CH9" s="4" t="s">
        <v>129</v>
      </c>
      <c r="CI9" s="4" t="s">
        <v>130</v>
      </c>
      <c r="CJ9" s="4" t="s">
        <v>135</v>
      </c>
      <c r="CK9" s="4" t="s">
        <v>136</v>
      </c>
      <c r="CL9" s="4" t="s">
        <v>137</v>
      </c>
      <c r="CM9" s="4" t="s">
        <v>138</v>
      </c>
      <c r="CN9" s="4" t="s">
        <v>139</v>
      </c>
      <c r="CO9" s="4" t="s">
        <v>131</v>
      </c>
      <c r="CP9" s="4" t="s">
        <v>132</v>
      </c>
      <c r="CQ9" s="4" t="s">
        <v>133</v>
      </c>
      <c r="CR9" s="4" t="s">
        <v>134</v>
      </c>
      <c r="CS9" s="4" t="s">
        <v>140</v>
      </c>
      <c r="CT9" s="4" t="s">
        <v>248</v>
      </c>
      <c r="CU9" s="4" t="s">
        <v>249</v>
      </c>
      <c r="CV9" s="4" t="s">
        <v>250</v>
      </c>
      <c r="CW9" s="4" t="s">
        <v>251</v>
      </c>
      <c r="CX9" s="4" t="s">
        <v>252</v>
      </c>
      <c r="CY9" s="4" t="s">
        <v>253</v>
      </c>
      <c r="CZ9" s="4" t="s">
        <v>254</v>
      </c>
      <c r="DA9" s="4" t="s">
        <v>255</v>
      </c>
      <c r="DB9" s="4" t="s">
        <v>256</v>
      </c>
      <c r="DC9" s="4" t="s">
        <v>257</v>
      </c>
      <c r="DD9" s="4" t="s">
        <v>258</v>
      </c>
      <c r="DE9" s="4" t="s">
        <v>259</v>
      </c>
      <c r="DF9" s="4" t="s">
        <v>141</v>
      </c>
      <c r="DG9" s="4" t="s">
        <v>142</v>
      </c>
      <c r="DH9" s="4" t="s">
        <v>143</v>
      </c>
      <c r="DI9" s="4" t="s">
        <v>144</v>
      </c>
      <c r="DJ9" s="4" t="s">
        <v>145</v>
      </c>
      <c r="DK9" s="4" t="s">
        <v>146</v>
      </c>
      <c r="DL9" s="4" t="s">
        <v>147</v>
      </c>
      <c r="DM9" s="4" t="s">
        <v>148</v>
      </c>
      <c r="DN9" s="4" t="s">
        <v>149</v>
      </c>
      <c r="DO9" s="4" t="s">
        <v>233</v>
      </c>
      <c r="DP9" s="4" t="s">
        <v>234</v>
      </c>
      <c r="DQ9" s="4" t="s">
        <v>235</v>
      </c>
      <c r="DR9" s="4" t="s">
        <v>150</v>
      </c>
      <c r="DS9" s="4" t="s">
        <v>151</v>
      </c>
      <c r="DT9" s="4" t="s">
        <v>236</v>
      </c>
      <c r="DU9" s="13" t="s">
        <v>167</v>
      </c>
      <c r="DV9" s="4" t="s">
        <v>167</v>
      </c>
      <c r="DW9" s="13" t="s">
        <v>167</v>
      </c>
      <c r="DX9" s="13" t="s">
        <v>167</v>
      </c>
      <c r="DY9" s="4" t="s">
        <v>167</v>
      </c>
      <c r="DZ9" s="4" t="s">
        <v>167</v>
      </c>
      <c r="EA9" s="13" t="s">
        <v>167</v>
      </c>
      <c r="EB9" s="13" t="s">
        <v>167</v>
      </c>
      <c r="EC9" s="13" t="s">
        <v>167</v>
      </c>
      <c r="ED9" s="13" t="s">
        <v>167</v>
      </c>
      <c r="EE9" s="13" t="s">
        <v>167</v>
      </c>
      <c r="EF9" s="5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 16383:16383" hidden="1" x14ac:dyDescent="0.2">
      <c r="A10" s="73">
        <v>1</v>
      </c>
      <c r="B10" s="73">
        <v>3</v>
      </c>
      <c r="C10" s="73">
        <v>4</v>
      </c>
      <c r="D10" s="73">
        <v>5</v>
      </c>
      <c r="E10" s="73">
        <v>6</v>
      </c>
      <c r="F10" s="73">
        <v>7</v>
      </c>
      <c r="G10" s="73">
        <v>8</v>
      </c>
      <c r="H10" s="73">
        <v>9</v>
      </c>
      <c r="I10" s="73">
        <v>10</v>
      </c>
      <c r="J10" s="73">
        <v>11</v>
      </c>
      <c r="K10" s="73">
        <v>12</v>
      </c>
      <c r="L10" s="73">
        <v>13</v>
      </c>
      <c r="M10" s="73">
        <v>14</v>
      </c>
      <c r="N10" s="73">
        <v>15</v>
      </c>
      <c r="O10" s="73">
        <v>16</v>
      </c>
      <c r="P10" s="73">
        <v>17</v>
      </c>
      <c r="Q10" s="73">
        <v>18</v>
      </c>
      <c r="R10" s="73">
        <v>19</v>
      </c>
      <c r="S10" s="73">
        <v>20</v>
      </c>
      <c r="T10" s="73">
        <v>21</v>
      </c>
      <c r="U10" s="73">
        <v>22</v>
      </c>
      <c r="V10" s="73">
        <v>23</v>
      </c>
      <c r="W10" s="73">
        <v>24</v>
      </c>
      <c r="X10" s="73">
        <v>25</v>
      </c>
      <c r="Y10" s="73">
        <v>26</v>
      </c>
      <c r="Z10" s="73">
        <v>27</v>
      </c>
      <c r="AA10" s="73">
        <v>28</v>
      </c>
      <c r="AB10" s="73">
        <v>29</v>
      </c>
      <c r="AC10" s="73">
        <v>30</v>
      </c>
      <c r="AD10" s="73">
        <v>31</v>
      </c>
      <c r="AE10" s="73">
        <v>32</v>
      </c>
      <c r="AF10" s="73">
        <v>33</v>
      </c>
      <c r="AG10" s="73">
        <v>34</v>
      </c>
      <c r="AH10" s="73">
        <v>35</v>
      </c>
      <c r="AI10" s="73">
        <v>36</v>
      </c>
      <c r="AJ10" s="73">
        <v>37</v>
      </c>
      <c r="AK10" s="73">
        <v>38</v>
      </c>
      <c r="AL10" s="73">
        <v>39</v>
      </c>
      <c r="AM10" s="73">
        <v>40</v>
      </c>
      <c r="AN10" s="73">
        <v>41</v>
      </c>
      <c r="AO10" s="73">
        <v>42</v>
      </c>
      <c r="AP10" s="73">
        <v>4</v>
      </c>
      <c r="AQ10" s="73">
        <v>3</v>
      </c>
      <c r="AR10" s="73">
        <v>44</v>
      </c>
      <c r="AS10" s="73">
        <v>45</v>
      </c>
      <c r="AT10" s="73">
        <v>46</v>
      </c>
      <c r="AU10" s="73">
        <v>47</v>
      </c>
      <c r="AV10" s="73">
        <v>48</v>
      </c>
      <c r="AW10" s="73">
        <v>49</v>
      </c>
      <c r="AX10" s="73">
        <v>50</v>
      </c>
      <c r="AY10" s="73">
        <v>51</v>
      </c>
      <c r="AZ10" s="73">
        <v>52</v>
      </c>
      <c r="BA10" s="73">
        <v>53</v>
      </c>
      <c r="BB10" s="73">
        <v>54</v>
      </c>
      <c r="BC10" s="73">
        <v>55</v>
      </c>
      <c r="BD10" s="73">
        <v>56</v>
      </c>
      <c r="BE10" s="73">
        <v>57</v>
      </c>
      <c r="BF10" s="73">
        <v>58</v>
      </c>
      <c r="BG10" s="73">
        <v>59</v>
      </c>
      <c r="BH10" s="73">
        <v>60</v>
      </c>
      <c r="BI10" s="73">
        <v>61</v>
      </c>
      <c r="BJ10" s="73">
        <v>62</v>
      </c>
      <c r="BK10" s="73">
        <v>63</v>
      </c>
      <c r="BL10" s="73">
        <v>64</v>
      </c>
      <c r="BM10" s="73">
        <v>65</v>
      </c>
      <c r="BN10" s="73">
        <v>66</v>
      </c>
      <c r="BO10" s="73">
        <v>67</v>
      </c>
      <c r="BP10" s="73">
        <v>68</v>
      </c>
      <c r="BQ10" s="73">
        <v>69</v>
      </c>
      <c r="BR10" s="73">
        <v>70</v>
      </c>
      <c r="BS10" s="73">
        <v>71</v>
      </c>
      <c r="BT10" s="73">
        <v>72</v>
      </c>
      <c r="BU10" s="73">
        <v>73</v>
      </c>
      <c r="BV10" s="73">
        <v>74</v>
      </c>
      <c r="BW10" s="73">
        <v>75</v>
      </c>
      <c r="BX10" s="73">
        <v>76</v>
      </c>
      <c r="BY10" s="73">
        <v>77</v>
      </c>
      <c r="BZ10" s="73">
        <v>78</v>
      </c>
      <c r="CA10" s="73">
        <v>79</v>
      </c>
      <c r="CB10" s="73">
        <v>80</v>
      </c>
      <c r="CC10" s="73">
        <v>81</v>
      </c>
      <c r="CD10" s="73">
        <v>82</v>
      </c>
      <c r="CE10" s="73">
        <v>83</v>
      </c>
      <c r="CF10" s="73">
        <v>84</v>
      </c>
      <c r="CG10" s="73">
        <v>85</v>
      </c>
      <c r="CH10" s="73">
        <v>86</v>
      </c>
      <c r="CI10" s="73">
        <v>87</v>
      </c>
      <c r="CJ10" s="73">
        <v>88</v>
      </c>
      <c r="CK10" s="73">
        <v>89</v>
      </c>
      <c r="CL10" s="73">
        <v>90</v>
      </c>
      <c r="CM10" s="73">
        <v>91</v>
      </c>
      <c r="CN10" s="73">
        <v>92</v>
      </c>
      <c r="CO10" s="73">
        <v>93</v>
      </c>
      <c r="CP10" s="73">
        <v>94</v>
      </c>
      <c r="CQ10" s="73">
        <v>95</v>
      </c>
      <c r="CR10" s="73">
        <v>96</v>
      </c>
      <c r="CS10" s="73">
        <v>97</v>
      </c>
      <c r="CT10" s="73">
        <v>98</v>
      </c>
      <c r="CU10" s="73">
        <v>99</v>
      </c>
      <c r="CV10" s="73">
        <v>100</v>
      </c>
      <c r="CW10" s="73">
        <v>101</v>
      </c>
      <c r="CX10" s="73">
        <v>102</v>
      </c>
      <c r="CY10" s="73">
        <v>103</v>
      </c>
      <c r="CZ10" s="73">
        <v>104</v>
      </c>
      <c r="DA10" s="73">
        <v>105</v>
      </c>
      <c r="DB10" s="73">
        <v>106</v>
      </c>
      <c r="DC10" s="73">
        <v>107</v>
      </c>
      <c r="DD10" s="73">
        <v>108</v>
      </c>
      <c r="DE10" s="73">
        <v>109</v>
      </c>
      <c r="DF10" s="73">
        <v>98</v>
      </c>
      <c r="DG10" s="73">
        <v>99</v>
      </c>
      <c r="DH10" s="73">
        <v>100</v>
      </c>
      <c r="DI10" s="73">
        <v>101</v>
      </c>
      <c r="DJ10" s="73">
        <v>102</v>
      </c>
      <c r="DK10" s="73">
        <v>103</v>
      </c>
      <c r="DL10" s="73">
        <v>104</v>
      </c>
      <c r="DM10" s="73">
        <v>105</v>
      </c>
      <c r="DN10" s="73">
        <v>106</v>
      </c>
      <c r="DO10" s="73">
        <v>107</v>
      </c>
      <c r="DP10" s="73">
        <v>108</v>
      </c>
      <c r="DQ10" s="73">
        <v>109</v>
      </c>
      <c r="DR10" s="73">
        <v>110</v>
      </c>
      <c r="DS10" s="73">
        <v>111</v>
      </c>
      <c r="DT10" s="73">
        <v>112</v>
      </c>
      <c r="DU10" s="73">
        <v>113</v>
      </c>
      <c r="DV10" s="73">
        <v>114</v>
      </c>
      <c r="DW10" s="73">
        <v>115</v>
      </c>
      <c r="DX10" s="73">
        <v>116</v>
      </c>
      <c r="DY10" s="73">
        <v>117</v>
      </c>
      <c r="DZ10" s="73">
        <v>118</v>
      </c>
      <c r="EA10" s="73">
        <v>119</v>
      </c>
      <c r="EB10" s="73">
        <v>120</v>
      </c>
      <c r="EC10" s="73">
        <v>121</v>
      </c>
      <c r="ED10" s="73">
        <v>122</v>
      </c>
      <c r="EE10" s="73">
        <v>123</v>
      </c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 16383:16383" s="27" customFormat="1" ht="16.5" hidden="1" x14ac:dyDescent="0.2">
      <c r="A11" s="33" t="s">
        <v>289</v>
      </c>
      <c r="B11" s="19"/>
      <c r="C11" s="19"/>
      <c r="D11" s="19"/>
      <c r="E11" s="19"/>
      <c r="F11" s="19"/>
      <c r="G11" s="19"/>
      <c r="H11" s="18">
        <v>0</v>
      </c>
      <c r="I11" s="15"/>
      <c r="J11" s="15"/>
      <c r="K11" s="15"/>
      <c r="L11" s="15">
        <v>18</v>
      </c>
      <c r="M11" s="15">
        <v>11.6</v>
      </c>
      <c r="N11" s="15">
        <v>4.3</v>
      </c>
      <c r="O11" s="15"/>
      <c r="P11" s="15">
        <v>6.1</v>
      </c>
      <c r="Q11" s="15"/>
      <c r="R11" s="15"/>
      <c r="S11" s="15"/>
      <c r="T11" s="15">
        <v>315</v>
      </c>
      <c r="U11" s="15"/>
      <c r="V11" s="15">
        <v>56.9</v>
      </c>
      <c r="W11" s="18">
        <v>27.9</v>
      </c>
      <c r="X11" s="15"/>
      <c r="Y11" s="15"/>
      <c r="Z11" s="15"/>
      <c r="AA11" s="18">
        <v>7.1</v>
      </c>
      <c r="AB11" s="15"/>
      <c r="AC11" s="16">
        <v>0.54</v>
      </c>
      <c r="AD11" s="15"/>
      <c r="AE11" s="16">
        <v>3</v>
      </c>
      <c r="AF11" s="25">
        <v>1.9E-2</v>
      </c>
      <c r="AG11" s="16">
        <v>3.74</v>
      </c>
      <c r="AH11" s="16">
        <v>0.13</v>
      </c>
      <c r="AI11" s="16">
        <v>0.09</v>
      </c>
      <c r="AJ11" s="15"/>
      <c r="AK11" s="15"/>
      <c r="AL11" s="52">
        <f>0.5*0.001</f>
        <v>5.0000000000000001E-4</v>
      </c>
      <c r="AM11" s="15"/>
      <c r="AN11" s="15"/>
      <c r="AO11" s="15"/>
      <c r="AP11" s="15"/>
      <c r="AQ11" s="15">
        <v>4.7E-2</v>
      </c>
      <c r="AR11" s="15">
        <v>2E-3</v>
      </c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>
        <v>7.3999999999999996E-2</v>
      </c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>
        <v>1.39</v>
      </c>
      <c r="CC11" s="52">
        <f>0.5*0.01</f>
        <v>5.0000000000000001E-3</v>
      </c>
      <c r="CD11" s="15"/>
      <c r="CE11" s="15">
        <v>3.36</v>
      </c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XFC11" s="58">
        <f t="shared" ref="XFC11:XFC22" si="0">AVERAGE(H11:XFB11)</f>
        <v>20.877159090909092</v>
      </c>
    </row>
    <row r="12" spans="1:159 16383:16383" s="27" customFormat="1" ht="16.5" hidden="1" x14ac:dyDescent="0.2">
      <c r="A12" s="33" t="s">
        <v>290</v>
      </c>
      <c r="B12" s="19"/>
      <c r="C12" s="19"/>
      <c r="D12" s="19"/>
      <c r="E12" s="19"/>
      <c r="F12" s="19"/>
      <c r="G12" s="19"/>
      <c r="H12" s="15">
        <v>3.7</v>
      </c>
      <c r="I12" s="15"/>
      <c r="J12" s="15"/>
      <c r="K12" s="15"/>
      <c r="L12" s="15">
        <v>39</v>
      </c>
      <c r="M12" s="15">
        <v>12.6</v>
      </c>
      <c r="N12" s="15">
        <v>4.9000000000000004</v>
      </c>
      <c r="O12" s="15"/>
      <c r="P12" s="15">
        <v>4.5</v>
      </c>
      <c r="Q12" s="15"/>
      <c r="R12" s="15"/>
      <c r="S12" s="15"/>
      <c r="T12" s="15">
        <v>357</v>
      </c>
      <c r="U12" s="15"/>
      <c r="V12" s="15">
        <v>58.3</v>
      </c>
      <c r="W12" s="18">
        <v>34.5</v>
      </c>
      <c r="X12" s="15"/>
      <c r="Y12" s="15"/>
      <c r="Z12" s="15"/>
      <c r="AA12" s="18">
        <v>7.5</v>
      </c>
      <c r="AB12" s="15"/>
      <c r="AC12" s="16">
        <v>0.5</v>
      </c>
      <c r="AD12" s="15"/>
      <c r="AE12" s="16">
        <v>2.97</v>
      </c>
      <c r="AF12" s="25">
        <v>3.5000000000000003E-2</v>
      </c>
      <c r="AG12" s="16">
        <v>3.9</v>
      </c>
      <c r="AH12" s="16">
        <v>8.6999999999999994E-2</v>
      </c>
      <c r="AI12" s="16">
        <v>0.16</v>
      </c>
      <c r="AJ12" s="70">
        <v>3.0050000000000003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7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XFC12" s="27">
        <f t="shared" si="0"/>
        <v>33.291062499999995</v>
      </c>
    </row>
    <row r="13" spans="1:159 16383:16383" s="27" customFormat="1" ht="16.5" hidden="1" x14ac:dyDescent="0.2">
      <c r="A13" s="33" t="s">
        <v>291</v>
      </c>
      <c r="B13" s="19"/>
      <c r="C13" s="19"/>
      <c r="D13" s="19"/>
      <c r="E13" s="19"/>
      <c r="F13" s="19"/>
      <c r="G13" s="19"/>
      <c r="H13" s="15">
        <v>5.9</v>
      </c>
      <c r="I13" s="15"/>
      <c r="J13" s="15"/>
      <c r="K13" s="15"/>
      <c r="L13" s="15">
        <v>25</v>
      </c>
      <c r="M13" s="15">
        <v>9.8000000000000007</v>
      </c>
      <c r="N13" s="18">
        <v>5.3</v>
      </c>
      <c r="O13" s="15"/>
      <c r="P13" s="15">
        <v>6.7</v>
      </c>
      <c r="Q13" s="15"/>
      <c r="R13" s="15"/>
      <c r="S13" s="15"/>
      <c r="T13" s="15">
        <v>314</v>
      </c>
      <c r="U13" s="15"/>
      <c r="V13" s="15">
        <v>58.1</v>
      </c>
      <c r="W13" s="18">
        <v>33</v>
      </c>
      <c r="X13" s="15"/>
      <c r="Y13" s="15"/>
      <c r="Z13" s="15"/>
      <c r="AA13" s="18">
        <v>7.6</v>
      </c>
      <c r="AB13" s="15"/>
      <c r="AC13" s="16">
        <v>0.57999999999999996</v>
      </c>
      <c r="AD13" s="15"/>
      <c r="AE13" s="16">
        <v>3.23</v>
      </c>
      <c r="AF13" s="25">
        <v>4.4999999999999998E-2</v>
      </c>
      <c r="AG13" s="16">
        <v>4.54</v>
      </c>
      <c r="AH13" s="16">
        <v>0.09</v>
      </c>
      <c r="AI13" s="16">
        <v>0.15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7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XFC13" s="27">
        <f t="shared" si="0"/>
        <v>31.602333333333334</v>
      </c>
    </row>
    <row r="14" spans="1:159 16383:16383" s="27" customFormat="1" ht="16.5" hidden="1" x14ac:dyDescent="0.2">
      <c r="A14" s="33" t="s">
        <v>292</v>
      </c>
      <c r="B14" s="19"/>
      <c r="C14" s="19"/>
      <c r="D14" s="19"/>
      <c r="E14" s="19"/>
      <c r="F14" s="19"/>
      <c r="G14" s="19"/>
      <c r="H14" s="15">
        <v>11.8</v>
      </c>
      <c r="I14" s="15"/>
      <c r="J14" s="15"/>
      <c r="K14" s="15"/>
      <c r="L14" s="15">
        <v>21</v>
      </c>
      <c r="M14" s="15">
        <v>8.1</v>
      </c>
      <c r="N14" s="18">
        <v>3.6</v>
      </c>
      <c r="O14" s="15"/>
      <c r="P14" s="15">
        <v>6.3</v>
      </c>
      <c r="Q14" s="15"/>
      <c r="R14" s="15"/>
      <c r="S14" s="15"/>
      <c r="T14" s="15">
        <v>234</v>
      </c>
      <c r="U14" s="15"/>
      <c r="V14" s="15">
        <v>46.2</v>
      </c>
      <c r="W14" s="18">
        <v>23.8</v>
      </c>
      <c r="X14" s="15"/>
      <c r="Y14" s="15"/>
      <c r="Z14" s="15"/>
      <c r="AA14" s="18">
        <v>7.8</v>
      </c>
      <c r="AB14" s="15"/>
      <c r="AC14" s="16">
        <v>0.31</v>
      </c>
      <c r="AD14" s="15"/>
      <c r="AE14" s="16">
        <v>1.87</v>
      </c>
      <c r="AF14" s="25">
        <v>4.2000000000000003E-2</v>
      </c>
      <c r="AG14" s="16">
        <v>2.4500000000000002</v>
      </c>
      <c r="AH14" s="16">
        <v>7.0000000000000007E-2</v>
      </c>
      <c r="AI14" s="16">
        <v>0.1</v>
      </c>
      <c r="AJ14" s="15"/>
      <c r="AK14" s="15"/>
      <c r="AL14" s="15">
        <v>1.1999999999999999E-3</v>
      </c>
      <c r="AM14" s="15"/>
      <c r="AN14" s="15"/>
      <c r="AO14" s="15"/>
      <c r="AP14" s="15"/>
      <c r="AQ14" s="15">
        <v>2.3E-2</v>
      </c>
      <c r="AR14" s="15">
        <v>2.3999999999999998E-3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>
        <v>6.6000000000000003E-2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52">
        <f>0.5*0.5</f>
        <v>0.25</v>
      </c>
      <c r="CC14" s="52">
        <f>0.5*0.01</f>
        <v>5.0000000000000001E-3</v>
      </c>
      <c r="CD14" s="15"/>
      <c r="CE14" s="15">
        <v>2.13</v>
      </c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XFC14" s="27">
        <f t="shared" si="0"/>
        <v>16.814527272727272</v>
      </c>
    </row>
    <row r="15" spans="1:159 16383:16383" s="27" customFormat="1" ht="16.5" hidden="1" x14ac:dyDescent="0.2">
      <c r="A15" s="33" t="s">
        <v>302</v>
      </c>
      <c r="B15" s="19"/>
      <c r="C15" s="19"/>
      <c r="D15" s="19"/>
      <c r="E15" s="19"/>
      <c r="F15" s="19"/>
      <c r="G15" s="19"/>
      <c r="H15" s="15">
        <v>12.6</v>
      </c>
      <c r="I15" s="15"/>
      <c r="J15" s="15"/>
      <c r="K15" s="15"/>
      <c r="L15" s="15">
        <v>18</v>
      </c>
      <c r="M15" s="15">
        <v>9.6999999999999993</v>
      </c>
      <c r="N15" s="15">
        <v>2.5</v>
      </c>
      <c r="O15" s="15"/>
      <c r="P15" s="15">
        <v>6.3</v>
      </c>
      <c r="Q15" s="15"/>
      <c r="R15" s="15"/>
      <c r="S15" s="15"/>
      <c r="T15" s="15">
        <v>325</v>
      </c>
      <c r="U15" s="15"/>
      <c r="V15" s="15">
        <v>61.1</v>
      </c>
      <c r="W15" s="18">
        <v>31.1</v>
      </c>
      <c r="X15" s="15"/>
      <c r="Y15" s="15"/>
      <c r="Z15" s="15"/>
      <c r="AA15" s="18">
        <v>7.4</v>
      </c>
      <c r="AB15" s="15"/>
      <c r="AC15" s="16">
        <v>0.14000000000000001</v>
      </c>
      <c r="AD15" s="15"/>
      <c r="AE15" s="16">
        <v>2.8</v>
      </c>
      <c r="AF15" s="25">
        <v>5.3999999999999999E-2</v>
      </c>
      <c r="AG15" s="16">
        <v>3.21</v>
      </c>
      <c r="AH15" s="16">
        <v>0.1</v>
      </c>
      <c r="AI15" s="16">
        <v>0.11</v>
      </c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XFC15" s="27">
        <f t="shared" si="0"/>
        <v>32.007600000000004</v>
      </c>
    </row>
    <row r="16" spans="1:159 16383:16383" s="27" customFormat="1" ht="16.5" hidden="1" x14ac:dyDescent="0.2">
      <c r="A16" s="33" t="s">
        <v>295</v>
      </c>
      <c r="B16" s="19"/>
      <c r="C16" s="19"/>
      <c r="D16" s="19"/>
      <c r="E16" s="19"/>
      <c r="F16" s="19"/>
      <c r="G16" s="19"/>
      <c r="H16" s="18">
        <v>19</v>
      </c>
      <c r="I16" s="15"/>
      <c r="J16" s="15"/>
      <c r="K16" s="15"/>
      <c r="L16" s="15">
        <v>15</v>
      </c>
      <c r="M16" s="18">
        <v>8.4</v>
      </c>
      <c r="N16" s="15">
        <v>2.7</v>
      </c>
      <c r="O16" s="15"/>
      <c r="P16" s="15">
        <v>2.9</v>
      </c>
      <c r="Q16" s="15"/>
      <c r="R16" s="15"/>
      <c r="S16" s="15"/>
      <c r="T16" s="15">
        <v>360</v>
      </c>
      <c r="U16" s="15"/>
      <c r="V16" s="15">
        <v>69.599999999999994</v>
      </c>
      <c r="W16" s="18">
        <v>28</v>
      </c>
      <c r="X16" s="15"/>
      <c r="Y16" s="15"/>
      <c r="Z16" s="15"/>
      <c r="AA16" s="18">
        <v>8</v>
      </c>
      <c r="AB16" s="15"/>
      <c r="AC16" s="16">
        <v>7.0000000000000007E-2</v>
      </c>
      <c r="AD16" s="15"/>
      <c r="AE16" s="16">
        <v>2.78</v>
      </c>
      <c r="AF16" s="25">
        <v>6.0999999999999999E-2</v>
      </c>
      <c r="AG16" s="16">
        <v>3.47</v>
      </c>
      <c r="AH16" s="16">
        <v>7.0000000000000007E-2</v>
      </c>
      <c r="AI16" s="16">
        <v>0.09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7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XFC16" s="58">
        <f t="shared" si="0"/>
        <v>34.676066666666678</v>
      </c>
    </row>
    <row r="17" spans="1:159 16383:16383" s="27" customFormat="1" ht="16.5" hidden="1" x14ac:dyDescent="0.2">
      <c r="A17" s="33" t="s">
        <v>296</v>
      </c>
      <c r="B17" s="74"/>
      <c r="C17" s="74"/>
      <c r="D17" s="74"/>
      <c r="E17" s="74"/>
      <c r="F17" s="74"/>
      <c r="G17" s="74"/>
      <c r="H17" s="18">
        <v>15.3</v>
      </c>
      <c r="I17" s="15"/>
      <c r="J17" s="15"/>
      <c r="K17" s="15"/>
      <c r="L17" s="15">
        <v>24</v>
      </c>
      <c r="M17" s="15">
        <v>9.9</v>
      </c>
      <c r="N17" s="15">
        <v>2.2000000000000002</v>
      </c>
      <c r="O17" s="15"/>
      <c r="P17" s="15">
        <v>4.0999999999999996</v>
      </c>
      <c r="Q17" s="15"/>
      <c r="R17" s="15"/>
      <c r="S17" s="15"/>
      <c r="T17" s="15">
        <v>272</v>
      </c>
      <c r="U17" s="15"/>
      <c r="V17" s="15">
        <v>68.5</v>
      </c>
      <c r="W17" s="18">
        <v>28.1</v>
      </c>
      <c r="X17" s="15"/>
      <c r="Y17" s="15"/>
      <c r="Z17" s="15"/>
      <c r="AA17" s="18">
        <v>7.5</v>
      </c>
      <c r="AB17" s="15"/>
      <c r="AC17" s="16">
        <v>0.05</v>
      </c>
      <c r="AD17" s="15"/>
      <c r="AE17" s="16">
        <v>2.77</v>
      </c>
      <c r="AF17" s="25">
        <v>3.5999999999999997E-2</v>
      </c>
      <c r="AG17" s="16">
        <v>3.31</v>
      </c>
      <c r="AH17" s="16">
        <v>0.16</v>
      </c>
      <c r="AI17" s="16">
        <v>0.11</v>
      </c>
      <c r="AJ17" s="15"/>
      <c r="AK17" s="15"/>
      <c r="AL17" s="15">
        <v>1.4E-3</v>
      </c>
      <c r="AM17" s="15"/>
      <c r="AN17" s="15"/>
      <c r="AO17" s="15"/>
      <c r="AP17" s="15"/>
      <c r="AQ17" s="15">
        <v>2.1000000000000001E-2</v>
      </c>
      <c r="AR17" s="17">
        <v>2E-3</v>
      </c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>
        <v>6.4000000000000001E-2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52">
        <f>0.5*0.5</f>
        <v>0.25</v>
      </c>
      <c r="CC17" s="52">
        <f>0.5*0.01</f>
        <v>5.0000000000000001E-3</v>
      </c>
      <c r="CD17" s="15"/>
      <c r="CE17" s="15">
        <v>2.71</v>
      </c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29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XFC17" s="58">
        <f t="shared" si="0"/>
        <v>20.049518181818186</v>
      </c>
    </row>
    <row r="18" spans="1:159 16383:16383" s="30" customFormat="1" hidden="1" x14ac:dyDescent="0.2">
      <c r="A18" s="75" t="s">
        <v>297</v>
      </c>
      <c r="B18" s="76"/>
      <c r="C18" s="76"/>
      <c r="D18" s="76"/>
      <c r="E18" s="76"/>
      <c r="F18" s="76"/>
      <c r="G18" s="76"/>
      <c r="H18" s="76">
        <v>20.2</v>
      </c>
      <c r="I18" s="76"/>
      <c r="J18" s="76"/>
      <c r="K18" s="76"/>
      <c r="L18" s="76">
        <v>46</v>
      </c>
      <c r="M18" s="76">
        <v>6.7</v>
      </c>
      <c r="N18" s="76">
        <v>1.8</v>
      </c>
      <c r="O18" s="76"/>
      <c r="P18" s="76">
        <v>4.9000000000000004</v>
      </c>
      <c r="Q18" s="76"/>
      <c r="R18" s="76"/>
      <c r="S18" s="76"/>
      <c r="T18" s="76">
        <v>354</v>
      </c>
      <c r="U18" s="76"/>
      <c r="V18" s="76">
        <v>75.7</v>
      </c>
      <c r="W18" s="77">
        <v>27</v>
      </c>
      <c r="X18" s="76"/>
      <c r="Y18" s="76"/>
      <c r="Z18" s="76"/>
      <c r="AA18" s="77">
        <v>8</v>
      </c>
      <c r="AB18" s="76"/>
      <c r="AC18" s="78">
        <v>0.05</v>
      </c>
      <c r="AD18" s="76"/>
      <c r="AE18" s="78">
        <v>2.4300000000000002</v>
      </c>
      <c r="AF18" s="79">
        <v>3.1E-2</v>
      </c>
      <c r="AG18" s="78">
        <v>3.2</v>
      </c>
      <c r="AH18" s="78">
        <v>0.12</v>
      </c>
      <c r="AI18" s="78">
        <v>0.17</v>
      </c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XFC18" s="30">
        <f t="shared" si="0"/>
        <v>36.686733333333322</v>
      </c>
    </row>
    <row r="19" spans="1:159 16383:16383" s="30" customFormat="1" hidden="1" x14ac:dyDescent="0.2">
      <c r="A19" s="75" t="s">
        <v>298</v>
      </c>
      <c r="B19" s="76"/>
      <c r="C19" s="76"/>
      <c r="D19" s="76"/>
      <c r="E19" s="76"/>
      <c r="F19" s="76"/>
      <c r="G19" s="76"/>
      <c r="H19" s="76">
        <v>17.7</v>
      </c>
      <c r="I19" s="76"/>
      <c r="J19" s="76"/>
      <c r="K19" s="76"/>
      <c r="L19" s="76">
        <v>20</v>
      </c>
      <c r="M19" s="76">
        <v>6.4</v>
      </c>
      <c r="N19" s="77">
        <v>4</v>
      </c>
      <c r="O19" s="76"/>
      <c r="P19" s="76">
        <v>4.0999999999999996</v>
      </c>
      <c r="Q19" s="76"/>
      <c r="R19" s="76"/>
      <c r="S19" s="76"/>
      <c r="T19" s="76">
        <v>450</v>
      </c>
      <c r="U19" s="76"/>
      <c r="V19" s="76">
        <v>84.4</v>
      </c>
      <c r="W19" s="77">
        <v>35.9</v>
      </c>
      <c r="X19" s="76"/>
      <c r="Y19" s="76"/>
      <c r="Z19" s="76"/>
      <c r="AA19" s="77">
        <v>7.6</v>
      </c>
      <c r="AB19" s="76"/>
      <c r="AC19" s="78">
        <v>0.5</v>
      </c>
      <c r="AD19" s="76"/>
      <c r="AE19" s="78">
        <v>2.39</v>
      </c>
      <c r="AF19" s="79">
        <v>0.04</v>
      </c>
      <c r="AG19" s="78">
        <v>3.32</v>
      </c>
      <c r="AH19" s="78">
        <v>0.12</v>
      </c>
      <c r="AI19" s="78">
        <v>0.13</v>
      </c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XFC19" s="30">
        <f t="shared" si="0"/>
        <v>42.440000000000005</v>
      </c>
    </row>
    <row r="20" spans="1:159 16383:16383" s="27" customFormat="1" ht="16.5" hidden="1" x14ac:dyDescent="0.2">
      <c r="A20" s="33" t="s">
        <v>299</v>
      </c>
      <c r="B20" s="19"/>
      <c r="C20" s="19"/>
      <c r="D20" s="19"/>
      <c r="E20" s="19"/>
      <c r="F20" s="19"/>
      <c r="G20" s="19"/>
      <c r="H20" s="15">
        <v>9.1999999999999993</v>
      </c>
      <c r="I20" s="15"/>
      <c r="J20" s="15"/>
      <c r="K20" s="15"/>
      <c r="L20" s="15">
        <v>14</v>
      </c>
      <c r="M20" s="15">
        <v>7.6</v>
      </c>
      <c r="N20" s="15">
        <v>2.2000000000000002</v>
      </c>
      <c r="O20" s="15"/>
      <c r="P20" s="15">
        <v>2.6</v>
      </c>
      <c r="Q20" s="15"/>
      <c r="R20" s="15"/>
      <c r="S20" s="15"/>
      <c r="T20" s="15">
        <v>312</v>
      </c>
      <c r="U20" s="15"/>
      <c r="V20" s="15">
        <v>56.2</v>
      </c>
      <c r="W20" s="18">
        <v>31.3</v>
      </c>
      <c r="X20" s="15"/>
      <c r="Y20" s="15"/>
      <c r="Z20" s="15"/>
      <c r="AA20" s="18">
        <v>7.7</v>
      </c>
      <c r="AB20" s="15"/>
      <c r="AC20" s="16">
        <v>0.05</v>
      </c>
      <c r="AD20" s="15"/>
      <c r="AE20" s="16">
        <v>2.44</v>
      </c>
      <c r="AF20" s="25">
        <v>0.02</v>
      </c>
      <c r="AG20" s="16">
        <v>3.06</v>
      </c>
      <c r="AH20" s="16">
        <v>0.14000000000000001</v>
      </c>
      <c r="AI20" s="16">
        <v>0.13</v>
      </c>
      <c r="AJ20" s="15"/>
      <c r="AK20" s="15"/>
      <c r="AL20" s="15">
        <v>1.5E-3</v>
      </c>
      <c r="AM20" s="15"/>
      <c r="AN20" s="15"/>
      <c r="AO20" s="15"/>
      <c r="AP20" s="15"/>
      <c r="AQ20" s="15">
        <v>2.1999999999999999E-2</v>
      </c>
      <c r="AR20" s="15">
        <v>1.9E-3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52">
        <f>0.5*0.025</f>
        <v>1.2500000000000001E-2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52">
        <f>0.5*0.5</f>
        <v>0.25</v>
      </c>
      <c r="CC20" s="52">
        <f>0.5*0.01</f>
        <v>5.0000000000000001E-3</v>
      </c>
      <c r="CD20" s="15"/>
      <c r="CE20" s="15">
        <v>2.2799999999999998</v>
      </c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XFC20" s="27">
        <f t="shared" si="0"/>
        <v>20.50967727272727</v>
      </c>
    </row>
    <row r="21" spans="1:159 16383:16383" s="27" customFormat="1" ht="16.5" hidden="1" x14ac:dyDescent="0.2">
      <c r="A21" s="33" t="s">
        <v>300</v>
      </c>
      <c r="B21" s="19"/>
      <c r="C21" s="19"/>
      <c r="D21" s="19"/>
      <c r="E21" s="19"/>
      <c r="F21" s="19"/>
      <c r="G21" s="19"/>
      <c r="H21" s="15">
        <v>8.5</v>
      </c>
      <c r="I21" s="15"/>
      <c r="J21" s="15"/>
      <c r="K21" s="15"/>
      <c r="L21" s="15">
        <v>9</v>
      </c>
      <c r="M21" s="15">
        <v>8.3000000000000007</v>
      </c>
      <c r="N21" s="15">
        <v>3.4</v>
      </c>
      <c r="O21" s="15"/>
      <c r="P21" s="15">
        <v>5.2</v>
      </c>
      <c r="Q21" s="15"/>
      <c r="R21" s="18"/>
      <c r="S21" s="15"/>
      <c r="T21" s="15">
        <v>342</v>
      </c>
      <c r="U21" s="15"/>
      <c r="V21" s="15">
        <v>65.3</v>
      </c>
      <c r="W21" s="18">
        <v>29.4</v>
      </c>
      <c r="X21" s="15"/>
      <c r="Y21" s="15"/>
      <c r="Z21" s="15"/>
      <c r="AA21" s="18">
        <v>7.6</v>
      </c>
      <c r="AB21" s="15"/>
      <c r="AC21" s="16">
        <v>0.04</v>
      </c>
      <c r="AD21" s="80"/>
      <c r="AE21" s="16">
        <v>2.25</v>
      </c>
      <c r="AF21" s="25">
        <v>1.7000000000000001E-2</v>
      </c>
      <c r="AG21" s="16">
        <v>2.83</v>
      </c>
      <c r="AH21" s="16">
        <v>0.23</v>
      </c>
      <c r="AI21" s="16">
        <v>0.15</v>
      </c>
      <c r="AJ21" s="16"/>
      <c r="AK21" s="16"/>
      <c r="AL21" s="16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15"/>
      <c r="CD21" s="80"/>
      <c r="CE21" s="80"/>
      <c r="CF21" s="80"/>
      <c r="CG21" s="80"/>
      <c r="CH21" s="80"/>
      <c r="CI21" s="80"/>
      <c r="CJ21" s="15"/>
      <c r="CK21" s="15"/>
      <c r="CL21" s="15"/>
      <c r="CM21" s="15"/>
      <c r="CN21" s="15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XFC21" s="27">
        <f t="shared" si="0"/>
        <v>32.281133333333329</v>
      </c>
    </row>
    <row r="22" spans="1:159 16383:16383" s="27" customFormat="1" ht="16.5" hidden="1" x14ac:dyDescent="0.2">
      <c r="A22" s="33" t="s">
        <v>301</v>
      </c>
      <c r="B22" s="19"/>
      <c r="C22" s="19"/>
      <c r="D22" s="19"/>
      <c r="E22" s="19"/>
      <c r="F22" s="19"/>
      <c r="G22" s="19"/>
      <c r="H22" s="15">
        <v>3.9</v>
      </c>
      <c r="I22" s="15"/>
      <c r="J22" s="15"/>
      <c r="K22" s="15"/>
      <c r="L22" s="15">
        <v>5</v>
      </c>
      <c r="M22" s="15">
        <v>9.1999999999999993</v>
      </c>
      <c r="N22" s="15">
        <v>3.9</v>
      </c>
      <c r="O22" s="15"/>
      <c r="P22" s="15">
        <v>4.2</v>
      </c>
      <c r="Q22" s="15"/>
      <c r="R22" s="15"/>
      <c r="S22" s="15"/>
      <c r="T22" s="15">
        <v>325</v>
      </c>
      <c r="U22" s="15"/>
      <c r="V22" s="15">
        <v>57.6</v>
      </c>
      <c r="W22" s="18">
        <v>33.5</v>
      </c>
      <c r="X22" s="15"/>
      <c r="Y22" s="15"/>
      <c r="Z22" s="15"/>
      <c r="AA22" s="18">
        <v>7.4</v>
      </c>
      <c r="AB22" s="15"/>
      <c r="AC22" s="16">
        <v>7.0000000000000007E-2</v>
      </c>
      <c r="AD22" s="80"/>
      <c r="AE22" s="16">
        <v>2.6</v>
      </c>
      <c r="AF22" s="25">
        <v>2.1999999999999999E-2</v>
      </c>
      <c r="AG22" s="16">
        <v>2.96</v>
      </c>
      <c r="AH22" s="16">
        <v>0.2</v>
      </c>
      <c r="AI22" s="16">
        <v>0.08</v>
      </c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15"/>
      <c r="CD22" s="80"/>
      <c r="CE22" s="80"/>
      <c r="CF22" s="80"/>
      <c r="CG22" s="80"/>
      <c r="CH22" s="80"/>
      <c r="CI22" s="80"/>
      <c r="CJ22" s="15"/>
      <c r="CK22" s="15"/>
      <c r="CL22" s="15"/>
      <c r="CM22" s="15"/>
      <c r="CN22" s="15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XFC22" s="27">
        <f t="shared" si="0"/>
        <v>30.375466666666664</v>
      </c>
    </row>
    <row r="23" spans="1:159 16383:16383" s="31" customFormat="1" hidden="1" x14ac:dyDescent="0.2">
      <c r="A23" s="71"/>
      <c r="B23" s="71"/>
      <c r="C23" s="71"/>
      <c r="D23" s="71"/>
      <c r="E23" s="71"/>
      <c r="F23" s="71"/>
      <c r="G23" s="71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</row>
    <row r="24" spans="1:159 16383:16383" ht="14.25" hidden="1" x14ac:dyDescent="0.2">
      <c r="A24" s="108" t="s">
        <v>274</v>
      </c>
      <c r="B24" s="108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 16383:16383" ht="14.25" hidden="1" x14ac:dyDescent="0.2">
      <c r="A25" s="81" t="s">
        <v>272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 16383:16383" hidden="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 16383:16383" hidden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</row>
    <row r="28" spans="1:159 16383:16383" hidden="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</row>
    <row r="29" spans="1:159 16383:16383" hidden="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</row>
    <row r="30" spans="1:159 16383:16383" hidden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</row>
    <row r="31" spans="1:159 16383:16383" hidden="1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</row>
    <row r="32" spans="1:159 16383:16383" hidden="1" x14ac:dyDescent="0.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</row>
    <row r="33" spans="1:135 16383:16383" hidden="1" x14ac:dyDescent="0.2">
      <c r="A33" s="73"/>
      <c r="B33" s="73"/>
      <c r="C33" s="73"/>
      <c r="D33" s="73"/>
      <c r="E33" s="73"/>
      <c r="F33" s="73"/>
      <c r="G33" s="73"/>
      <c r="H33" s="82">
        <f>AVERAGE(H11:H32)</f>
        <v>10.65</v>
      </c>
      <c r="I33" s="73"/>
      <c r="J33" s="73"/>
      <c r="K33" s="73"/>
      <c r="L33" s="73">
        <f>AVERAGE(L11:L32)</f>
        <v>21.166666666666668</v>
      </c>
      <c r="M33" s="73">
        <f>AVERAGE(M11:M32)</f>
        <v>9.0250000000000004</v>
      </c>
      <c r="N33" s="73">
        <f>AVERAGE(N11:N32)</f>
        <v>3.4</v>
      </c>
      <c r="O33" s="73"/>
      <c r="P33" s="73">
        <f>AVERAGE(P11:P32)</f>
        <v>4.8250000000000011</v>
      </c>
      <c r="Q33" s="73"/>
      <c r="R33" s="73"/>
      <c r="S33" s="73"/>
      <c r="T33" s="73">
        <f>AVERAGE(T11:T32)</f>
        <v>330</v>
      </c>
      <c r="U33" s="73"/>
      <c r="V33" s="73">
        <f>AVERAGE(V11:V32)</f>
        <v>63.158333333333339</v>
      </c>
      <c r="W33" s="82">
        <f>AVERAGE(W11:W32)</f>
        <v>30.291666666666668</v>
      </c>
      <c r="X33" s="73"/>
      <c r="Y33" s="73"/>
      <c r="Z33" s="73"/>
      <c r="AA33" s="82">
        <f>AVERAGE(AA11:AA32)</f>
        <v>7.6000000000000005</v>
      </c>
      <c r="AB33" s="73"/>
      <c r="AC33" s="83">
        <f>AVERAGE(AC11:AC32)</f>
        <v>0.24166666666666661</v>
      </c>
      <c r="AD33" s="73"/>
      <c r="AE33" s="83">
        <f t="shared" ref="AE33:AJ33" si="1">AVERAGE(AE11:AE32)</f>
        <v>2.6275000000000004</v>
      </c>
      <c r="AF33" s="84">
        <f t="shared" si="1"/>
        <v>3.5166666666666666E-2</v>
      </c>
      <c r="AG33" s="83">
        <f t="shared" si="1"/>
        <v>3.3324999999999996</v>
      </c>
      <c r="AH33" s="83">
        <f t="shared" si="1"/>
        <v>0.12641666666666665</v>
      </c>
      <c r="AI33" s="83">
        <f t="shared" si="1"/>
        <v>0.12249999999999998</v>
      </c>
      <c r="AJ33" s="83">
        <f t="shared" si="1"/>
        <v>3.0050000000000003</v>
      </c>
      <c r="AK33" s="73"/>
      <c r="AL33" s="83">
        <f>AVERAGE(AL11:AL32)</f>
        <v>1.15E-3</v>
      </c>
      <c r="AM33" s="73"/>
      <c r="AN33" s="73"/>
      <c r="AO33" s="73"/>
      <c r="AP33" s="73"/>
      <c r="AQ33" s="73">
        <f>AVERAGE(AQ11:AQ32)</f>
        <v>2.8250000000000004E-2</v>
      </c>
      <c r="AR33" s="73">
        <f>AVERAGE(AR11:AR32)</f>
        <v>2.075E-3</v>
      </c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>
        <f>AVERAGE(BN11:BN32)</f>
        <v>5.4125000000000006E-2</v>
      </c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>
        <f>AVERAGE(CB11:CB32)</f>
        <v>0.53499999999999992</v>
      </c>
      <c r="CC33" s="73">
        <f>AVERAGE(CC11:CC32)</f>
        <v>5.0000000000000001E-3</v>
      </c>
      <c r="CD33" s="73"/>
      <c r="CE33" s="73">
        <f>AVERAGE(CE11:CE32)</f>
        <v>2.6199999999999997</v>
      </c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XFC33" s="55">
        <f>AVERAGE(H33:XFB33)</f>
        <v>21.42839202898551</v>
      </c>
    </row>
    <row r="34" spans="1:135 16383:16383" hidden="1" x14ac:dyDescent="0.2">
      <c r="A34" s="73"/>
      <c r="B34" s="73"/>
      <c r="C34" s="73"/>
      <c r="D34" s="73"/>
      <c r="E34" s="73"/>
      <c r="F34" s="73"/>
      <c r="G34" s="73"/>
      <c r="H34" s="82">
        <f>MIN(H11:H33)</f>
        <v>0</v>
      </c>
      <c r="I34" s="73"/>
      <c r="J34" s="73"/>
      <c r="K34" s="73"/>
      <c r="L34" s="73">
        <f>MIN(L11:L33)</f>
        <v>5</v>
      </c>
      <c r="M34" s="73">
        <f>MIN(M11:M33)</f>
        <v>6.4</v>
      </c>
      <c r="N34" s="73">
        <f>MIN(N11:N33)</f>
        <v>1.8</v>
      </c>
      <c r="O34" s="73"/>
      <c r="P34" s="73">
        <f>MIN(P11:P33)</f>
        <v>2.6</v>
      </c>
      <c r="Q34" s="73"/>
      <c r="R34" s="73"/>
      <c r="S34" s="73"/>
      <c r="T34" s="73">
        <f>MIN(T11:T33)</f>
        <v>234</v>
      </c>
      <c r="U34" s="73"/>
      <c r="V34" s="73">
        <f>MIN(V11:V33)</f>
        <v>46.2</v>
      </c>
      <c r="W34" s="82">
        <f>MIN(W11:W33)</f>
        <v>23.8</v>
      </c>
      <c r="X34" s="73"/>
      <c r="Y34" s="73"/>
      <c r="Z34" s="73"/>
      <c r="AA34" s="82">
        <f>MIN(AA11:AA33)</f>
        <v>7.1</v>
      </c>
      <c r="AB34" s="73"/>
      <c r="AC34" s="83">
        <f>MIN(AC11:AC33)</f>
        <v>0.04</v>
      </c>
      <c r="AD34" s="73"/>
      <c r="AE34" s="83">
        <f t="shared" ref="AE34:AJ34" si="2">MIN(AE11:AE33)</f>
        <v>1.87</v>
      </c>
      <c r="AF34" s="84">
        <f t="shared" si="2"/>
        <v>1.7000000000000001E-2</v>
      </c>
      <c r="AG34" s="83">
        <f t="shared" si="2"/>
        <v>2.4500000000000002</v>
      </c>
      <c r="AH34" s="83">
        <f t="shared" si="2"/>
        <v>7.0000000000000007E-2</v>
      </c>
      <c r="AI34" s="83">
        <f t="shared" si="2"/>
        <v>0.08</v>
      </c>
      <c r="AJ34" s="83">
        <f t="shared" si="2"/>
        <v>3.0050000000000003</v>
      </c>
      <c r="AK34" s="73"/>
      <c r="AL34" s="83">
        <f>MIN(AL11:AL33)</f>
        <v>5.0000000000000001E-4</v>
      </c>
      <c r="AM34" s="73"/>
      <c r="AN34" s="73"/>
      <c r="AO34" s="73"/>
      <c r="AP34" s="73"/>
      <c r="AQ34" s="73">
        <f>MIN(AQ11:AQ33)</f>
        <v>2.1000000000000001E-2</v>
      </c>
      <c r="AR34" s="73">
        <f>MIN(AR11:AR33)</f>
        <v>1.9E-3</v>
      </c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>
        <f>MIN(BN11:BN33)</f>
        <v>1.2500000000000001E-2</v>
      </c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>
        <f>MIN(CB11:CB33)</f>
        <v>0.25</v>
      </c>
      <c r="CC34" s="73">
        <f>MIN(CC11:CC33)</f>
        <v>5.0000000000000001E-3</v>
      </c>
      <c r="CD34" s="73"/>
      <c r="CE34" s="73">
        <f>MIN(CE11:CE33)</f>
        <v>2.13</v>
      </c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XFC34" s="55">
        <f>MIN(XFC11:XFD33)</f>
        <v>16.814527272727272</v>
      </c>
    </row>
    <row r="35" spans="1:135 16383:16383" hidden="1" x14ac:dyDescent="0.2">
      <c r="A35" s="73"/>
      <c r="B35" s="73"/>
      <c r="C35" s="73"/>
      <c r="D35" s="73"/>
      <c r="E35" s="73"/>
      <c r="F35" s="73"/>
      <c r="G35" s="73"/>
      <c r="H35" s="82">
        <f>MAX(H11:H34)</f>
        <v>20.2</v>
      </c>
      <c r="I35" s="73"/>
      <c r="J35" s="73"/>
      <c r="K35" s="73"/>
      <c r="L35" s="73">
        <f>MAX(L11:L34)</f>
        <v>46</v>
      </c>
      <c r="M35" s="73">
        <f>MAX(M11:M34)</f>
        <v>12.6</v>
      </c>
      <c r="N35" s="73">
        <f>MAX(N11:N34)</f>
        <v>5.3</v>
      </c>
      <c r="O35" s="73"/>
      <c r="P35" s="73">
        <f>MAX(P11:P34)</f>
        <v>6.7</v>
      </c>
      <c r="Q35" s="73"/>
      <c r="R35" s="73"/>
      <c r="S35" s="73"/>
      <c r="T35" s="73">
        <f>MAX(T11:T34)</f>
        <v>450</v>
      </c>
      <c r="U35" s="73"/>
      <c r="V35" s="73">
        <f>MAX(V11:V34)</f>
        <v>84.4</v>
      </c>
      <c r="W35" s="82">
        <f>MAX(W11:W34)</f>
        <v>35.9</v>
      </c>
      <c r="X35" s="73"/>
      <c r="Y35" s="73"/>
      <c r="Z35" s="73"/>
      <c r="AA35" s="82">
        <f>MAX(AA11:AA34)</f>
        <v>8</v>
      </c>
      <c r="AB35" s="73"/>
      <c r="AC35" s="83">
        <f>MAX(AC11:AC34)</f>
        <v>0.57999999999999996</v>
      </c>
      <c r="AD35" s="73"/>
      <c r="AE35" s="83">
        <f t="shared" ref="AE35:AJ35" si="3">MAX(AE11:AE34)</f>
        <v>3.23</v>
      </c>
      <c r="AF35" s="84">
        <f t="shared" si="3"/>
        <v>6.0999999999999999E-2</v>
      </c>
      <c r="AG35" s="83">
        <f t="shared" si="3"/>
        <v>4.54</v>
      </c>
      <c r="AH35" s="83">
        <f t="shared" si="3"/>
        <v>0.23</v>
      </c>
      <c r="AI35" s="83">
        <f t="shared" si="3"/>
        <v>0.17</v>
      </c>
      <c r="AJ35" s="83">
        <f t="shared" si="3"/>
        <v>3.0050000000000003</v>
      </c>
      <c r="AK35" s="73"/>
      <c r="AL35" s="83">
        <f>MAX(AL11:AL34)</f>
        <v>1.5E-3</v>
      </c>
      <c r="AM35" s="73"/>
      <c r="AN35" s="73"/>
      <c r="AO35" s="73"/>
      <c r="AP35" s="73"/>
      <c r="AQ35" s="73">
        <f>MAX(AQ11:AQ34)</f>
        <v>4.7E-2</v>
      </c>
      <c r="AR35" s="73">
        <f>MAX(AR11:AR34)</f>
        <v>2.3999999999999998E-3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>
        <f>MAX(BN11:BN34)</f>
        <v>7.3999999999999996E-2</v>
      </c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>
        <f>MAX(CB11:CB34)</f>
        <v>1.39</v>
      </c>
      <c r="CC35" s="73">
        <f>MAX(CC11:CC34)</f>
        <v>5.0000000000000001E-3</v>
      </c>
      <c r="CD35" s="73"/>
      <c r="CE35" s="73">
        <f>MAX(CE11:CE34)</f>
        <v>3.36</v>
      </c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XFC35" s="55">
        <f>MAX(XFC11:XFD34)</f>
        <v>42.440000000000005</v>
      </c>
    </row>
    <row r="36" spans="1:135 16383:16383" hidden="1" x14ac:dyDescent="0.2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</row>
    <row r="37" spans="1:135 16383:16383" hidden="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</row>
    <row r="38" spans="1:135 16383:16383" hidden="1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</row>
    <row r="39" spans="1:135 16383:16383" hidden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</row>
    <row r="40" spans="1:135 16383:16383" hidden="1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</row>
    <row r="41" spans="1:135 16383:16383" hidden="1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</row>
    <row r="42" spans="1:135 16383:16383" s="57" customFormat="1" x14ac:dyDescent="0.2">
      <c r="A42" s="115" t="s">
        <v>307</v>
      </c>
      <c r="B42" s="100"/>
      <c r="C42" s="73"/>
      <c r="D42" s="99"/>
      <c r="E42" s="100"/>
      <c r="F42" s="100"/>
      <c r="G42" s="100"/>
      <c r="H42" s="73">
        <v>10.65</v>
      </c>
      <c r="I42" s="73"/>
      <c r="J42" s="73"/>
      <c r="K42" s="73"/>
      <c r="L42" s="73">
        <v>21.166666666666668</v>
      </c>
      <c r="M42" s="73">
        <v>9.0250000000000004</v>
      </c>
      <c r="N42" s="73">
        <v>3.4</v>
      </c>
      <c r="O42" s="73"/>
      <c r="P42" s="73">
        <v>4.8250000000000011</v>
      </c>
      <c r="Q42" s="73"/>
      <c r="R42" s="73"/>
      <c r="S42" s="73"/>
      <c r="T42" s="73">
        <v>330</v>
      </c>
      <c r="U42" s="73"/>
      <c r="V42" s="73">
        <v>63.158333333333339</v>
      </c>
      <c r="W42" s="73">
        <v>30.291666666666668</v>
      </c>
      <c r="X42" s="73"/>
      <c r="Y42" s="73"/>
      <c r="Z42" s="73"/>
      <c r="AA42" s="73">
        <v>7.6000000000000005</v>
      </c>
      <c r="AB42" s="73"/>
      <c r="AC42" s="73">
        <v>0.24166666666666661</v>
      </c>
      <c r="AD42" s="73"/>
      <c r="AE42" s="73">
        <v>2.6275000000000004</v>
      </c>
      <c r="AF42" s="73">
        <v>3.5166666666666666E-2</v>
      </c>
      <c r="AG42" s="73">
        <v>3.3324999999999996</v>
      </c>
      <c r="AH42" s="73">
        <v>0.12641666666666665</v>
      </c>
      <c r="AI42" s="73">
        <v>0.12249999999999998</v>
      </c>
      <c r="AJ42" s="73">
        <v>3.0050000000000003</v>
      </c>
      <c r="AK42" s="73"/>
      <c r="AL42" s="73">
        <v>1.15E-3</v>
      </c>
      <c r="AM42" s="73"/>
      <c r="AN42" s="73"/>
      <c r="AO42" s="73"/>
      <c r="AP42" s="73"/>
      <c r="AQ42" s="73">
        <v>2.8250000000000004E-2</v>
      </c>
      <c r="AR42" s="73">
        <v>2.075E-3</v>
      </c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>
        <v>5.4125000000000006E-2</v>
      </c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>
        <v>0.53499999999999992</v>
      </c>
      <c r="CC42" s="73">
        <v>5.0000000000000001E-3</v>
      </c>
      <c r="CD42" s="73"/>
      <c r="CE42" s="73">
        <v>2.6199999999999997</v>
      </c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XFC42" s="57">
        <v>21.42839202898551</v>
      </c>
    </row>
    <row r="43" spans="1:135 16383:16383" s="57" customFormat="1" x14ac:dyDescent="0.2">
      <c r="A43" s="115" t="s">
        <v>309</v>
      </c>
      <c r="B43" s="101"/>
      <c r="C43" s="73"/>
      <c r="D43" s="99"/>
      <c r="E43" s="101"/>
      <c r="F43" s="101"/>
      <c r="G43" s="101"/>
      <c r="H43" s="73">
        <v>20.2</v>
      </c>
      <c r="I43" s="73"/>
      <c r="J43" s="73"/>
      <c r="K43" s="73"/>
      <c r="L43" s="73">
        <v>46</v>
      </c>
      <c r="M43" s="73">
        <v>12.6</v>
      </c>
      <c r="N43" s="73">
        <v>5.3</v>
      </c>
      <c r="O43" s="73"/>
      <c r="P43" s="73">
        <v>6.7</v>
      </c>
      <c r="Q43" s="73"/>
      <c r="R43" s="73"/>
      <c r="S43" s="73"/>
      <c r="T43" s="73">
        <v>450</v>
      </c>
      <c r="U43" s="73"/>
      <c r="V43" s="73">
        <v>84.4</v>
      </c>
      <c r="W43" s="73">
        <v>35.9</v>
      </c>
      <c r="X43" s="73"/>
      <c r="Y43" s="73"/>
      <c r="Z43" s="73"/>
      <c r="AA43" s="73">
        <v>8</v>
      </c>
      <c r="AB43" s="73"/>
      <c r="AC43" s="73">
        <v>0.57999999999999996</v>
      </c>
      <c r="AD43" s="73"/>
      <c r="AE43" s="73">
        <v>3.23</v>
      </c>
      <c r="AF43" s="73">
        <v>6.0999999999999999E-2</v>
      </c>
      <c r="AG43" s="73">
        <v>4.54</v>
      </c>
      <c r="AH43" s="73">
        <v>0.23</v>
      </c>
      <c r="AI43" s="73">
        <v>0.17</v>
      </c>
      <c r="AJ43" s="73">
        <v>3.0050000000000003</v>
      </c>
      <c r="AK43" s="73"/>
      <c r="AL43" s="73">
        <v>1.5E-3</v>
      </c>
      <c r="AM43" s="73"/>
      <c r="AN43" s="73"/>
      <c r="AO43" s="73"/>
      <c r="AP43" s="73"/>
      <c r="AQ43" s="73">
        <v>4.7E-2</v>
      </c>
      <c r="AR43" s="73">
        <v>2.3999999999999998E-3</v>
      </c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>
        <v>7.3999999999999996E-2</v>
      </c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>
        <v>1.39</v>
      </c>
      <c r="CC43" s="73">
        <v>5.0000000000000001E-3</v>
      </c>
      <c r="CD43" s="73"/>
      <c r="CE43" s="73">
        <v>3.36</v>
      </c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XFC43" s="57">
        <v>42.440000000000005</v>
      </c>
    </row>
    <row r="44" spans="1:135 16383:16383" s="57" customFormat="1" x14ac:dyDescent="0.2">
      <c r="A44" s="115" t="s">
        <v>308</v>
      </c>
      <c r="B44" s="102"/>
      <c r="C44" s="73"/>
      <c r="D44" s="99"/>
      <c r="E44" s="102"/>
      <c r="F44" s="102"/>
      <c r="G44" s="102"/>
      <c r="H44" s="73">
        <v>0</v>
      </c>
      <c r="I44" s="73"/>
      <c r="J44" s="73"/>
      <c r="K44" s="73"/>
      <c r="L44" s="73">
        <v>5</v>
      </c>
      <c r="M44" s="73">
        <v>6.4</v>
      </c>
      <c r="N44" s="73">
        <v>1.8</v>
      </c>
      <c r="O44" s="73"/>
      <c r="P44" s="73">
        <v>2.6</v>
      </c>
      <c r="Q44" s="73"/>
      <c r="R44" s="73"/>
      <c r="S44" s="73"/>
      <c r="T44" s="73">
        <v>234</v>
      </c>
      <c r="U44" s="73"/>
      <c r="V44" s="73">
        <v>46.2</v>
      </c>
      <c r="W44" s="73">
        <v>23.8</v>
      </c>
      <c r="X44" s="73"/>
      <c r="Y44" s="73"/>
      <c r="Z44" s="73"/>
      <c r="AA44" s="73">
        <v>7.1</v>
      </c>
      <c r="AB44" s="73"/>
      <c r="AC44" s="73">
        <v>0.04</v>
      </c>
      <c r="AD44" s="73"/>
      <c r="AE44" s="73">
        <v>1.87</v>
      </c>
      <c r="AF44" s="73">
        <v>1.7000000000000001E-2</v>
      </c>
      <c r="AG44" s="73">
        <v>2.4500000000000002</v>
      </c>
      <c r="AH44" s="73">
        <v>7.0000000000000007E-2</v>
      </c>
      <c r="AI44" s="73">
        <v>0.08</v>
      </c>
      <c r="AJ44" s="73">
        <v>3.0050000000000003</v>
      </c>
      <c r="AK44" s="73"/>
      <c r="AL44" s="73">
        <v>5.0000000000000001E-4</v>
      </c>
      <c r="AM44" s="73"/>
      <c r="AN44" s="73"/>
      <c r="AO44" s="73"/>
      <c r="AP44" s="73"/>
      <c r="AQ44" s="73">
        <v>2.1000000000000001E-2</v>
      </c>
      <c r="AR44" s="73">
        <v>1.9E-3</v>
      </c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>
        <v>1.2500000000000001E-2</v>
      </c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>
        <v>0.25</v>
      </c>
      <c r="CC44" s="73">
        <v>5.0000000000000001E-3</v>
      </c>
      <c r="CD44" s="73"/>
      <c r="CE44" s="73">
        <v>2.13</v>
      </c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XFC44" s="57">
        <v>16.814527272727272</v>
      </c>
    </row>
  </sheetData>
  <mergeCells count="18">
    <mergeCell ref="A7:A8"/>
    <mergeCell ref="B7:G7"/>
    <mergeCell ref="H7:L7"/>
    <mergeCell ref="M7:R7"/>
    <mergeCell ref="DF7:DN7"/>
    <mergeCell ref="DO7:DQ7"/>
    <mergeCell ref="DR7:DT7"/>
    <mergeCell ref="DU7:EE7"/>
    <mergeCell ref="S7:Z7"/>
    <mergeCell ref="AA7:AB7"/>
    <mergeCell ref="AC7:AJ7"/>
    <mergeCell ref="AK7:BH7"/>
    <mergeCell ref="BI7:DE7"/>
    <mergeCell ref="B42:B44"/>
    <mergeCell ref="E42:E44"/>
    <mergeCell ref="F42:F44"/>
    <mergeCell ref="G42:G44"/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7"/>
  <sheetViews>
    <sheetView tabSelected="1" workbookViewId="0">
      <selection activeCell="E55" sqref="E55"/>
    </sheetView>
  </sheetViews>
  <sheetFormatPr defaultRowHeight="12.75" x14ac:dyDescent="0.2"/>
  <cols>
    <col min="1" max="1" width="27.42578125" bestFit="1" customWidth="1"/>
  </cols>
  <sheetData>
    <row r="1" spans="1:159 16383:16383" x14ac:dyDescent="0.2">
      <c r="A1" s="8" t="s">
        <v>230</v>
      </c>
      <c r="B1" s="113" t="s">
        <v>285</v>
      </c>
      <c r="C1" s="7"/>
      <c r="D1" s="7"/>
      <c r="E1" s="7"/>
      <c r="F1" s="7"/>
      <c r="G1" s="7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</row>
    <row r="2" spans="1:159 16383:16383" x14ac:dyDescent="0.2">
      <c r="A2" s="8" t="s">
        <v>246</v>
      </c>
      <c r="B2" s="7" t="s">
        <v>286</v>
      </c>
      <c r="C2" s="7"/>
      <c r="D2" s="7"/>
      <c r="E2" s="7"/>
      <c r="F2" s="7"/>
      <c r="G2" s="7"/>
    </row>
    <row r="3" spans="1:159 16383:16383" x14ac:dyDescent="0.2">
      <c r="A3" s="8" t="s">
        <v>0</v>
      </c>
      <c r="B3" s="12">
        <v>135</v>
      </c>
      <c r="C3" s="7"/>
      <c r="D3" s="7"/>
      <c r="E3" s="7"/>
      <c r="F3" s="7"/>
      <c r="G3" s="7"/>
    </row>
    <row r="4" spans="1:159 16383:16383" ht="25.5" x14ac:dyDescent="0.2">
      <c r="A4" s="10" t="s">
        <v>275</v>
      </c>
      <c r="B4" s="11" t="s">
        <v>287</v>
      </c>
      <c r="C4" s="7"/>
      <c r="D4" s="7"/>
      <c r="E4" s="7"/>
      <c r="F4" s="7"/>
      <c r="G4" s="7"/>
    </row>
    <row r="5" spans="1:159 16383:16383" ht="25.5" x14ac:dyDescent="0.2">
      <c r="A5" s="9" t="s">
        <v>276</v>
      </c>
      <c r="B5" s="114" t="s">
        <v>288</v>
      </c>
      <c r="C5" s="7"/>
      <c r="D5" s="7"/>
      <c r="E5" s="7"/>
      <c r="F5" s="7"/>
      <c r="G5" s="7"/>
    </row>
    <row r="6" spans="1:159 16383:1638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EA6" s="2"/>
      <c r="EB6" s="2"/>
    </row>
    <row r="7" spans="1:159 16383:16383" x14ac:dyDescent="0.2">
      <c r="A7" s="112"/>
      <c r="B7" s="110" t="s">
        <v>59</v>
      </c>
      <c r="C7" s="110"/>
      <c r="D7" s="110"/>
      <c r="E7" s="110"/>
      <c r="F7" s="110"/>
      <c r="G7" s="110"/>
      <c r="H7" s="111" t="s">
        <v>1</v>
      </c>
      <c r="I7" s="111"/>
      <c r="J7" s="111"/>
      <c r="K7" s="111"/>
      <c r="L7" s="111"/>
      <c r="M7" s="110" t="s">
        <v>60</v>
      </c>
      <c r="N7" s="110"/>
      <c r="O7" s="110"/>
      <c r="P7" s="110"/>
      <c r="Q7" s="110"/>
      <c r="R7" s="110"/>
      <c r="S7" s="109" t="s">
        <v>2</v>
      </c>
      <c r="T7" s="109"/>
      <c r="U7" s="109"/>
      <c r="V7" s="109"/>
      <c r="W7" s="109"/>
      <c r="X7" s="109"/>
      <c r="Y7" s="109"/>
      <c r="Z7" s="109"/>
      <c r="AA7" s="111" t="s">
        <v>3</v>
      </c>
      <c r="AB7" s="112"/>
      <c r="AC7" s="109" t="s">
        <v>4</v>
      </c>
      <c r="AD7" s="109"/>
      <c r="AE7" s="109"/>
      <c r="AF7" s="109"/>
      <c r="AG7" s="109"/>
      <c r="AH7" s="109"/>
      <c r="AI7" s="109"/>
      <c r="AJ7" s="109"/>
      <c r="AK7" s="109" t="s">
        <v>166</v>
      </c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 t="s">
        <v>5</v>
      </c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 t="s">
        <v>63</v>
      </c>
      <c r="DG7" s="109"/>
      <c r="DH7" s="109"/>
      <c r="DI7" s="109"/>
      <c r="DJ7" s="109"/>
      <c r="DK7" s="109"/>
      <c r="DL7" s="109"/>
      <c r="DM7" s="109"/>
      <c r="DN7" s="109"/>
      <c r="DO7" s="110" t="s">
        <v>170</v>
      </c>
      <c r="DP7" s="110"/>
      <c r="DQ7" s="110"/>
      <c r="DR7" s="110" t="s">
        <v>169</v>
      </c>
      <c r="DS7" s="110"/>
      <c r="DT7" s="110"/>
      <c r="DU7" s="110" t="s">
        <v>168</v>
      </c>
      <c r="DV7" s="110"/>
      <c r="DW7" s="110"/>
      <c r="DX7" s="110"/>
      <c r="DY7" s="110"/>
      <c r="DZ7" s="110"/>
      <c r="EA7" s="110"/>
      <c r="EB7" s="110"/>
      <c r="EC7" s="110"/>
      <c r="ED7" s="110"/>
      <c r="EE7" s="110"/>
    </row>
    <row r="8" spans="1:159 16383:16383" ht="126.75" x14ac:dyDescent="0.2">
      <c r="A8" s="112"/>
      <c r="B8" s="61" t="s">
        <v>273</v>
      </c>
      <c r="C8" s="61" t="s">
        <v>61</v>
      </c>
      <c r="D8" s="61" t="s">
        <v>243</v>
      </c>
      <c r="E8" s="61" t="s">
        <v>6</v>
      </c>
      <c r="F8" s="62" t="s">
        <v>7</v>
      </c>
      <c r="G8" s="63" t="s">
        <v>304</v>
      </c>
      <c r="H8" s="64" t="s">
        <v>8</v>
      </c>
      <c r="I8" s="64" t="s">
        <v>226</v>
      </c>
      <c r="J8" s="64" t="s">
        <v>62</v>
      </c>
      <c r="K8" s="64" t="s">
        <v>238</v>
      </c>
      <c r="L8" s="64" t="s">
        <v>9</v>
      </c>
      <c r="M8" s="64" t="s">
        <v>203</v>
      </c>
      <c r="N8" s="64" t="s">
        <v>204</v>
      </c>
      <c r="O8" s="64" t="s">
        <v>205</v>
      </c>
      <c r="P8" s="64" t="s">
        <v>206</v>
      </c>
      <c r="Q8" s="64" t="s">
        <v>228</v>
      </c>
      <c r="R8" s="64" t="s">
        <v>232</v>
      </c>
      <c r="S8" s="65" t="s">
        <v>241</v>
      </c>
      <c r="T8" s="65" t="s">
        <v>10</v>
      </c>
      <c r="U8" s="65" t="s">
        <v>11</v>
      </c>
      <c r="V8" s="64" t="s">
        <v>207</v>
      </c>
      <c r="W8" s="64" t="s">
        <v>208</v>
      </c>
      <c r="X8" s="64" t="s">
        <v>209</v>
      </c>
      <c r="Y8" s="64" t="s">
        <v>210</v>
      </c>
      <c r="Z8" s="64" t="s">
        <v>211</v>
      </c>
      <c r="AA8" s="64" t="s">
        <v>12</v>
      </c>
      <c r="AB8" s="64" t="s">
        <v>219</v>
      </c>
      <c r="AC8" s="61" t="s">
        <v>212</v>
      </c>
      <c r="AD8" s="61" t="s">
        <v>213</v>
      </c>
      <c r="AE8" s="61" t="s">
        <v>214</v>
      </c>
      <c r="AF8" s="61" t="s">
        <v>218</v>
      </c>
      <c r="AG8" s="61" t="s">
        <v>215</v>
      </c>
      <c r="AH8" s="61" t="s">
        <v>216</v>
      </c>
      <c r="AI8" s="66" t="s">
        <v>217</v>
      </c>
      <c r="AJ8" s="66" t="s">
        <v>64</v>
      </c>
      <c r="AK8" s="66" t="s">
        <v>172</v>
      </c>
      <c r="AL8" s="67" t="s">
        <v>173</v>
      </c>
      <c r="AM8" s="67" t="s">
        <v>174</v>
      </c>
      <c r="AN8" s="67" t="s">
        <v>175</v>
      </c>
      <c r="AO8" s="66" t="s">
        <v>176</v>
      </c>
      <c r="AP8" s="66" t="s">
        <v>177</v>
      </c>
      <c r="AQ8" s="67" t="s">
        <v>178</v>
      </c>
      <c r="AR8" s="67" t="s">
        <v>179</v>
      </c>
      <c r="AS8" s="66" t="s">
        <v>13</v>
      </c>
      <c r="AT8" s="66" t="s">
        <v>14</v>
      </c>
      <c r="AU8" s="67" t="s">
        <v>180</v>
      </c>
      <c r="AV8" s="67" t="s">
        <v>182</v>
      </c>
      <c r="AW8" s="67" t="s">
        <v>181</v>
      </c>
      <c r="AX8" s="67" t="s">
        <v>183</v>
      </c>
      <c r="AY8" s="67" t="s">
        <v>184</v>
      </c>
      <c r="AZ8" s="67" t="s">
        <v>185</v>
      </c>
      <c r="BA8" s="67" t="s">
        <v>186</v>
      </c>
      <c r="BB8" s="67" t="s">
        <v>187</v>
      </c>
      <c r="BC8" s="67" t="s">
        <v>188</v>
      </c>
      <c r="BD8" s="67" t="s">
        <v>193</v>
      </c>
      <c r="BE8" s="67" t="s">
        <v>189</v>
      </c>
      <c r="BF8" s="67" t="s">
        <v>190</v>
      </c>
      <c r="BG8" s="67" t="s">
        <v>191</v>
      </c>
      <c r="BH8" s="67" t="s">
        <v>192</v>
      </c>
      <c r="BI8" s="67" t="s">
        <v>199</v>
      </c>
      <c r="BJ8" s="67" t="s">
        <v>15</v>
      </c>
      <c r="BK8" s="67" t="s">
        <v>16</v>
      </c>
      <c r="BL8" s="67" t="s">
        <v>17</v>
      </c>
      <c r="BM8" s="66" t="s">
        <v>18</v>
      </c>
      <c r="BN8" s="67" t="s">
        <v>19</v>
      </c>
      <c r="BO8" s="67" t="s">
        <v>20</v>
      </c>
      <c r="BP8" s="67" t="s">
        <v>21</v>
      </c>
      <c r="BQ8" s="67" t="s">
        <v>22</v>
      </c>
      <c r="BR8" s="67" t="s">
        <v>23</v>
      </c>
      <c r="BS8" s="67" t="s">
        <v>24</v>
      </c>
      <c r="BT8" s="66" t="s">
        <v>25</v>
      </c>
      <c r="BU8" s="67" t="s">
        <v>26</v>
      </c>
      <c r="BV8" s="67" t="s">
        <v>27</v>
      </c>
      <c r="BW8" s="67" t="s">
        <v>28</v>
      </c>
      <c r="BX8" s="66" t="s">
        <v>29</v>
      </c>
      <c r="BY8" s="66" t="s">
        <v>30</v>
      </c>
      <c r="BZ8" s="66" t="s">
        <v>31</v>
      </c>
      <c r="CA8" s="67" t="s">
        <v>32</v>
      </c>
      <c r="CB8" s="67" t="s">
        <v>33</v>
      </c>
      <c r="CC8" s="67" t="s">
        <v>34</v>
      </c>
      <c r="CD8" s="67" t="s">
        <v>35</v>
      </c>
      <c r="CE8" s="67" t="s">
        <v>36</v>
      </c>
      <c r="CF8" s="67" t="s">
        <v>37</v>
      </c>
      <c r="CG8" s="67" t="s">
        <v>38</v>
      </c>
      <c r="CH8" s="67" t="s">
        <v>39</v>
      </c>
      <c r="CI8" s="66" t="s">
        <v>40</v>
      </c>
      <c r="CJ8" s="66" t="s">
        <v>41</v>
      </c>
      <c r="CK8" s="66" t="s">
        <v>42</v>
      </c>
      <c r="CL8" s="66" t="s">
        <v>202</v>
      </c>
      <c r="CM8" s="66" t="s">
        <v>43</v>
      </c>
      <c r="CN8" s="66" t="s">
        <v>44</v>
      </c>
      <c r="CO8" s="66" t="s">
        <v>45</v>
      </c>
      <c r="CP8" s="66" t="s">
        <v>46</v>
      </c>
      <c r="CQ8" s="66" t="s">
        <v>47</v>
      </c>
      <c r="CR8" s="66" t="s">
        <v>48</v>
      </c>
      <c r="CS8" s="67" t="s">
        <v>49</v>
      </c>
      <c r="CT8" s="66" t="s">
        <v>260</v>
      </c>
      <c r="CU8" s="66" t="s">
        <v>261</v>
      </c>
      <c r="CV8" s="66" t="s">
        <v>262</v>
      </c>
      <c r="CW8" s="66" t="s">
        <v>263</v>
      </c>
      <c r="CX8" s="66" t="s">
        <v>264</v>
      </c>
      <c r="CY8" s="66" t="s">
        <v>265</v>
      </c>
      <c r="CZ8" s="66" t="s">
        <v>266</v>
      </c>
      <c r="DA8" s="66" t="s">
        <v>267</v>
      </c>
      <c r="DB8" s="66" t="s">
        <v>268</v>
      </c>
      <c r="DC8" s="66" t="s">
        <v>269</v>
      </c>
      <c r="DD8" s="66" t="s">
        <v>270</v>
      </c>
      <c r="DE8" s="67" t="s">
        <v>271</v>
      </c>
      <c r="DF8" s="67" t="s">
        <v>50</v>
      </c>
      <c r="DG8" s="67" t="s">
        <v>51</v>
      </c>
      <c r="DH8" s="67" t="s">
        <v>52</v>
      </c>
      <c r="DI8" s="67" t="s">
        <v>53</v>
      </c>
      <c r="DJ8" s="67" t="s">
        <v>54</v>
      </c>
      <c r="DK8" s="67" t="s">
        <v>55</v>
      </c>
      <c r="DL8" s="67" t="s">
        <v>56</v>
      </c>
      <c r="DM8" s="67" t="s">
        <v>57</v>
      </c>
      <c r="DN8" s="67" t="s">
        <v>58</v>
      </c>
      <c r="DO8" s="67" t="s">
        <v>247</v>
      </c>
      <c r="DP8" s="67" t="s">
        <v>221</v>
      </c>
      <c r="DQ8" s="66" t="s">
        <v>194</v>
      </c>
      <c r="DR8" s="63" t="s">
        <v>196</v>
      </c>
      <c r="DS8" s="63" t="s">
        <v>197</v>
      </c>
      <c r="DT8" s="63" t="s">
        <v>237</v>
      </c>
      <c r="DU8" s="68" t="s">
        <v>220</v>
      </c>
      <c r="DV8" s="68" t="s">
        <v>195</v>
      </c>
      <c r="DW8" s="68" t="s">
        <v>200</v>
      </c>
      <c r="DX8" s="69" t="s">
        <v>201</v>
      </c>
      <c r="DY8" s="69" t="s">
        <v>223</v>
      </c>
      <c r="DZ8" s="69" t="s">
        <v>244</v>
      </c>
      <c r="EA8" s="68" t="s">
        <v>198</v>
      </c>
      <c r="EB8" s="68" t="s">
        <v>224</v>
      </c>
      <c r="EC8" s="68" t="s">
        <v>222</v>
      </c>
      <c r="ED8" s="68" t="s">
        <v>225</v>
      </c>
      <c r="EE8" s="68" t="s">
        <v>245</v>
      </c>
    </row>
    <row r="9" spans="1:159 16383:16383" x14ac:dyDescent="0.2">
      <c r="A9" s="13" t="s">
        <v>65</v>
      </c>
      <c r="B9" s="4" t="s">
        <v>66</v>
      </c>
      <c r="C9" s="4" t="s">
        <v>67</v>
      </c>
      <c r="D9" s="4" t="s">
        <v>242</v>
      </c>
      <c r="E9" s="4" t="s">
        <v>164</v>
      </c>
      <c r="F9" s="4" t="s">
        <v>165</v>
      </c>
      <c r="G9" s="4" t="s">
        <v>68</v>
      </c>
      <c r="H9" s="4" t="s">
        <v>69</v>
      </c>
      <c r="I9" s="4" t="s">
        <v>227</v>
      </c>
      <c r="J9" s="4" t="s">
        <v>70</v>
      </c>
      <c r="K9" s="4" t="s">
        <v>239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229</v>
      </c>
      <c r="R9" s="4" t="s">
        <v>231</v>
      </c>
      <c r="S9" s="4" t="s">
        <v>240</v>
      </c>
      <c r="T9" s="4" t="s">
        <v>76</v>
      </c>
      <c r="U9" s="4" t="s">
        <v>77</v>
      </c>
      <c r="V9" s="4" t="s">
        <v>78</v>
      </c>
      <c r="W9" s="4" t="s">
        <v>79</v>
      </c>
      <c r="X9" s="4" t="s">
        <v>80</v>
      </c>
      <c r="Y9" s="4" t="s">
        <v>81</v>
      </c>
      <c r="Z9" s="4" t="s">
        <v>82</v>
      </c>
      <c r="AA9" s="4" t="s">
        <v>83</v>
      </c>
      <c r="AB9" s="4" t="s">
        <v>84</v>
      </c>
      <c r="AC9" s="4" t="s">
        <v>85</v>
      </c>
      <c r="AD9" s="4" t="s">
        <v>86</v>
      </c>
      <c r="AE9" s="4" t="s">
        <v>87</v>
      </c>
      <c r="AF9" s="4" t="s">
        <v>88</v>
      </c>
      <c r="AG9" s="4" t="s">
        <v>89</v>
      </c>
      <c r="AH9" s="4" t="s">
        <v>90</v>
      </c>
      <c r="AI9" s="4" t="s">
        <v>91</v>
      </c>
      <c r="AJ9" s="4" t="s">
        <v>92</v>
      </c>
      <c r="AK9" s="4" t="s">
        <v>171</v>
      </c>
      <c r="AL9" s="4" t="s">
        <v>93</v>
      </c>
      <c r="AM9" s="4" t="s">
        <v>94</v>
      </c>
      <c r="AN9" s="4" t="s">
        <v>95</v>
      </c>
      <c r="AO9" s="4" t="s">
        <v>96</v>
      </c>
      <c r="AP9" s="4" t="s">
        <v>97</v>
      </c>
      <c r="AQ9" s="4" t="s">
        <v>98</v>
      </c>
      <c r="AR9" s="4" t="s">
        <v>99</v>
      </c>
      <c r="AS9" s="4" t="s">
        <v>100</v>
      </c>
      <c r="AT9" s="4" t="s">
        <v>101</v>
      </c>
      <c r="AU9" s="4" t="s">
        <v>102</v>
      </c>
      <c r="AV9" s="4" t="s">
        <v>103</v>
      </c>
      <c r="AW9" s="4" t="s">
        <v>152</v>
      </c>
      <c r="AX9" s="4" t="s">
        <v>153</v>
      </c>
      <c r="AY9" s="4" t="s">
        <v>154</v>
      </c>
      <c r="AZ9" s="4" t="s">
        <v>155</v>
      </c>
      <c r="BA9" s="4" t="s">
        <v>156</v>
      </c>
      <c r="BB9" s="4" t="s">
        <v>157</v>
      </c>
      <c r="BC9" s="4" t="s">
        <v>158</v>
      </c>
      <c r="BD9" s="4" t="s">
        <v>159</v>
      </c>
      <c r="BE9" s="4" t="s">
        <v>160</v>
      </c>
      <c r="BF9" s="4" t="s">
        <v>161</v>
      </c>
      <c r="BG9" s="4" t="s">
        <v>162</v>
      </c>
      <c r="BH9" s="4" t="s">
        <v>163</v>
      </c>
      <c r="BI9" s="4" t="s">
        <v>104</v>
      </c>
      <c r="BJ9" s="4" t="s">
        <v>105</v>
      </c>
      <c r="BK9" s="4" t="s">
        <v>106</v>
      </c>
      <c r="BL9" s="4" t="s">
        <v>107</v>
      </c>
      <c r="BM9" s="4" t="s">
        <v>108</v>
      </c>
      <c r="BN9" s="4" t="s">
        <v>109</v>
      </c>
      <c r="BO9" s="4" t="s">
        <v>110</v>
      </c>
      <c r="BP9" s="4" t="s">
        <v>111</v>
      </c>
      <c r="BQ9" s="4" t="s">
        <v>112</v>
      </c>
      <c r="BR9" s="4" t="s">
        <v>113</v>
      </c>
      <c r="BS9" s="4" t="s">
        <v>114</v>
      </c>
      <c r="BT9" s="4" t="s">
        <v>115</v>
      </c>
      <c r="BU9" s="4" t="s">
        <v>116</v>
      </c>
      <c r="BV9" s="4" t="s">
        <v>117</v>
      </c>
      <c r="BW9" s="4" t="s">
        <v>118</v>
      </c>
      <c r="BX9" s="4" t="s">
        <v>119</v>
      </c>
      <c r="BY9" s="4" t="s">
        <v>120</v>
      </c>
      <c r="BZ9" s="4" t="s">
        <v>121</v>
      </c>
      <c r="CA9" s="4" t="s">
        <v>122</v>
      </c>
      <c r="CB9" s="4" t="s">
        <v>123</v>
      </c>
      <c r="CC9" s="4" t="s">
        <v>124</v>
      </c>
      <c r="CD9" s="4" t="s">
        <v>125</v>
      </c>
      <c r="CE9" s="4" t="s">
        <v>126</v>
      </c>
      <c r="CF9" s="4" t="s">
        <v>127</v>
      </c>
      <c r="CG9" s="4" t="s">
        <v>128</v>
      </c>
      <c r="CH9" s="4" t="s">
        <v>129</v>
      </c>
      <c r="CI9" s="4" t="s">
        <v>130</v>
      </c>
      <c r="CJ9" s="4" t="s">
        <v>135</v>
      </c>
      <c r="CK9" s="4" t="s">
        <v>136</v>
      </c>
      <c r="CL9" s="4" t="s">
        <v>137</v>
      </c>
      <c r="CM9" s="4" t="s">
        <v>138</v>
      </c>
      <c r="CN9" s="4" t="s">
        <v>139</v>
      </c>
      <c r="CO9" s="4" t="s">
        <v>131</v>
      </c>
      <c r="CP9" s="4" t="s">
        <v>132</v>
      </c>
      <c r="CQ9" s="4" t="s">
        <v>133</v>
      </c>
      <c r="CR9" s="4" t="s">
        <v>134</v>
      </c>
      <c r="CS9" s="4" t="s">
        <v>140</v>
      </c>
      <c r="CT9" s="4" t="s">
        <v>248</v>
      </c>
      <c r="CU9" s="4" t="s">
        <v>249</v>
      </c>
      <c r="CV9" s="4" t="s">
        <v>250</v>
      </c>
      <c r="CW9" s="4" t="s">
        <v>251</v>
      </c>
      <c r="CX9" s="4" t="s">
        <v>252</v>
      </c>
      <c r="CY9" s="4" t="s">
        <v>253</v>
      </c>
      <c r="CZ9" s="4" t="s">
        <v>254</v>
      </c>
      <c r="DA9" s="4" t="s">
        <v>255</v>
      </c>
      <c r="DB9" s="4" t="s">
        <v>256</v>
      </c>
      <c r="DC9" s="4" t="s">
        <v>257</v>
      </c>
      <c r="DD9" s="4" t="s">
        <v>258</v>
      </c>
      <c r="DE9" s="4" t="s">
        <v>259</v>
      </c>
      <c r="DF9" s="4" t="s">
        <v>141</v>
      </c>
      <c r="DG9" s="4" t="s">
        <v>142</v>
      </c>
      <c r="DH9" s="4" t="s">
        <v>143</v>
      </c>
      <c r="DI9" s="4" t="s">
        <v>144</v>
      </c>
      <c r="DJ9" s="4" t="s">
        <v>145</v>
      </c>
      <c r="DK9" s="4" t="s">
        <v>146</v>
      </c>
      <c r="DL9" s="4" t="s">
        <v>147</v>
      </c>
      <c r="DM9" s="4" t="s">
        <v>148</v>
      </c>
      <c r="DN9" s="4" t="s">
        <v>149</v>
      </c>
      <c r="DO9" s="4" t="s">
        <v>233</v>
      </c>
      <c r="DP9" s="4" t="s">
        <v>234</v>
      </c>
      <c r="DQ9" s="4" t="s">
        <v>235</v>
      </c>
      <c r="DR9" s="4" t="s">
        <v>150</v>
      </c>
      <c r="DS9" s="4" t="s">
        <v>151</v>
      </c>
      <c r="DT9" s="4" t="s">
        <v>236</v>
      </c>
      <c r="DU9" s="13" t="s">
        <v>167</v>
      </c>
      <c r="DV9" s="4" t="s">
        <v>167</v>
      </c>
      <c r="DW9" s="13" t="s">
        <v>167</v>
      </c>
      <c r="DX9" s="13" t="s">
        <v>167</v>
      </c>
      <c r="DY9" s="4" t="s">
        <v>167</v>
      </c>
      <c r="DZ9" s="4" t="s">
        <v>167</v>
      </c>
      <c r="EA9" s="13" t="s">
        <v>167</v>
      </c>
      <c r="EB9" s="13" t="s">
        <v>167</v>
      </c>
      <c r="EC9" s="13" t="s">
        <v>167</v>
      </c>
      <c r="ED9" s="13" t="s">
        <v>167</v>
      </c>
      <c r="EE9" s="13" t="s">
        <v>167</v>
      </c>
      <c r="EF9" s="5"/>
    </row>
    <row r="10" spans="1:159 16383:16383" s="34" customFormat="1" ht="16.5" hidden="1" x14ac:dyDescent="0.2">
      <c r="A10" s="33" t="s">
        <v>289</v>
      </c>
      <c r="B10" s="19"/>
      <c r="C10" s="19"/>
      <c r="D10" s="19"/>
      <c r="E10" s="19"/>
      <c r="F10" s="19"/>
      <c r="G10" s="19"/>
      <c r="H10" s="37">
        <v>0</v>
      </c>
      <c r="I10" s="19"/>
      <c r="J10" s="19"/>
      <c r="K10" s="19"/>
      <c r="L10" s="19">
        <v>14</v>
      </c>
      <c r="M10" s="37">
        <v>12.2</v>
      </c>
      <c r="N10" s="37">
        <v>3.9</v>
      </c>
      <c r="O10" s="19"/>
      <c r="P10" s="19">
        <v>6.4</v>
      </c>
      <c r="Q10" s="19"/>
      <c r="R10" s="19"/>
      <c r="S10" s="19"/>
      <c r="T10" s="19">
        <v>309</v>
      </c>
      <c r="U10" s="19"/>
      <c r="V10" s="19">
        <v>62.3</v>
      </c>
      <c r="W10" s="19">
        <v>28.6</v>
      </c>
      <c r="X10" s="19"/>
      <c r="Y10" s="19"/>
      <c r="Z10" s="19"/>
      <c r="AA10" s="19">
        <v>7.3</v>
      </c>
      <c r="AB10" s="19"/>
      <c r="AC10" s="19">
        <v>0.42</v>
      </c>
      <c r="AD10" s="19"/>
      <c r="AE10" s="38">
        <v>3.5</v>
      </c>
      <c r="AF10" s="19">
        <v>2.1999999999999999E-2</v>
      </c>
      <c r="AG10" s="19">
        <v>4.28</v>
      </c>
      <c r="AH10" s="19">
        <v>0.14000000000000001</v>
      </c>
      <c r="AI10" s="38">
        <v>0.1</v>
      </c>
      <c r="AJ10" s="19"/>
      <c r="AK10" s="19"/>
      <c r="AL10" s="54">
        <f>0.5*0.001</f>
        <v>5.0000000000000001E-4</v>
      </c>
      <c r="AM10" s="19"/>
      <c r="AN10" s="19"/>
      <c r="AO10" s="19"/>
      <c r="AP10" s="19"/>
      <c r="AQ10" s="19">
        <v>3.4000000000000002E-2</v>
      </c>
      <c r="AR10" s="19">
        <v>1.8E-3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>
        <v>5.2999999999999999E-2</v>
      </c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>
        <v>0.75</v>
      </c>
      <c r="CC10" s="54">
        <f>0.5*0.01</f>
        <v>5.0000000000000001E-3</v>
      </c>
      <c r="CD10" s="19"/>
      <c r="CE10" s="19">
        <v>2.73</v>
      </c>
      <c r="CF10" s="19"/>
      <c r="CG10" s="19"/>
      <c r="CH10" s="19"/>
      <c r="CI10" s="19"/>
      <c r="CJ10" s="19"/>
      <c r="CK10" s="19"/>
      <c r="CL10" s="19"/>
      <c r="CM10" s="19">
        <v>2.0999999999999999E-3</v>
      </c>
      <c r="CN10" s="19">
        <v>1.6000000000000001E-3</v>
      </c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XFC10" s="59">
        <f t="shared" ref="XFC10:XFC21" si="0">AVERAGE(H10:XFB10)</f>
        <v>18.989166666666666</v>
      </c>
    </row>
    <row r="11" spans="1:159 16383:16383" s="34" customFormat="1" ht="16.5" hidden="1" x14ac:dyDescent="0.2">
      <c r="A11" s="33" t="s">
        <v>290</v>
      </c>
      <c r="B11" s="19"/>
      <c r="C11" s="19"/>
      <c r="D11" s="19"/>
      <c r="E11" s="19"/>
      <c r="F11" s="19"/>
      <c r="G11" s="19"/>
      <c r="H11" s="37">
        <v>4</v>
      </c>
      <c r="I11" s="19"/>
      <c r="J11" s="19"/>
      <c r="K11" s="19"/>
      <c r="L11" s="19">
        <v>22</v>
      </c>
      <c r="M11" s="37">
        <v>9.9</v>
      </c>
      <c r="N11" s="37">
        <v>3.9</v>
      </c>
      <c r="O11" s="19"/>
      <c r="P11" s="19">
        <v>4.5</v>
      </c>
      <c r="Q11" s="19"/>
      <c r="R11" s="19"/>
      <c r="S11" s="19"/>
      <c r="T11" s="19">
        <v>355</v>
      </c>
      <c r="U11" s="19"/>
      <c r="V11" s="19">
        <v>59.8</v>
      </c>
      <c r="W11" s="19">
        <v>33.200000000000003</v>
      </c>
      <c r="X11" s="19"/>
      <c r="Y11" s="19"/>
      <c r="Z11" s="19"/>
      <c r="AA11" s="19">
        <v>7.2</v>
      </c>
      <c r="AB11" s="19"/>
      <c r="AC11" s="19">
        <v>0.44</v>
      </c>
      <c r="AD11" s="19"/>
      <c r="AE11" s="19">
        <v>3.41</v>
      </c>
      <c r="AF11" s="19">
        <v>2.8000000000000001E-2</v>
      </c>
      <c r="AG11" s="19">
        <v>4.2300000000000004</v>
      </c>
      <c r="AH11" s="19">
        <v>0.11</v>
      </c>
      <c r="AI11" s="38">
        <v>0.12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26">
        <v>1.2999999999999999E-2</v>
      </c>
      <c r="CN11" s="19">
        <v>1.1900000000000001E-2</v>
      </c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XFC11" s="59">
        <f t="shared" si="0"/>
        <v>29.874288235294124</v>
      </c>
    </row>
    <row r="12" spans="1:159 16383:16383" s="34" customFormat="1" ht="16.5" hidden="1" x14ac:dyDescent="0.2">
      <c r="A12" s="33" t="s">
        <v>291</v>
      </c>
      <c r="B12" s="19"/>
      <c r="C12" s="19"/>
      <c r="D12" s="19"/>
      <c r="E12" s="19"/>
      <c r="F12" s="19"/>
      <c r="G12" s="19"/>
      <c r="H12" s="37">
        <v>3.9</v>
      </c>
      <c r="I12" s="19"/>
      <c r="J12" s="19"/>
      <c r="K12" s="19"/>
      <c r="L12" s="19">
        <v>17</v>
      </c>
      <c r="M12" s="37">
        <v>12.4</v>
      </c>
      <c r="N12" s="37">
        <v>4.9000000000000004</v>
      </c>
      <c r="O12" s="19"/>
      <c r="P12" s="19">
        <v>6.8</v>
      </c>
      <c r="Q12" s="19"/>
      <c r="R12" s="19"/>
      <c r="S12" s="19"/>
      <c r="T12" s="19">
        <v>330</v>
      </c>
      <c r="U12" s="19"/>
      <c r="V12" s="19">
        <v>66.8</v>
      </c>
      <c r="W12" s="19">
        <v>34.200000000000003</v>
      </c>
      <c r="X12" s="19"/>
      <c r="Y12" s="19"/>
      <c r="Z12" s="19"/>
      <c r="AA12" s="19">
        <v>7.7</v>
      </c>
      <c r="AB12" s="19"/>
      <c r="AC12" s="19">
        <v>0.48</v>
      </c>
      <c r="AD12" s="19"/>
      <c r="AE12" s="19">
        <v>3.64</v>
      </c>
      <c r="AF12" s="19">
        <v>3.5999999999999997E-2</v>
      </c>
      <c r="AG12" s="19">
        <v>4.59</v>
      </c>
      <c r="AH12" s="38">
        <v>0.1</v>
      </c>
      <c r="AI12" s="38">
        <v>0.12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>
        <v>1.0800000000000001E-2</v>
      </c>
      <c r="CN12" s="19">
        <v>8.0999999999999996E-3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XFC12" s="59">
        <f t="shared" si="0"/>
        <v>28.981464705882356</v>
      </c>
    </row>
    <row r="13" spans="1:159 16383:16383" s="34" customFormat="1" ht="16.5" hidden="1" x14ac:dyDescent="0.2">
      <c r="A13" s="33" t="s">
        <v>292</v>
      </c>
      <c r="B13" s="19"/>
      <c r="C13" s="19"/>
      <c r="D13" s="19"/>
      <c r="E13" s="19"/>
      <c r="F13" s="19"/>
      <c r="G13" s="19"/>
      <c r="H13" s="37">
        <v>11.5</v>
      </c>
      <c r="I13" s="19"/>
      <c r="J13" s="19"/>
      <c r="K13" s="19"/>
      <c r="L13" s="19">
        <v>21</v>
      </c>
      <c r="M13" s="37">
        <v>7.5</v>
      </c>
      <c r="N13" s="37">
        <v>3</v>
      </c>
      <c r="O13" s="19"/>
      <c r="P13" s="19">
        <v>7.4</v>
      </c>
      <c r="Q13" s="19"/>
      <c r="R13" s="19"/>
      <c r="S13" s="19"/>
      <c r="T13" s="19">
        <v>248</v>
      </c>
      <c r="U13" s="19"/>
      <c r="V13" s="19">
        <v>46.6</v>
      </c>
      <c r="W13" s="19">
        <v>23.5</v>
      </c>
      <c r="X13" s="19"/>
      <c r="Y13" s="19"/>
      <c r="Z13" s="19"/>
      <c r="AA13" s="19">
        <v>7.4</v>
      </c>
      <c r="AB13" s="19"/>
      <c r="AC13" s="38">
        <v>0.2</v>
      </c>
      <c r="AD13" s="19"/>
      <c r="AE13" s="19">
        <v>2.4700000000000002</v>
      </c>
      <c r="AF13" s="19">
        <v>4.2000000000000003E-2</v>
      </c>
      <c r="AG13" s="19">
        <v>2.92</v>
      </c>
      <c r="AH13" s="19">
        <v>7.0000000000000007E-2</v>
      </c>
      <c r="AI13" s="38">
        <v>0.1</v>
      </c>
      <c r="AJ13" s="19"/>
      <c r="AK13" s="19"/>
      <c r="AL13" s="54">
        <f>0.5*0.001</f>
        <v>5.0000000000000001E-4</v>
      </c>
      <c r="AM13" s="19"/>
      <c r="AN13" s="19"/>
      <c r="AO13" s="19"/>
      <c r="AP13" s="19"/>
      <c r="AQ13" s="19">
        <v>3.1E-2</v>
      </c>
      <c r="AR13" s="19">
        <v>2.3E-3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>
        <v>7.4999999999999997E-2</v>
      </c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>
        <v>1.56</v>
      </c>
      <c r="CC13" s="54">
        <f>0.5*0.01</f>
        <v>5.0000000000000001E-3</v>
      </c>
      <c r="CD13" s="19"/>
      <c r="CE13" s="19">
        <v>2.99</v>
      </c>
      <c r="CF13" s="19"/>
      <c r="CG13" s="19"/>
      <c r="CH13" s="19"/>
      <c r="CI13" s="19"/>
      <c r="CJ13" s="19"/>
      <c r="CK13" s="19"/>
      <c r="CL13" s="19"/>
      <c r="CM13" s="19">
        <v>3.3999999999999998E-3</v>
      </c>
      <c r="CN13" s="19">
        <v>3.8E-3</v>
      </c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XFC13" s="59">
        <f t="shared" si="0"/>
        <v>16.098875</v>
      </c>
    </row>
    <row r="14" spans="1:159 16383:16383" s="34" customFormat="1" ht="16.5" hidden="1" x14ac:dyDescent="0.2">
      <c r="A14" s="33" t="s">
        <v>302</v>
      </c>
      <c r="B14" s="19"/>
      <c r="C14" s="19"/>
      <c r="D14" s="19"/>
      <c r="E14" s="19"/>
      <c r="F14" s="19"/>
      <c r="G14" s="19"/>
      <c r="H14" s="37">
        <v>13.4</v>
      </c>
      <c r="I14" s="19"/>
      <c r="J14" s="19"/>
      <c r="K14" s="19"/>
      <c r="L14" s="19">
        <v>18</v>
      </c>
      <c r="M14" s="37">
        <v>8.6999999999999993</v>
      </c>
      <c r="N14" s="37">
        <v>2.9</v>
      </c>
      <c r="O14" s="19"/>
      <c r="P14" s="37">
        <v>7</v>
      </c>
      <c r="Q14" s="19"/>
      <c r="R14" s="19"/>
      <c r="S14" s="19"/>
      <c r="T14" s="19">
        <v>287</v>
      </c>
      <c r="U14" s="19"/>
      <c r="V14" s="19">
        <v>55.5</v>
      </c>
      <c r="W14" s="19">
        <v>24.8</v>
      </c>
      <c r="X14" s="19"/>
      <c r="Y14" s="19"/>
      <c r="Z14" s="19"/>
      <c r="AA14" s="19">
        <v>7.4</v>
      </c>
      <c r="AB14" s="19"/>
      <c r="AC14" s="19">
        <v>0.11</v>
      </c>
      <c r="AD14" s="19"/>
      <c r="AE14" s="19">
        <v>3.01</v>
      </c>
      <c r="AF14" s="19">
        <v>4.2000000000000003E-2</v>
      </c>
      <c r="AG14" s="19">
        <v>3.55</v>
      </c>
      <c r="AH14" s="38">
        <v>0.1</v>
      </c>
      <c r="AI14" s="38">
        <v>0.12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26">
        <v>2E-3</v>
      </c>
      <c r="CN14" s="19">
        <v>2.8E-3</v>
      </c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XFC14" s="59">
        <f t="shared" si="0"/>
        <v>25.3904</v>
      </c>
    </row>
    <row r="15" spans="1:159 16383:16383" s="34" customFormat="1" ht="16.5" hidden="1" x14ac:dyDescent="0.2">
      <c r="A15" s="33" t="s">
        <v>295</v>
      </c>
      <c r="B15" s="19"/>
      <c r="C15" s="19"/>
      <c r="D15" s="19"/>
      <c r="E15" s="19"/>
      <c r="F15" s="19"/>
      <c r="G15" s="19"/>
      <c r="H15" s="37">
        <v>20</v>
      </c>
      <c r="I15" s="19"/>
      <c r="J15" s="19"/>
      <c r="K15" s="19"/>
      <c r="L15" s="19">
        <v>19</v>
      </c>
      <c r="M15" s="37">
        <v>7</v>
      </c>
      <c r="N15" s="37">
        <v>2.2999999999999998</v>
      </c>
      <c r="O15" s="19"/>
      <c r="P15" s="19">
        <v>3.4</v>
      </c>
      <c r="Q15" s="19"/>
      <c r="R15" s="19"/>
      <c r="S15" s="19"/>
      <c r="T15" s="19">
        <v>490</v>
      </c>
      <c r="U15" s="19"/>
      <c r="V15" s="19">
        <v>69.900000000000006</v>
      </c>
      <c r="W15" s="19">
        <v>25.1</v>
      </c>
      <c r="X15" s="19"/>
      <c r="Y15" s="19"/>
      <c r="Z15" s="19"/>
      <c r="AA15" s="19">
        <v>7.7</v>
      </c>
      <c r="AB15" s="19"/>
      <c r="AC15" s="19">
        <v>0.05</v>
      </c>
      <c r="AD15" s="19"/>
      <c r="AE15" s="19">
        <v>3.24</v>
      </c>
      <c r="AF15" s="19">
        <v>3.5000000000000003E-2</v>
      </c>
      <c r="AG15" s="19">
        <v>3.71</v>
      </c>
      <c r="AH15" s="19">
        <v>0.05</v>
      </c>
      <c r="AI15" s="38">
        <v>0.11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>
        <v>2.7000000000000001E-3</v>
      </c>
      <c r="CN15" s="26">
        <v>2E-3</v>
      </c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XFC15" s="59">
        <f t="shared" si="0"/>
        <v>38.329394117647055</v>
      </c>
    </row>
    <row r="16" spans="1:159 16383:16383" s="36" customFormat="1" ht="16.5" hidden="1" x14ac:dyDescent="0.2">
      <c r="A16" s="35" t="s">
        <v>296</v>
      </c>
      <c r="B16" s="19"/>
      <c r="C16" s="19"/>
      <c r="D16" s="19"/>
      <c r="E16" s="19"/>
      <c r="F16" s="19"/>
      <c r="G16" s="19"/>
      <c r="H16" s="37">
        <v>16</v>
      </c>
      <c r="I16" s="19"/>
      <c r="J16" s="19"/>
      <c r="K16" s="19"/>
      <c r="L16" s="19">
        <v>35</v>
      </c>
      <c r="M16" s="37">
        <v>9.4</v>
      </c>
      <c r="N16" s="37">
        <v>1.9</v>
      </c>
      <c r="O16" s="19"/>
      <c r="P16" s="19">
        <v>4.7</v>
      </c>
      <c r="Q16" s="19"/>
      <c r="R16" s="19"/>
      <c r="S16" s="19"/>
      <c r="T16" s="19">
        <v>295</v>
      </c>
      <c r="U16" s="19"/>
      <c r="V16" s="37">
        <v>59</v>
      </c>
      <c r="W16" s="19">
        <v>21.7</v>
      </c>
      <c r="X16" s="19"/>
      <c r="Y16" s="19"/>
      <c r="Z16" s="19"/>
      <c r="AA16" s="19">
        <v>7.7</v>
      </c>
      <c r="AB16" s="19"/>
      <c r="AC16" s="19">
        <v>0.03</v>
      </c>
      <c r="AD16" s="19"/>
      <c r="AE16" s="19">
        <v>2.94</v>
      </c>
      <c r="AF16" s="19">
        <v>2.3E-2</v>
      </c>
      <c r="AG16" s="19">
        <v>3.32</v>
      </c>
      <c r="AH16" s="19">
        <v>0.11</v>
      </c>
      <c r="AI16" s="38">
        <v>0.12</v>
      </c>
      <c r="AJ16" s="19"/>
      <c r="AK16" s="19"/>
      <c r="AL16" s="54">
        <f>0.5*0.001</f>
        <v>5.0000000000000001E-4</v>
      </c>
      <c r="AM16" s="19"/>
      <c r="AN16" s="19"/>
      <c r="AO16" s="19"/>
      <c r="AP16" s="19"/>
      <c r="AQ16" s="97">
        <v>0.02</v>
      </c>
      <c r="AR16" s="19">
        <v>1.9E-3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>
        <v>9.1999999999999998E-2</v>
      </c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38">
        <v>1.4</v>
      </c>
      <c r="CC16" s="19">
        <v>0.01</v>
      </c>
      <c r="CD16" s="19"/>
      <c r="CE16" s="19">
        <v>3.57</v>
      </c>
      <c r="CF16" s="19"/>
      <c r="CG16" s="19"/>
      <c r="CH16" s="19"/>
      <c r="CI16" s="19"/>
      <c r="CJ16" s="19"/>
      <c r="CK16" s="19"/>
      <c r="CL16" s="19"/>
      <c r="CM16" s="19">
        <v>1.4E-3</v>
      </c>
      <c r="CN16" s="19">
        <v>1.4E-3</v>
      </c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XFC16" s="60">
        <f t="shared" si="0"/>
        <v>19.251674999999995</v>
      </c>
    </row>
    <row r="17" spans="1:135 16383:16383" s="34" customFormat="1" ht="16.5" hidden="1" x14ac:dyDescent="0.2">
      <c r="A17" s="33" t="s">
        <v>297</v>
      </c>
      <c r="B17" s="19"/>
      <c r="C17" s="98"/>
      <c r="D17" s="98"/>
      <c r="E17" s="19"/>
      <c r="F17" s="19"/>
      <c r="G17" s="19"/>
      <c r="H17" s="37">
        <v>20.7</v>
      </c>
      <c r="I17" s="19"/>
      <c r="J17" s="19"/>
      <c r="K17" s="19"/>
      <c r="L17" s="19">
        <v>20</v>
      </c>
      <c r="M17" s="37">
        <v>6.6</v>
      </c>
      <c r="N17" s="37">
        <v>2</v>
      </c>
      <c r="O17" s="19"/>
      <c r="P17" s="19">
        <v>5.9</v>
      </c>
      <c r="Q17" s="19"/>
      <c r="R17" s="19"/>
      <c r="S17" s="19"/>
      <c r="T17" s="19">
        <v>290</v>
      </c>
      <c r="U17" s="19"/>
      <c r="V17" s="19">
        <v>65.599999999999994</v>
      </c>
      <c r="W17" s="37">
        <v>24</v>
      </c>
      <c r="X17" s="19"/>
      <c r="Y17" s="19"/>
      <c r="Z17" s="19"/>
      <c r="AA17" s="37">
        <v>8</v>
      </c>
      <c r="AB17" s="19"/>
      <c r="AC17" s="19">
        <v>7.0000000000000007E-2</v>
      </c>
      <c r="AD17" s="19"/>
      <c r="AE17" s="19">
        <v>2.44</v>
      </c>
      <c r="AF17" s="19">
        <v>2.7E-2</v>
      </c>
      <c r="AG17" s="19">
        <v>3.14</v>
      </c>
      <c r="AH17" s="19">
        <v>7.0000000000000007E-2</v>
      </c>
      <c r="AI17" s="38">
        <v>0.17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>
        <v>4.0000000000000002E-4</v>
      </c>
      <c r="CN17" s="19">
        <v>4.0000000000000002E-4</v>
      </c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XFC17" s="59">
        <f t="shared" si="0"/>
        <v>26.395164705882351</v>
      </c>
    </row>
    <row r="18" spans="1:135 16383:16383" s="34" customFormat="1" ht="16.5" hidden="1" x14ac:dyDescent="0.2">
      <c r="A18" s="33" t="s">
        <v>298</v>
      </c>
      <c r="B18" s="19"/>
      <c r="C18" s="19"/>
      <c r="D18" s="19"/>
      <c r="E18" s="19"/>
      <c r="F18" s="19"/>
      <c r="G18" s="19"/>
      <c r="H18" s="37">
        <v>16.7</v>
      </c>
      <c r="I18" s="19"/>
      <c r="J18" s="19"/>
      <c r="K18" s="19"/>
      <c r="L18" s="19">
        <v>15</v>
      </c>
      <c r="M18" s="37">
        <v>6</v>
      </c>
      <c r="N18" s="37">
        <v>3.1</v>
      </c>
      <c r="O18" s="19"/>
      <c r="P18" s="19">
        <v>4.2</v>
      </c>
      <c r="Q18" s="19"/>
      <c r="R18" s="19"/>
      <c r="S18" s="19"/>
      <c r="T18" s="19">
        <v>419</v>
      </c>
      <c r="U18" s="19"/>
      <c r="V18" s="19">
        <v>88.1</v>
      </c>
      <c r="W18" s="19">
        <v>32.799999999999997</v>
      </c>
      <c r="X18" s="19"/>
      <c r="Y18" s="19"/>
      <c r="Z18" s="19"/>
      <c r="AA18" s="19">
        <v>7.6</v>
      </c>
      <c r="AB18" s="19"/>
      <c r="AC18" s="19">
        <v>0.22</v>
      </c>
      <c r="AD18" s="19"/>
      <c r="AE18" s="19">
        <v>2.98</v>
      </c>
      <c r="AF18" s="19">
        <v>2.1999999999999999E-2</v>
      </c>
      <c r="AG18" s="19">
        <v>3.81</v>
      </c>
      <c r="AH18" s="19">
        <v>0.13</v>
      </c>
      <c r="AI18" s="38">
        <v>0.12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>
        <v>3.5000000000000001E-3</v>
      </c>
      <c r="CN18" s="19">
        <v>1.9E-3</v>
      </c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XFC18" s="59">
        <f t="shared" si="0"/>
        <v>35.281611764705886</v>
      </c>
    </row>
    <row r="19" spans="1:135 16383:16383" s="34" customFormat="1" ht="16.5" hidden="1" x14ac:dyDescent="0.2">
      <c r="A19" s="33" t="s">
        <v>299</v>
      </c>
      <c r="B19" s="19"/>
      <c r="C19" s="19"/>
      <c r="D19" s="19"/>
      <c r="E19" s="19"/>
      <c r="F19" s="19"/>
      <c r="G19" s="19"/>
      <c r="H19" s="37">
        <v>9.4</v>
      </c>
      <c r="I19" s="19"/>
      <c r="J19" s="19"/>
      <c r="K19" s="19"/>
      <c r="L19" s="19">
        <v>12</v>
      </c>
      <c r="M19" s="37">
        <v>7</v>
      </c>
      <c r="N19" s="37">
        <v>1.9</v>
      </c>
      <c r="O19" s="19"/>
      <c r="P19" s="19">
        <v>3.7</v>
      </c>
      <c r="Q19" s="19"/>
      <c r="R19" s="19"/>
      <c r="S19" s="19"/>
      <c r="T19" s="19">
        <v>360</v>
      </c>
      <c r="U19" s="19"/>
      <c r="V19" s="19">
        <v>68.8</v>
      </c>
      <c r="W19" s="19">
        <v>33.1</v>
      </c>
      <c r="X19" s="19"/>
      <c r="Y19" s="19"/>
      <c r="Z19" s="19"/>
      <c r="AA19" s="19">
        <v>7.6</v>
      </c>
      <c r="AB19" s="19"/>
      <c r="AC19" s="19">
        <v>0.15</v>
      </c>
      <c r="AD19" s="19"/>
      <c r="AE19" s="19">
        <v>2.93</v>
      </c>
      <c r="AF19" s="19">
        <v>2.5000000000000001E-2</v>
      </c>
      <c r="AG19" s="19">
        <v>3.39</v>
      </c>
      <c r="AH19" s="19">
        <v>0.21</v>
      </c>
      <c r="AI19" s="38">
        <v>0.14000000000000001</v>
      </c>
      <c r="AJ19" s="19"/>
      <c r="AK19" s="19"/>
      <c r="AL19" s="19">
        <v>1E-3</v>
      </c>
      <c r="AM19" s="19"/>
      <c r="AN19" s="19"/>
      <c r="AO19" s="19"/>
      <c r="AP19" s="19"/>
      <c r="AQ19" s="19">
        <v>2.7E-2</v>
      </c>
      <c r="AR19" s="19">
        <v>1.4E-3</v>
      </c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54">
        <f>0.5*0.025</f>
        <v>1.2500000000000001E-2</v>
      </c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54">
        <f>0.5*0.5</f>
        <v>0.25</v>
      </c>
      <c r="CC19" s="54">
        <f>0.5*0.01</f>
        <v>5.0000000000000001E-3</v>
      </c>
      <c r="CD19" s="19"/>
      <c r="CE19" s="19">
        <v>2.3199999999999998</v>
      </c>
      <c r="CF19" s="19"/>
      <c r="CG19" s="19"/>
      <c r="CH19" s="19"/>
      <c r="CI19" s="19"/>
      <c r="CJ19" s="19"/>
      <c r="CK19" s="19"/>
      <c r="CL19" s="19"/>
      <c r="CM19" s="19">
        <v>1.1999999999999999E-3</v>
      </c>
      <c r="CN19" s="19">
        <v>1.2999999999999999E-3</v>
      </c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XFC19" s="59">
        <f t="shared" si="0"/>
        <v>21.373516666666664</v>
      </c>
    </row>
    <row r="20" spans="1:135 16383:16383" s="34" customFormat="1" ht="16.5" hidden="1" x14ac:dyDescent="0.2">
      <c r="A20" s="33" t="s">
        <v>300</v>
      </c>
      <c r="B20" s="19"/>
      <c r="C20" s="19"/>
      <c r="D20" s="19"/>
      <c r="E20" s="19"/>
      <c r="F20" s="19"/>
      <c r="G20" s="19"/>
      <c r="H20" s="37">
        <v>8.6</v>
      </c>
      <c r="I20" s="19"/>
      <c r="J20" s="19"/>
      <c r="K20" s="19"/>
      <c r="L20" s="19">
        <v>16</v>
      </c>
      <c r="M20" s="37">
        <v>8.1</v>
      </c>
      <c r="N20" s="37">
        <v>3.5</v>
      </c>
      <c r="O20" s="19"/>
      <c r="P20" s="19">
        <v>4.8</v>
      </c>
      <c r="Q20" s="19"/>
      <c r="R20" s="19"/>
      <c r="S20" s="19"/>
      <c r="T20" s="19">
        <v>305</v>
      </c>
      <c r="U20" s="19"/>
      <c r="V20" s="19">
        <v>56.6</v>
      </c>
      <c r="W20" s="19">
        <v>24.2</v>
      </c>
      <c r="X20" s="19"/>
      <c r="Y20" s="19"/>
      <c r="Z20" s="19"/>
      <c r="AA20" s="19">
        <v>7.6</v>
      </c>
      <c r="AB20" s="19"/>
      <c r="AC20" s="38">
        <v>0.1</v>
      </c>
      <c r="AD20" s="19"/>
      <c r="AE20" s="19">
        <v>2.38</v>
      </c>
      <c r="AF20" s="19">
        <v>2.9000000000000001E-2</v>
      </c>
      <c r="AG20" s="19">
        <v>3.17</v>
      </c>
      <c r="AH20" s="19">
        <v>0.19</v>
      </c>
      <c r="AI20" s="38">
        <v>0.15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>
        <v>1.4E-3</v>
      </c>
      <c r="CN20" s="19">
        <v>1.2999999999999999E-3</v>
      </c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XFC20" s="59">
        <f t="shared" si="0"/>
        <v>25.907158823529414</v>
      </c>
    </row>
    <row r="21" spans="1:135 16383:16383" s="34" customFormat="1" ht="16.5" hidden="1" x14ac:dyDescent="0.2">
      <c r="A21" s="33" t="s">
        <v>301</v>
      </c>
      <c r="B21" s="19"/>
      <c r="C21" s="19"/>
      <c r="D21" s="19"/>
      <c r="E21" s="19"/>
      <c r="F21" s="19"/>
      <c r="G21" s="19"/>
      <c r="H21" s="37">
        <v>4.0999999999999996</v>
      </c>
      <c r="I21" s="19"/>
      <c r="J21" s="19"/>
      <c r="K21" s="19"/>
      <c r="L21" s="19">
        <v>6</v>
      </c>
      <c r="M21" s="37">
        <v>7.8</v>
      </c>
      <c r="N21" s="37">
        <v>4</v>
      </c>
      <c r="O21" s="19"/>
      <c r="P21" s="19">
        <v>4.3</v>
      </c>
      <c r="Q21" s="19"/>
      <c r="R21" s="19"/>
      <c r="S21" s="19"/>
      <c r="T21" s="19">
        <v>378</v>
      </c>
      <c r="U21" s="19"/>
      <c r="V21" s="19">
        <v>62.2</v>
      </c>
      <c r="W21" s="19">
        <v>41.1</v>
      </c>
      <c r="X21" s="19"/>
      <c r="Y21" s="19"/>
      <c r="Z21" s="19"/>
      <c r="AA21" s="19">
        <v>7.6</v>
      </c>
      <c r="AB21" s="19"/>
      <c r="AC21" s="19">
        <v>0.13</v>
      </c>
      <c r="AD21" s="19"/>
      <c r="AE21" s="38">
        <v>3.1</v>
      </c>
      <c r="AF21" s="19">
        <v>2.5000000000000001E-2</v>
      </c>
      <c r="AG21" s="19">
        <v>3.76</v>
      </c>
      <c r="AH21" s="19">
        <v>0.21</v>
      </c>
      <c r="AI21" s="38">
        <v>0.1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>
        <v>6.9999999999999999E-4</v>
      </c>
      <c r="CN21" s="19">
        <v>5.9999999999999995E-4</v>
      </c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XFC21" s="59">
        <f t="shared" si="0"/>
        <v>30.730958823529416</v>
      </c>
    </row>
    <row r="22" spans="1:135 16383:16383" s="34" customFormat="1" hidden="1" x14ac:dyDescent="0.2">
      <c r="A22" s="7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</row>
    <row r="23" spans="1:135 16383:16383" ht="14.25" hidden="1" x14ac:dyDescent="0.2">
      <c r="A23" s="108" t="s">
        <v>274</v>
      </c>
      <c r="B23" s="108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</row>
    <row r="24" spans="1:135 16383:16383" ht="14.25" hidden="1" x14ac:dyDescent="0.2">
      <c r="A24" s="81" t="s">
        <v>272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</row>
    <row r="25" spans="1:135 16383:16383" hidden="1" x14ac:dyDescent="0.2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</row>
    <row r="26" spans="1:135 16383:16383" hidden="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</row>
    <row r="27" spans="1:135 16383:16383" hidden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</row>
    <row r="28" spans="1:135 16383:16383" hidden="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</row>
    <row r="29" spans="1:135 16383:16383" hidden="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</row>
    <row r="30" spans="1:135 16383:16383" hidden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</row>
    <row r="31" spans="1:135 16383:16383" hidden="1" x14ac:dyDescent="0.2">
      <c r="A31" s="73"/>
      <c r="B31" s="73"/>
      <c r="C31" s="73"/>
      <c r="D31" s="73"/>
      <c r="E31" s="73"/>
      <c r="F31" s="73"/>
      <c r="G31" s="73"/>
      <c r="H31" s="82">
        <f>AVERAGE(H10:H30)</f>
        <v>10.691666666666668</v>
      </c>
      <c r="I31" s="73"/>
      <c r="J31" s="73"/>
      <c r="K31" s="73"/>
      <c r="L31" s="73">
        <f>AVERAGE(L10:L30)</f>
        <v>17.916666666666668</v>
      </c>
      <c r="M31" s="82">
        <f>AVERAGE(M10:M30)</f>
        <v>8.5499999999999989</v>
      </c>
      <c r="N31" s="82">
        <f>AVERAGE(N10:N30)</f>
        <v>3.1083333333333329</v>
      </c>
      <c r="O31" s="73"/>
      <c r="P31" s="73">
        <f>AVERAGE(P10:P30)</f>
        <v>5.2583333333333337</v>
      </c>
      <c r="Q31" s="73"/>
      <c r="R31" s="73"/>
      <c r="S31" s="73"/>
      <c r="T31" s="73">
        <f>AVERAGE(T10:T30)</f>
        <v>338.83333333333331</v>
      </c>
      <c r="U31" s="73"/>
      <c r="V31" s="73">
        <f>AVERAGE(V10:V30)</f>
        <v>63.433333333333337</v>
      </c>
      <c r="W31" s="73">
        <f>AVERAGE(W10:W30)</f>
        <v>28.858333333333334</v>
      </c>
      <c r="X31" s="73"/>
      <c r="Y31" s="73"/>
      <c r="Z31" s="73"/>
      <c r="AA31" s="73">
        <f>AVERAGE(AA10:AA30)</f>
        <v>7.5666666666666655</v>
      </c>
      <c r="AB31" s="73"/>
      <c r="AC31" s="73">
        <f>AVERAGE(AC10:AC30)</f>
        <v>0.19999999999999998</v>
      </c>
      <c r="AD31" s="73"/>
      <c r="AE31" s="83">
        <f>AVERAGE(AE10:AE30)</f>
        <v>3.0033333333333339</v>
      </c>
      <c r="AF31" s="73">
        <f>AVERAGE(AF10:AF30)</f>
        <v>2.9666666666666675E-2</v>
      </c>
      <c r="AG31" s="73">
        <f>AVERAGE(AG10:AG30)</f>
        <v>3.6558333333333337</v>
      </c>
      <c r="AH31" s="73">
        <f>AVERAGE(AH10:AH30)</f>
        <v>0.12416666666666666</v>
      </c>
      <c r="AI31" s="83">
        <f>AVERAGE(AI10:AI30)</f>
        <v>0.12250000000000001</v>
      </c>
      <c r="AJ31" s="73"/>
      <c r="AK31" s="73"/>
      <c r="AL31" s="73">
        <f>AVERAGE(AL10:AL30)</f>
        <v>6.2500000000000001E-4</v>
      </c>
      <c r="AM31" s="73"/>
      <c r="AN31" s="73"/>
      <c r="AO31" s="73"/>
      <c r="AP31" s="73"/>
      <c r="AQ31" s="73">
        <f>AVERAGE(AQ10:AQ30)</f>
        <v>2.8000000000000001E-2</v>
      </c>
      <c r="AR31" s="73">
        <f>AVERAGE(AR10:AR30)</f>
        <v>1.8499999999999999E-3</v>
      </c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>
        <f>AVERAGE(BN10:BN30)</f>
        <v>5.8125000000000003E-2</v>
      </c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>
        <f>AVERAGE(CB10:CB30)</f>
        <v>0.99</v>
      </c>
      <c r="CC31" s="73">
        <f>AVERAGE(CC10:CC30)</f>
        <v>6.2500000000000003E-3</v>
      </c>
      <c r="CD31" s="73"/>
      <c r="CE31" s="73">
        <f>AVERAGE(CE10:CE30)</f>
        <v>2.9025000000000003</v>
      </c>
      <c r="CF31" s="73"/>
      <c r="CG31" s="73"/>
      <c r="CH31" s="73"/>
      <c r="CI31" s="73"/>
      <c r="CJ31" s="73"/>
      <c r="CK31" s="73"/>
      <c r="CL31" s="73"/>
      <c r="CM31" s="73">
        <f>AVERAGE(CM10:CM30)</f>
        <v>3.5499999999999998E-3</v>
      </c>
      <c r="CN31" s="73">
        <f>AVERAGE(CN10:CN30)</f>
        <v>3.0916666666666675E-3</v>
      </c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XFC31" s="55">
        <f>AVERAGE(H31:XFB31)</f>
        <v>20.63942326388889</v>
      </c>
    </row>
    <row r="32" spans="1:135 16383:16383" hidden="1" x14ac:dyDescent="0.2">
      <c r="A32" s="73"/>
      <c r="B32" s="73"/>
      <c r="C32" s="73"/>
      <c r="D32" s="73"/>
      <c r="E32" s="73"/>
      <c r="F32" s="73"/>
      <c r="G32" s="73"/>
      <c r="H32" s="82">
        <f>MIN(H10:H31)</f>
        <v>0</v>
      </c>
      <c r="I32" s="73"/>
      <c r="J32" s="73"/>
      <c r="K32" s="73"/>
      <c r="L32" s="73">
        <f>MIN(L10:L31)</f>
        <v>6</v>
      </c>
      <c r="M32" s="82">
        <f>MIN(M10:M31)</f>
        <v>6</v>
      </c>
      <c r="N32" s="82">
        <f>MIN(N10:N31)</f>
        <v>1.9</v>
      </c>
      <c r="O32" s="73"/>
      <c r="P32" s="73">
        <f>MIN(P10:P31)</f>
        <v>3.4</v>
      </c>
      <c r="Q32" s="73"/>
      <c r="R32" s="73"/>
      <c r="S32" s="73"/>
      <c r="T32" s="73">
        <f>MIN(T10:T31)</f>
        <v>248</v>
      </c>
      <c r="U32" s="73"/>
      <c r="V32" s="73">
        <f>MIN(V10:V31)</f>
        <v>46.6</v>
      </c>
      <c r="W32" s="73">
        <f>MIN(W10:W31)</f>
        <v>21.7</v>
      </c>
      <c r="X32" s="73"/>
      <c r="Y32" s="73"/>
      <c r="Z32" s="73"/>
      <c r="AA32" s="73">
        <f>MIN(AA10:AA31)</f>
        <v>7.2</v>
      </c>
      <c r="AB32" s="73"/>
      <c r="AC32" s="73">
        <f>MIN(AC10:AC31)</f>
        <v>0.03</v>
      </c>
      <c r="AD32" s="73"/>
      <c r="AE32" s="83">
        <f>MIN(AE10:AE31)</f>
        <v>2.38</v>
      </c>
      <c r="AF32" s="73">
        <f>MIN(AF10:AF31)</f>
        <v>2.1999999999999999E-2</v>
      </c>
      <c r="AG32" s="73">
        <f>MIN(AG10:AG31)</f>
        <v>2.92</v>
      </c>
      <c r="AH32" s="73">
        <f>MIN(AH10:AH31)</f>
        <v>0.05</v>
      </c>
      <c r="AI32" s="83">
        <f>MIN(AI10:AI31)</f>
        <v>0.1</v>
      </c>
      <c r="AJ32" s="73"/>
      <c r="AK32" s="73"/>
      <c r="AL32" s="73">
        <f>MIN(AL10:AL31)</f>
        <v>5.0000000000000001E-4</v>
      </c>
      <c r="AM32" s="73"/>
      <c r="AN32" s="73"/>
      <c r="AO32" s="73"/>
      <c r="AP32" s="73"/>
      <c r="AQ32" s="73">
        <f>MIN(AQ10:AQ31)</f>
        <v>0.02</v>
      </c>
      <c r="AR32" s="73">
        <f>MIN(AR10:AR31)</f>
        <v>1.4E-3</v>
      </c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>
        <f>MIN(BN10:BN31)</f>
        <v>1.2500000000000001E-2</v>
      </c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>
        <f>MIN(CB10:CB31)</f>
        <v>0.25</v>
      </c>
      <c r="CC32" s="73">
        <f>MIN(CC10:CC31)</f>
        <v>5.0000000000000001E-3</v>
      </c>
      <c r="CD32" s="73"/>
      <c r="CE32" s="73">
        <f>MIN(CE10:CE31)</f>
        <v>2.3199999999999998</v>
      </c>
      <c r="CF32" s="73"/>
      <c r="CG32" s="73"/>
      <c r="CH32" s="73"/>
      <c r="CI32" s="73"/>
      <c r="CJ32" s="73"/>
      <c r="CK32" s="73"/>
      <c r="CL32" s="73"/>
      <c r="CM32" s="73">
        <f>MIN(CM10:CM31)</f>
        <v>4.0000000000000002E-4</v>
      </c>
      <c r="CN32" s="73">
        <f>MIN(CN10:CN31)</f>
        <v>4.0000000000000002E-4</v>
      </c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XFC32" s="55">
        <f>MIN(XFC10:XFD31)</f>
        <v>16.098875</v>
      </c>
    </row>
    <row r="33" spans="1:135 16383:16383" hidden="1" x14ac:dyDescent="0.2">
      <c r="A33" s="73"/>
      <c r="B33" s="73"/>
      <c r="C33" s="73"/>
      <c r="D33" s="73"/>
      <c r="E33" s="73"/>
      <c r="F33" s="73"/>
      <c r="G33" s="73"/>
      <c r="H33" s="82">
        <f>MAX(H10:H32)</f>
        <v>20.7</v>
      </c>
      <c r="I33" s="73"/>
      <c r="J33" s="73"/>
      <c r="K33" s="73"/>
      <c r="L33" s="73">
        <f>MAX(L10:L32)</f>
        <v>35</v>
      </c>
      <c r="M33" s="82">
        <f>MAX(M10:M32)</f>
        <v>12.4</v>
      </c>
      <c r="N33" s="82">
        <f>MAX(N10:N32)</f>
        <v>4.9000000000000004</v>
      </c>
      <c r="O33" s="73"/>
      <c r="P33" s="73">
        <f>MAX(P10:P32)</f>
        <v>7.4</v>
      </c>
      <c r="Q33" s="73"/>
      <c r="R33" s="73"/>
      <c r="S33" s="73"/>
      <c r="T33" s="73">
        <f>MAX(T10:T32)</f>
        <v>490</v>
      </c>
      <c r="U33" s="73"/>
      <c r="V33" s="73">
        <f>MAX(V10:V32)</f>
        <v>88.1</v>
      </c>
      <c r="W33" s="73">
        <f>MAX(W10:W32)</f>
        <v>41.1</v>
      </c>
      <c r="X33" s="73"/>
      <c r="Y33" s="73"/>
      <c r="Z33" s="73"/>
      <c r="AA33" s="73">
        <f>MAX(AA10:AA32)</f>
        <v>8</v>
      </c>
      <c r="AB33" s="73"/>
      <c r="AC33" s="73">
        <f>MAX(AC10:AC32)</f>
        <v>0.48</v>
      </c>
      <c r="AD33" s="73"/>
      <c r="AE33" s="83">
        <f>MAX(AE10:AE32)</f>
        <v>3.64</v>
      </c>
      <c r="AF33" s="73">
        <f>MAX(AF10:AF32)</f>
        <v>4.2000000000000003E-2</v>
      </c>
      <c r="AG33" s="73">
        <f>MAX(AG10:AG32)</f>
        <v>4.59</v>
      </c>
      <c r="AH33" s="73">
        <f>MAX(AH10:AH32)</f>
        <v>0.21</v>
      </c>
      <c r="AI33" s="83">
        <f>MAX(AI10:AI32)</f>
        <v>0.17</v>
      </c>
      <c r="AJ33" s="73"/>
      <c r="AK33" s="73"/>
      <c r="AL33" s="73">
        <f>MAX(AL10:AL32)</f>
        <v>1E-3</v>
      </c>
      <c r="AM33" s="73"/>
      <c r="AN33" s="73"/>
      <c r="AO33" s="73"/>
      <c r="AP33" s="73"/>
      <c r="AQ33" s="73">
        <f>MAX(AQ10:AQ32)</f>
        <v>3.4000000000000002E-2</v>
      </c>
      <c r="AR33" s="73">
        <f>MAX(AR10:AR32)</f>
        <v>2.3E-3</v>
      </c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>
        <f>MAX(BN10:BN32)</f>
        <v>9.1999999999999998E-2</v>
      </c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>
        <f>MAX(CB10:CB32)</f>
        <v>1.56</v>
      </c>
      <c r="CC33" s="73">
        <f>MAX(CC10:CC32)</f>
        <v>0.01</v>
      </c>
      <c r="CD33" s="73"/>
      <c r="CE33" s="73">
        <f>MAX(CE10:CE32)</f>
        <v>3.57</v>
      </c>
      <c r="CF33" s="73"/>
      <c r="CG33" s="73"/>
      <c r="CH33" s="73"/>
      <c r="CI33" s="73"/>
      <c r="CJ33" s="73"/>
      <c r="CK33" s="73"/>
      <c r="CL33" s="73"/>
      <c r="CM33" s="73">
        <f>MAX(CM10:CM32)</f>
        <v>1.2999999999999999E-2</v>
      </c>
      <c r="CN33" s="73">
        <f>MAX(CN10:CN32)</f>
        <v>1.1900000000000001E-2</v>
      </c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XFC33" s="55">
        <f>MAX(XFC10:XFD32)</f>
        <v>38.329394117647055</v>
      </c>
    </row>
    <row r="34" spans="1:135 16383:16383" hidden="1" x14ac:dyDescent="0.2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</row>
    <row r="35" spans="1:135 16383:16383" s="57" customFormat="1" x14ac:dyDescent="0.2">
      <c r="A35" s="115" t="s">
        <v>307</v>
      </c>
      <c r="B35" s="100"/>
      <c r="C35" s="73"/>
      <c r="D35" s="99"/>
      <c r="E35" s="100"/>
      <c r="F35" s="100"/>
      <c r="G35" s="100"/>
      <c r="H35" s="73">
        <v>10.691666666666668</v>
      </c>
      <c r="I35" s="73"/>
      <c r="J35" s="73"/>
      <c r="K35" s="73"/>
      <c r="L35" s="73">
        <v>17.916666666666668</v>
      </c>
      <c r="M35" s="73">
        <v>8.5499999999999989</v>
      </c>
      <c r="N35" s="73">
        <v>3.1083333333333329</v>
      </c>
      <c r="O35" s="73"/>
      <c r="P35" s="73">
        <v>5.2583333333333337</v>
      </c>
      <c r="Q35" s="73"/>
      <c r="R35" s="73"/>
      <c r="S35" s="73"/>
      <c r="T35" s="73">
        <v>338.83333333333331</v>
      </c>
      <c r="U35" s="73"/>
      <c r="V35" s="73">
        <v>63.433333333333337</v>
      </c>
      <c r="W35" s="73">
        <v>28.858333333333334</v>
      </c>
      <c r="X35" s="73"/>
      <c r="Y35" s="73"/>
      <c r="Z35" s="73"/>
      <c r="AA35" s="73">
        <v>7.5666666666666655</v>
      </c>
      <c r="AB35" s="73"/>
      <c r="AC35" s="73">
        <v>0.19999999999999998</v>
      </c>
      <c r="AD35" s="73"/>
      <c r="AE35" s="73">
        <v>3.0033333333333339</v>
      </c>
      <c r="AF35" s="73">
        <v>2.9666666666666675E-2</v>
      </c>
      <c r="AG35" s="73">
        <v>3.6558333333333337</v>
      </c>
      <c r="AH35" s="73">
        <v>0.12416666666666666</v>
      </c>
      <c r="AI35" s="73">
        <v>0.12250000000000001</v>
      </c>
      <c r="AJ35" s="73"/>
      <c r="AK35" s="73"/>
      <c r="AL35" s="73">
        <v>6.2500000000000001E-4</v>
      </c>
      <c r="AM35" s="73"/>
      <c r="AN35" s="73"/>
      <c r="AO35" s="73"/>
      <c r="AP35" s="73"/>
      <c r="AQ35" s="73">
        <v>2.8000000000000001E-2</v>
      </c>
      <c r="AR35" s="73">
        <v>1.8499999999999999E-3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>
        <v>5.8125000000000003E-2</v>
      </c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>
        <v>0.99</v>
      </c>
      <c r="CC35" s="73">
        <v>6.2500000000000003E-3</v>
      </c>
      <c r="CD35" s="73"/>
      <c r="CE35" s="73">
        <v>2.9025000000000003</v>
      </c>
      <c r="CF35" s="73"/>
      <c r="CG35" s="73"/>
      <c r="CH35" s="73"/>
      <c r="CI35" s="73"/>
      <c r="CJ35" s="73"/>
      <c r="CK35" s="73"/>
      <c r="CL35" s="73"/>
      <c r="CM35" s="73">
        <v>3.5499999999999998E-3</v>
      </c>
      <c r="CN35" s="73">
        <v>3.0916666666666675E-3</v>
      </c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XFC35" s="57">
        <v>20.63942326388889</v>
      </c>
    </row>
    <row r="36" spans="1:135 16383:16383" s="57" customFormat="1" x14ac:dyDescent="0.2">
      <c r="A36" s="115" t="s">
        <v>309</v>
      </c>
      <c r="B36" s="101"/>
      <c r="C36" s="73"/>
      <c r="D36" s="99"/>
      <c r="E36" s="101"/>
      <c r="F36" s="101"/>
      <c r="G36" s="101"/>
      <c r="H36" s="73">
        <v>20.7</v>
      </c>
      <c r="I36" s="73"/>
      <c r="J36" s="73"/>
      <c r="K36" s="73"/>
      <c r="L36" s="73">
        <v>35</v>
      </c>
      <c r="M36" s="73">
        <v>12.4</v>
      </c>
      <c r="N36" s="73">
        <v>4.9000000000000004</v>
      </c>
      <c r="O36" s="73"/>
      <c r="P36" s="73">
        <v>7.4</v>
      </c>
      <c r="Q36" s="73"/>
      <c r="R36" s="73"/>
      <c r="S36" s="73"/>
      <c r="T36" s="73">
        <v>490</v>
      </c>
      <c r="U36" s="73"/>
      <c r="V36" s="73">
        <v>88.1</v>
      </c>
      <c r="W36" s="73">
        <v>41.1</v>
      </c>
      <c r="X36" s="73"/>
      <c r="Y36" s="73"/>
      <c r="Z36" s="73"/>
      <c r="AA36" s="73">
        <v>8</v>
      </c>
      <c r="AB36" s="73"/>
      <c r="AC36" s="73">
        <v>0.48</v>
      </c>
      <c r="AD36" s="73"/>
      <c r="AE36" s="73">
        <v>3.64</v>
      </c>
      <c r="AF36" s="73">
        <v>4.2000000000000003E-2</v>
      </c>
      <c r="AG36" s="73">
        <v>4.59</v>
      </c>
      <c r="AH36" s="73">
        <v>0.21</v>
      </c>
      <c r="AI36" s="73">
        <v>0.17</v>
      </c>
      <c r="AJ36" s="73"/>
      <c r="AK36" s="73"/>
      <c r="AL36" s="73">
        <v>1E-3</v>
      </c>
      <c r="AM36" s="73"/>
      <c r="AN36" s="73"/>
      <c r="AO36" s="73"/>
      <c r="AP36" s="73"/>
      <c r="AQ36" s="73">
        <v>3.4000000000000002E-2</v>
      </c>
      <c r="AR36" s="73">
        <v>2.3E-3</v>
      </c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>
        <v>9.1999999999999998E-2</v>
      </c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>
        <v>1.56</v>
      </c>
      <c r="CC36" s="73">
        <v>0.01</v>
      </c>
      <c r="CD36" s="73"/>
      <c r="CE36" s="73">
        <v>3.57</v>
      </c>
      <c r="CF36" s="73"/>
      <c r="CG36" s="73"/>
      <c r="CH36" s="73"/>
      <c r="CI36" s="73"/>
      <c r="CJ36" s="73"/>
      <c r="CK36" s="73"/>
      <c r="CL36" s="73"/>
      <c r="CM36" s="73">
        <v>1.2999999999999999E-2</v>
      </c>
      <c r="CN36" s="73">
        <v>1.1900000000000001E-2</v>
      </c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XFC36" s="57">
        <v>38.329394117647055</v>
      </c>
    </row>
    <row r="37" spans="1:135 16383:16383" s="57" customFormat="1" x14ac:dyDescent="0.2">
      <c r="A37" s="115" t="s">
        <v>308</v>
      </c>
      <c r="B37" s="102"/>
      <c r="C37" s="73"/>
      <c r="D37" s="99"/>
      <c r="E37" s="102"/>
      <c r="F37" s="102"/>
      <c r="G37" s="102"/>
      <c r="H37" s="73">
        <v>0</v>
      </c>
      <c r="I37" s="73"/>
      <c r="J37" s="73"/>
      <c r="K37" s="73"/>
      <c r="L37" s="73">
        <v>6</v>
      </c>
      <c r="M37" s="73">
        <v>6</v>
      </c>
      <c r="N37" s="73">
        <v>1.9</v>
      </c>
      <c r="O37" s="73"/>
      <c r="P37" s="73">
        <v>3.4</v>
      </c>
      <c r="Q37" s="73"/>
      <c r="R37" s="73"/>
      <c r="S37" s="73"/>
      <c r="T37" s="73">
        <v>248</v>
      </c>
      <c r="U37" s="73"/>
      <c r="V37" s="73">
        <v>46.6</v>
      </c>
      <c r="W37" s="73">
        <v>21.7</v>
      </c>
      <c r="X37" s="73"/>
      <c r="Y37" s="73"/>
      <c r="Z37" s="73"/>
      <c r="AA37" s="73">
        <v>7.2</v>
      </c>
      <c r="AB37" s="73"/>
      <c r="AC37" s="73">
        <v>0.03</v>
      </c>
      <c r="AD37" s="73"/>
      <c r="AE37" s="73">
        <v>2.38</v>
      </c>
      <c r="AF37" s="73">
        <v>2.1999999999999999E-2</v>
      </c>
      <c r="AG37" s="73">
        <v>2.92</v>
      </c>
      <c r="AH37" s="73">
        <v>0.05</v>
      </c>
      <c r="AI37" s="73">
        <v>0.1</v>
      </c>
      <c r="AJ37" s="73"/>
      <c r="AK37" s="73"/>
      <c r="AL37" s="73">
        <v>5.0000000000000001E-4</v>
      </c>
      <c r="AM37" s="73"/>
      <c r="AN37" s="73"/>
      <c r="AO37" s="73"/>
      <c r="AP37" s="73"/>
      <c r="AQ37" s="73">
        <v>0.02</v>
      </c>
      <c r="AR37" s="73">
        <v>1.4E-3</v>
      </c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>
        <v>1.2500000000000001E-2</v>
      </c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>
        <v>0.25</v>
      </c>
      <c r="CC37" s="73">
        <v>5.0000000000000001E-3</v>
      </c>
      <c r="CD37" s="73"/>
      <c r="CE37" s="73">
        <v>2.3199999999999998</v>
      </c>
      <c r="CF37" s="73"/>
      <c r="CG37" s="73"/>
      <c r="CH37" s="73"/>
      <c r="CI37" s="73"/>
      <c r="CJ37" s="73"/>
      <c r="CK37" s="73"/>
      <c r="CL37" s="73"/>
      <c r="CM37" s="73">
        <v>4.0000000000000002E-4</v>
      </c>
      <c r="CN37" s="73">
        <v>4.0000000000000002E-4</v>
      </c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XFC37" s="57">
        <v>16.098875</v>
      </c>
    </row>
  </sheetData>
  <mergeCells count="18">
    <mergeCell ref="DU7:EE7"/>
    <mergeCell ref="M7:R7"/>
    <mergeCell ref="S7:Z7"/>
    <mergeCell ref="AA7:AB7"/>
    <mergeCell ref="AC7:AJ7"/>
    <mergeCell ref="AK7:BH7"/>
    <mergeCell ref="BI7:DE7"/>
    <mergeCell ref="DF7:DN7"/>
    <mergeCell ref="DO7:DQ7"/>
    <mergeCell ref="B35:B37"/>
    <mergeCell ref="E35:E37"/>
    <mergeCell ref="F35:F37"/>
    <mergeCell ref="G35:G37"/>
    <mergeCell ref="DR7:DT7"/>
    <mergeCell ref="A23:B23"/>
    <mergeCell ref="A7:A8"/>
    <mergeCell ref="B7:G7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Nysa Łużycka 197,0</vt:lpstr>
      <vt:lpstr>Nysa Łużycka 164,8</vt:lpstr>
      <vt:lpstr>Nysa Łużycka 135,0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2014-10-09T07:17:51Z</dcterms:modified>
</cp:coreProperties>
</file>