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2626E304-3B24-491B-AE3F-2A5F0B5D3C86}" xr6:coauthVersionLast="47" xr6:coauthVersionMax="47" xr10:uidLastSave="{00000000-0000-0000-0000-000000000000}"/>
  <bookViews>
    <workbookView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PROTOKOL!$A$1:$H$31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C11" i="18" l="1"/>
  <c r="B8" i="6"/>
  <c r="C8" i="6"/>
  <c r="LB5" i="18" l="1"/>
  <c r="KF5" i="18"/>
  <c r="JJ5" i="18"/>
  <c r="IN5" i="18"/>
  <c r="HR5" i="18"/>
  <c r="GV5" i="18"/>
  <c r="FZ5" i="18"/>
  <c r="FD5" i="18"/>
  <c r="EH5" i="18"/>
  <c r="DL5" i="18"/>
  <c r="CP5" i="18"/>
  <c r="BT5" i="18"/>
  <c r="AX5" i="18"/>
  <c r="AB5" i="18"/>
  <c r="LA111" i="18"/>
  <c r="LA110" i="18"/>
  <c r="LA109" i="18"/>
  <c r="LN104" i="18"/>
  <c r="KY104" i="18"/>
  <c r="LN102" i="18"/>
  <c r="LA107" i="18" s="1"/>
  <c r="LP101" i="18"/>
  <c r="LK101" i="18"/>
  <c r="KZ109" i="18" s="1"/>
  <c r="LB101" i="18"/>
  <c r="KZ107" i="18" s="1"/>
  <c r="KZ101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LP71" i="18"/>
  <c r="LQ71" i="18" s="1"/>
  <c r="LO71" i="18"/>
  <c r="LN71" i="18"/>
  <c r="LM71" i="18"/>
  <c r="LL71" i="18"/>
  <c r="LH71" i="18"/>
  <c r="LG71" i="18"/>
  <c r="LE71" i="18"/>
  <c r="LD71" i="18"/>
  <c r="LC71" i="18"/>
  <c r="KY71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LP65" i="18"/>
  <c r="LQ65" i="18" s="1"/>
  <c r="LO65" i="18"/>
  <c r="LN65" i="18"/>
  <c r="LM65" i="18"/>
  <c r="LL65" i="18"/>
  <c r="LH65" i="18"/>
  <c r="LG65" i="18"/>
  <c r="LE65" i="18"/>
  <c r="LD65" i="18"/>
  <c r="LC65" i="18"/>
  <c r="KY65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LP59" i="18"/>
  <c r="LQ59" i="18" s="1"/>
  <c r="LO59" i="18"/>
  <c r="LN59" i="18"/>
  <c r="LM59" i="18"/>
  <c r="LL59" i="18"/>
  <c r="LH59" i="18"/>
  <c r="LG59" i="18"/>
  <c r="LE59" i="18"/>
  <c r="LD59" i="18"/>
  <c r="LC59" i="18"/>
  <c r="KY59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LP53" i="18"/>
  <c r="LQ53" i="18" s="1"/>
  <c r="LO53" i="18"/>
  <c r="LN53" i="18"/>
  <c r="LM53" i="18"/>
  <c r="LL53" i="18"/>
  <c r="LH53" i="18"/>
  <c r="LG53" i="18"/>
  <c r="LE53" i="18"/>
  <c r="LD53" i="18"/>
  <c r="LC53" i="18"/>
  <c r="KY53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LP51" i="18"/>
  <c r="LQ51" i="18" s="1"/>
  <c r="LO51" i="18"/>
  <c r="LN51" i="18"/>
  <c r="LM51" i="18"/>
  <c r="LL51" i="18"/>
  <c r="LH51" i="18"/>
  <c r="LG51" i="18"/>
  <c r="LE51" i="18"/>
  <c r="LD51" i="18"/>
  <c r="LC51" i="18"/>
  <c r="KY51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LP47" i="18"/>
  <c r="LQ47" i="18" s="1"/>
  <c r="LO47" i="18"/>
  <c r="LN47" i="18"/>
  <c r="LM47" i="18"/>
  <c r="LL47" i="18"/>
  <c r="LH47" i="18"/>
  <c r="LG47" i="18"/>
  <c r="LE47" i="18"/>
  <c r="LD47" i="18"/>
  <c r="LC47" i="18"/>
  <c r="KY47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LP44" i="18"/>
  <c r="LQ44" i="18" s="1"/>
  <c r="LO44" i="18"/>
  <c r="LN44" i="18"/>
  <c r="LM44" i="18"/>
  <c r="LL44" i="18"/>
  <c r="LH44" i="18"/>
  <c r="LG44" i="18"/>
  <c r="LE44" i="18"/>
  <c r="LD44" i="18"/>
  <c r="LC44" i="18"/>
  <c r="KY44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LP41" i="18"/>
  <c r="LQ41" i="18" s="1"/>
  <c r="LO41" i="18"/>
  <c r="LN41" i="18"/>
  <c r="LM41" i="18"/>
  <c r="LL41" i="18"/>
  <c r="LH41" i="18"/>
  <c r="LG41" i="18"/>
  <c r="LE41" i="18"/>
  <c r="LD41" i="18"/>
  <c r="LC41" i="18"/>
  <c r="KY41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LP38" i="18"/>
  <c r="LQ38" i="18" s="1"/>
  <c r="LO38" i="18"/>
  <c r="LN38" i="18"/>
  <c r="LM38" i="18"/>
  <c r="LL38" i="18"/>
  <c r="LH38" i="18"/>
  <c r="LG38" i="18"/>
  <c r="LE38" i="18"/>
  <c r="LD38" i="18"/>
  <c r="LC38" i="18"/>
  <c r="KY38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LP36" i="18"/>
  <c r="LQ36" i="18" s="1"/>
  <c r="LO36" i="18"/>
  <c r="LN36" i="18"/>
  <c r="LM36" i="18"/>
  <c r="LL36" i="18"/>
  <c r="LH36" i="18"/>
  <c r="LG36" i="18"/>
  <c r="LE36" i="18"/>
  <c r="LD36" i="18"/>
  <c r="LC36" i="18"/>
  <c r="KY36" i="18"/>
  <c r="LP35" i="18"/>
  <c r="LQ35" i="18" s="1"/>
  <c r="LO35" i="18"/>
  <c r="LN35" i="18"/>
  <c r="LM35" i="18"/>
  <c r="LL35" i="18"/>
  <c r="LH35" i="18"/>
  <c r="LG35" i="18"/>
  <c r="LE35" i="18"/>
  <c r="LD35" i="18"/>
  <c r="LC35" i="18"/>
  <c r="KY35" i="18"/>
  <c r="LP34" i="18"/>
  <c r="LQ34" i="18" s="1"/>
  <c r="LO34" i="18"/>
  <c r="LN34" i="18"/>
  <c r="LM34" i="18"/>
  <c r="LL34" i="18"/>
  <c r="LH34" i="18"/>
  <c r="LG34" i="18"/>
  <c r="LE34" i="18"/>
  <c r="LD34" i="18"/>
  <c r="LC34" i="18"/>
  <c r="KY34" i="18"/>
  <c r="LP33" i="18"/>
  <c r="LQ33" i="18" s="1"/>
  <c r="LO33" i="18"/>
  <c r="LN33" i="18"/>
  <c r="LM33" i="18"/>
  <c r="LL33" i="18"/>
  <c r="LH33" i="18"/>
  <c r="LG33" i="18"/>
  <c r="LE33" i="18"/>
  <c r="LD33" i="18"/>
  <c r="LC33" i="18"/>
  <c r="KY33" i="18"/>
  <c r="LP32" i="18"/>
  <c r="LQ32" i="18" s="1"/>
  <c r="LO32" i="18"/>
  <c r="LN32" i="18"/>
  <c r="LM32" i="18"/>
  <c r="LL32" i="18"/>
  <c r="LH32" i="18"/>
  <c r="LG32" i="18"/>
  <c r="LE32" i="18"/>
  <c r="LD32" i="18"/>
  <c r="LC32" i="18"/>
  <c r="KY32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LP29" i="18"/>
  <c r="LQ29" i="18" s="1"/>
  <c r="LO29" i="18"/>
  <c r="LN29" i="18"/>
  <c r="LM29" i="18"/>
  <c r="LL29" i="18"/>
  <c r="LH29" i="18"/>
  <c r="LG29" i="18"/>
  <c r="LE29" i="18"/>
  <c r="LD29" i="18"/>
  <c r="LC29" i="18"/>
  <c r="KY29" i="18"/>
  <c r="LP28" i="18"/>
  <c r="LQ28" i="18" s="1"/>
  <c r="LO28" i="18"/>
  <c r="LN28" i="18"/>
  <c r="LM28" i="18"/>
  <c r="LL28" i="18"/>
  <c r="LH28" i="18"/>
  <c r="LG28" i="18"/>
  <c r="LE28" i="18"/>
  <c r="LD28" i="18"/>
  <c r="LC28" i="18"/>
  <c r="KY28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LP26" i="18"/>
  <c r="LQ26" i="18" s="1"/>
  <c r="LO26" i="18"/>
  <c r="LN26" i="18"/>
  <c r="LM26" i="18"/>
  <c r="LL26" i="18"/>
  <c r="LH26" i="18"/>
  <c r="LG26" i="18"/>
  <c r="LE26" i="18"/>
  <c r="LD26" i="18"/>
  <c r="LC26" i="18"/>
  <c r="KY26" i="18"/>
  <c r="LP25" i="18"/>
  <c r="LQ25" i="18" s="1"/>
  <c r="LO25" i="18"/>
  <c r="LN25" i="18"/>
  <c r="LM25" i="18"/>
  <c r="LL25" i="18"/>
  <c r="LH25" i="18"/>
  <c r="LG25" i="18"/>
  <c r="LE25" i="18"/>
  <c r="LD25" i="18"/>
  <c r="LC25" i="18"/>
  <c r="KY25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LP23" i="18"/>
  <c r="LQ23" i="18" s="1"/>
  <c r="LO23" i="18"/>
  <c r="LN23" i="18"/>
  <c r="LM23" i="18"/>
  <c r="LL23" i="18"/>
  <c r="LH23" i="18"/>
  <c r="LG23" i="18"/>
  <c r="LE23" i="18"/>
  <c r="LD23" i="18"/>
  <c r="LC23" i="18"/>
  <c r="KY23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LP20" i="18"/>
  <c r="LQ20" i="18" s="1"/>
  <c r="LO20" i="18"/>
  <c r="LN20" i="18"/>
  <c r="LM20" i="18"/>
  <c r="LL20" i="18"/>
  <c r="LH20" i="18"/>
  <c r="LG20" i="18"/>
  <c r="LE20" i="18"/>
  <c r="LD20" i="18"/>
  <c r="LC20" i="18"/>
  <c r="KY20" i="18"/>
  <c r="LP19" i="18"/>
  <c r="LQ19" i="18" s="1"/>
  <c r="LO19" i="18"/>
  <c r="LN19" i="18"/>
  <c r="LM19" i="18"/>
  <c r="LL19" i="18"/>
  <c r="LH19" i="18"/>
  <c r="LG19" i="18"/>
  <c r="LE19" i="18"/>
  <c r="LD19" i="18"/>
  <c r="LC19" i="18"/>
  <c r="KY19" i="18"/>
  <c r="LP18" i="18"/>
  <c r="LQ18" i="18" s="1"/>
  <c r="LO18" i="18"/>
  <c r="LN18" i="18"/>
  <c r="LM18" i="18"/>
  <c r="LL18" i="18"/>
  <c r="LH18" i="18"/>
  <c r="LG18" i="18"/>
  <c r="LE18" i="18"/>
  <c r="LD18" i="18"/>
  <c r="LC18" i="18"/>
  <c r="KY18" i="18"/>
  <c r="LP17" i="18"/>
  <c r="LQ17" i="18" s="1"/>
  <c r="LO17" i="18"/>
  <c r="LN17" i="18"/>
  <c r="LM17" i="18"/>
  <c r="LL17" i="18"/>
  <c r="LH17" i="18"/>
  <c r="LG17" i="18"/>
  <c r="LE17" i="18"/>
  <c r="LD17" i="18"/>
  <c r="LC17" i="18"/>
  <c r="KY17" i="18"/>
  <c r="LP16" i="18"/>
  <c r="LQ16" i="18" s="1"/>
  <c r="LO16" i="18"/>
  <c r="LN16" i="18"/>
  <c r="LM16" i="18"/>
  <c r="LL16" i="18"/>
  <c r="LH16" i="18"/>
  <c r="LG16" i="18"/>
  <c r="LE16" i="18"/>
  <c r="LD16" i="18"/>
  <c r="LC16" i="18"/>
  <c r="KY16" i="18"/>
  <c r="LP15" i="18"/>
  <c r="LQ15" i="18" s="1"/>
  <c r="LO15" i="18"/>
  <c r="LN15" i="18"/>
  <c r="LM15" i="18"/>
  <c r="LL15" i="18"/>
  <c r="LH15" i="18"/>
  <c r="LG15" i="18"/>
  <c r="LE15" i="18"/>
  <c r="LD15" i="18"/>
  <c r="LC15" i="18"/>
  <c r="KY15" i="18"/>
  <c r="LP14" i="18"/>
  <c r="LQ14" i="18" s="1"/>
  <c r="LO14" i="18"/>
  <c r="LN14" i="18"/>
  <c r="LM14" i="18"/>
  <c r="LL14" i="18"/>
  <c r="LH14" i="18"/>
  <c r="LG14" i="18"/>
  <c r="LE14" i="18"/>
  <c r="LD14" i="18"/>
  <c r="LC14" i="18"/>
  <c r="KY14" i="18"/>
  <c r="LP13" i="18"/>
  <c r="LQ13" i="18" s="1"/>
  <c r="LO13" i="18"/>
  <c r="LN13" i="18"/>
  <c r="LM13" i="18"/>
  <c r="LL13" i="18"/>
  <c r="LH13" i="18"/>
  <c r="LG13" i="18"/>
  <c r="LE13" i="18"/>
  <c r="LD13" i="18"/>
  <c r="LC13" i="18"/>
  <c r="KY13" i="18"/>
  <c r="LP12" i="18"/>
  <c r="LQ12" i="18" s="1"/>
  <c r="LO12" i="18"/>
  <c r="LN12" i="18"/>
  <c r="LM12" i="18"/>
  <c r="LL12" i="18"/>
  <c r="LH12" i="18"/>
  <c r="LG12" i="18"/>
  <c r="LE12" i="18"/>
  <c r="LD12" i="18"/>
  <c r="LC12" i="18"/>
  <c r="KY12" i="18"/>
  <c r="LP11" i="18"/>
  <c r="LQ11" i="18" s="1"/>
  <c r="LO11" i="18"/>
  <c r="LN11" i="18"/>
  <c r="LM11" i="18"/>
  <c r="LL11" i="18"/>
  <c r="LH11" i="18"/>
  <c r="LG11" i="18"/>
  <c r="LE11" i="18"/>
  <c r="LD11" i="18"/>
  <c r="LC11" i="18"/>
  <c r="KY11" i="18"/>
  <c r="LP10" i="18"/>
  <c r="LQ10" i="18" s="1"/>
  <c r="LO10" i="18"/>
  <c r="LN10" i="18"/>
  <c r="LM10" i="18"/>
  <c r="LL10" i="18"/>
  <c r="LH10" i="18"/>
  <c r="LG10" i="18"/>
  <c r="LE10" i="18"/>
  <c r="LD10" i="18"/>
  <c r="LC10" i="18"/>
  <c r="KY10" i="18"/>
  <c r="LP9" i="18"/>
  <c r="LQ9" i="18" s="1"/>
  <c r="LO9" i="18"/>
  <c r="LN9" i="18"/>
  <c r="LM9" i="18"/>
  <c r="LL9" i="18"/>
  <c r="LH9" i="18"/>
  <c r="LG9" i="18"/>
  <c r="LE9" i="18"/>
  <c r="LD9" i="18"/>
  <c r="LC9" i="18"/>
  <c r="KY9" i="18"/>
  <c r="LP8" i="18"/>
  <c r="LQ8" i="18" s="1"/>
  <c r="LO8" i="18"/>
  <c r="LN8" i="18"/>
  <c r="LM8" i="18"/>
  <c r="LL8" i="18"/>
  <c r="LH8" i="18"/>
  <c r="LG8" i="18"/>
  <c r="LE8" i="18"/>
  <c r="LD8" i="18"/>
  <c r="LC8" i="18"/>
  <c r="KY8" i="18"/>
  <c r="LH5" i="18"/>
  <c r="LQ4" i="18"/>
  <c r="LN3" i="18"/>
  <c r="LH3" i="18"/>
  <c r="LG1" i="18"/>
  <c r="A21" i="5"/>
  <c r="A22" i="4"/>
  <c r="C19" i="4"/>
  <c r="C7" i="6"/>
  <c r="B7" i="6"/>
  <c r="C13" i="6"/>
  <c r="C12" i="6"/>
  <c r="B13" i="6"/>
  <c r="B12" i="6"/>
  <c r="C11" i="6"/>
  <c r="C10" i="6"/>
  <c r="B11" i="6"/>
  <c r="B10" i="6"/>
  <c r="C9" i="6"/>
  <c r="B9" i="6"/>
  <c r="LG101" i="18" l="1"/>
  <c r="LQ102" i="18" s="1"/>
  <c r="LQ104" i="18" s="1"/>
  <c r="LN106" i="18"/>
  <c r="LA108" i="18"/>
  <c r="LQ101" i="18"/>
  <c r="LH103" i="18" s="1"/>
  <c r="G19" i="5" s="1"/>
  <c r="LD109" i="18"/>
  <c r="LC109" i="18"/>
  <c r="LD107" i="18"/>
  <c r="LC107" i="18"/>
  <c r="LB110" i="18"/>
  <c r="KZ110" i="18" s="1"/>
  <c r="LB111" i="18"/>
  <c r="KZ111" i="18" s="1"/>
  <c r="LB108" i="18"/>
  <c r="KZ108" i="18" s="1"/>
  <c r="C16" i="4"/>
  <c r="C15" i="4"/>
  <c r="C14" i="4"/>
  <c r="C13" i="4"/>
  <c r="C12" i="4"/>
  <c r="C11" i="4"/>
  <c r="C10" i="4"/>
  <c r="C9" i="4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LQ106" i="18" l="1"/>
  <c r="LD108" i="18"/>
  <c r="LC108" i="18"/>
  <c r="LD111" i="18"/>
  <c r="LC111" i="18"/>
  <c r="LC110" i="18"/>
  <c r="LH105" i="18"/>
  <c r="LD110" i="18"/>
  <c r="K1" i="18"/>
  <c r="D17" i="16" s="1"/>
  <c r="F5" i="18"/>
  <c r="KL5" i="18" l="1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H109" i="18" s="1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C37" i="18"/>
  <c r="JB37" i="18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C31" i="18"/>
  <c r="JB31" i="18"/>
  <c r="JA31" i="18"/>
  <c r="IZ31" i="18"/>
  <c r="IY31" i="18"/>
  <c r="IX31" i="18"/>
  <c r="IT31" i="18"/>
  <c r="IS31" i="18"/>
  <c r="IQ31" i="18"/>
  <c r="IP31" i="18"/>
  <c r="IO31" i="18"/>
  <c r="IK31" i="18"/>
  <c r="KU30" i="18"/>
  <c r="KT30" i="18"/>
  <c r="KS30" i="18"/>
  <c r="KR30" i="18"/>
  <c r="KQ30" i="18"/>
  <c r="KP30" i="18"/>
  <c r="KL30" i="18"/>
  <c r="KK30" i="18"/>
  <c r="KI30" i="18"/>
  <c r="KH30" i="18"/>
  <c r="KG30" i="18"/>
  <c r="KC30" i="18"/>
  <c r="JY30" i="18"/>
  <c r="JX30" i="18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S30" i="18"/>
  <c r="IQ30" i="18"/>
  <c r="IP30" i="18"/>
  <c r="IO30" i="18"/>
  <c r="IK30" i="18"/>
  <c r="KU29" i="18"/>
  <c r="KT29" i="18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KU22" i="18"/>
  <c r="KT22" i="18"/>
  <c r="KS22" i="18"/>
  <c r="KR22" i="18"/>
  <c r="KQ22" i="18"/>
  <c r="KP22" i="18"/>
  <c r="KL22" i="18"/>
  <c r="KK22" i="18"/>
  <c r="KI22" i="18"/>
  <c r="KH22" i="18"/>
  <c r="KG22" i="18"/>
  <c r="KC22" i="18"/>
  <c r="JY22" i="18"/>
  <c r="JX22" i="18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T18" i="18"/>
  <c r="KU18" i="18" s="1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K17" i="18"/>
  <c r="KI17" i="18"/>
  <c r="KH17" i="18"/>
  <c r="KG17" i="18"/>
  <c r="KC17" i="18"/>
  <c r="JX17" i="18"/>
  <c r="JY17" i="18" s="1"/>
  <c r="JW17" i="18"/>
  <c r="JV17" i="18"/>
  <c r="JU17" i="18"/>
  <c r="JT17" i="18"/>
  <c r="JP17" i="18"/>
  <c r="JO17" i="18"/>
  <c r="JM17" i="18"/>
  <c r="JL17" i="18"/>
  <c r="JK17" i="18"/>
  <c r="JG17" i="18"/>
  <c r="JB17" i="18"/>
  <c r="JC17" i="18" s="1"/>
  <c r="JA17" i="18"/>
  <c r="IZ17" i="18"/>
  <c r="IY17" i="18"/>
  <c r="IX17" i="18"/>
  <c r="IT17" i="18"/>
  <c r="IS17" i="18"/>
  <c r="IQ17" i="18"/>
  <c r="IP17" i="18"/>
  <c r="IO17" i="18"/>
  <c r="IK17" i="18"/>
  <c r="KT16" i="18"/>
  <c r="KU16" i="18" s="1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X15" i="18"/>
  <c r="JY15" i="18" s="1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T14" i="18"/>
  <c r="KU14" i="18" s="1"/>
  <c r="KS14" i="18"/>
  <c r="KR14" i="18"/>
  <c r="KQ14" i="18"/>
  <c r="KP14" i="18"/>
  <c r="KL14" i="18"/>
  <c r="KI14" i="18"/>
  <c r="KG14" i="18"/>
  <c r="KH14" i="18" s="1"/>
  <c r="KK14" i="18" s="1"/>
  <c r="KC14" i="18"/>
  <c r="JX14" i="18"/>
  <c r="JV14" i="18"/>
  <c r="JU14" i="18"/>
  <c r="JW14" i="18" s="1"/>
  <c r="JT14" i="18"/>
  <c r="JP14" i="18"/>
  <c r="JM14" i="18"/>
  <c r="JK14" i="18"/>
  <c r="JL14" i="18" s="1"/>
  <c r="JG14" i="18"/>
  <c r="JB14" i="18"/>
  <c r="JC14" i="18" s="1"/>
  <c r="JA14" i="18"/>
  <c r="IZ14" i="18"/>
  <c r="IY14" i="18"/>
  <c r="IX14" i="18"/>
  <c r="IT14" i="18"/>
  <c r="IQ14" i="18"/>
  <c r="IO14" i="18"/>
  <c r="IP14" i="18" s="1"/>
  <c r="IS14" i="18" s="1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X13" i="18"/>
  <c r="JY13" i="18" s="1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KT11" i="18"/>
  <c r="KU11" i="18" s="1"/>
  <c r="KS11" i="18"/>
  <c r="KR11" i="18"/>
  <c r="KQ11" i="18"/>
  <c r="KP11" i="18"/>
  <c r="KL11" i="18"/>
  <c r="KI11" i="18"/>
  <c r="KG11" i="18"/>
  <c r="KH11" i="18" s="1"/>
  <c r="KC11" i="18"/>
  <c r="JX11" i="18"/>
  <c r="JY11" i="18" s="1"/>
  <c r="JW11" i="18"/>
  <c r="JV11" i="18"/>
  <c r="JU11" i="18"/>
  <c r="JT11" i="18"/>
  <c r="JP11" i="18"/>
  <c r="JM11" i="18"/>
  <c r="JK11" i="18"/>
  <c r="JL11" i="18" s="1"/>
  <c r="JG11" i="18"/>
  <c r="JB11" i="18"/>
  <c r="IZ11" i="18"/>
  <c r="IY11" i="18"/>
  <c r="JA11" i="18" s="1"/>
  <c r="IX11" i="18"/>
  <c r="IT11" i="18"/>
  <c r="IQ11" i="18"/>
  <c r="IO11" i="18"/>
  <c r="IP11" i="18" s="1"/>
  <c r="IK11" i="18"/>
  <c r="KT10" i="18"/>
  <c r="KU10" i="18" s="1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K9" i="18"/>
  <c r="KI9" i="18"/>
  <c r="KH9" i="18"/>
  <c r="KG9" i="18"/>
  <c r="KC9" i="18"/>
  <c r="JX9" i="18"/>
  <c r="JY9" i="18" s="1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I8" i="18"/>
  <c r="KG8" i="18"/>
  <c r="KH8" i="18" s="1"/>
  <c r="KK8" i="18" s="1"/>
  <c r="KC8" i="18"/>
  <c r="JX8" i="18"/>
  <c r="JY8" i="18" s="1"/>
  <c r="JW8" i="18"/>
  <c r="JV8" i="18"/>
  <c r="JU8" i="18"/>
  <c r="JT8" i="18"/>
  <c r="JP8" i="18"/>
  <c r="JM8" i="18"/>
  <c r="JL8" i="18"/>
  <c r="JK8" i="18"/>
  <c r="JG8" i="18"/>
  <c r="JB8" i="18"/>
  <c r="JC8" i="18" s="1"/>
  <c r="JA8" i="18"/>
  <c r="IZ8" i="18"/>
  <c r="IY8" i="18"/>
  <c r="IX8" i="18"/>
  <c r="IT8" i="18"/>
  <c r="IQ8" i="18"/>
  <c r="IO8" i="18"/>
  <c r="IP8" i="18" s="1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D14" i="18"/>
  <c r="IC14" i="18"/>
  <c r="IE14" i="18" s="1"/>
  <c r="IB14" i="18"/>
  <c r="HX14" i="18"/>
  <c r="HU14" i="18"/>
  <c r="HT14" i="18"/>
  <c r="HS14" i="18"/>
  <c r="HO14" i="18"/>
  <c r="HJ14" i="18"/>
  <c r="HH14" i="18"/>
  <c r="HG14" i="18"/>
  <c r="HI14" i="18" s="1"/>
  <c r="HF14" i="18"/>
  <c r="HB14" i="18"/>
  <c r="GY14" i="18"/>
  <c r="GX14" i="18"/>
  <c r="GW14" i="18"/>
  <c r="GS14" i="18"/>
  <c r="GN14" i="18"/>
  <c r="GM14" i="18"/>
  <c r="GL14" i="18"/>
  <c r="GK14" i="18"/>
  <c r="GJ14" i="18"/>
  <c r="GF14" i="18"/>
  <c r="GC14" i="18"/>
  <c r="GB14" i="18"/>
  <c r="GA14" i="18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F11" i="18"/>
  <c r="ID11" i="18"/>
  <c r="IC11" i="18"/>
  <c r="IE11" i="18" s="1"/>
  <c r="IB11" i="18"/>
  <c r="HX11" i="18"/>
  <c r="HU11" i="18"/>
  <c r="HS11" i="18"/>
  <c r="HT11" i="18" s="1"/>
  <c r="HW11" i="18" s="1"/>
  <c r="HO11" i="18"/>
  <c r="HJ11" i="18"/>
  <c r="HK11" i="18" s="1"/>
  <c r="HI11" i="18"/>
  <c r="HH11" i="18"/>
  <c r="HG11" i="18"/>
  <c r="HF11" i="18"/>
  <c r="HB11" i="18"/>
  <c r="GY11" i="18"/>
  <c r="GW11" i="18"/>
  <c r="GX11" i="18" s="1"/>
  <c r="GS11" i="18"/>
  <c r="GN11" i="18"/>
  <c r="GL11" i="18"/>
  <c r="GK11" i="18"/>
  <c r="GM11" i="18" s="1"/>
  <c r="GJ11" i="18"/>
  <c r="GF11" i="18"/>
  <c r="GC11" i="18"/>
  <c r="GA11" i="18"/>
  <c r="GB11" i="18" s="1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GN9" i="18"/>
  <c r="GO9" i="18" s="1"/>
  <c r="GL9" i="18"/>
  <c r="GK9" i="18"/>
  <c r="GM9" i="18" s="1"/>
  <c r="GJ9" i="18"/>
  <c r="GF9" i="18"/>
  <c r="GE9" i="18"/>
  <c r="GC9" i="18"/>
  <c r="GB9" i="18"/>
  <c r="GA9" i="18"/>
  <c r="FW9" i="18"/>
  <c r="IF8" i="18"/>
  <c r="ID8" i="18"/>
  <c r="IC8" i="18"/>
  <c r="IE8" i="18" s="1"/>
  <c r="IB8" i="18"/>
  <c r="HX8" i="18"/>
  <c r="HU8" i="18"/>
  <c r="HS8" i="18"/>
  <c r="HT8" i="18" s="1"/>
  <c r="HW8" i="18" s="1"/>
  <c r="HO8" i="18"/>
  <c r="HJ8" i="18"/>
  <c r="HK8" i="18" s="1"/>
  <c r="HI8" i="18"/>
  <c r="HH8" i="18"/>
  <c r="HG8" i="18"/>
  <c r="HF8" i="18"/>
  <c r="HB8" i="18"/>
  <c r="GY8" i="18"/>
  <c r="GW8" i="18"/>
  <c r="GX8" i="18" s="1"/>
  <c r="GS8" i="18"/>
  <c r="GN8" i="18"/>
  <c r="GL8" i="18"/>
  <c r="GK8" i="18"/>
  <c r="GM8" i="18" s="1"/>
  <c r="GJ8" i="18"/>
  <c r="GF8" i="18"/>
  <c r="GC8" i="18"/>
  <c r="GB8" i="18"/>
  <c r="GA8" i="18"/>
  <c r="FW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G14" i="18"/>
  <c r="FE14" i="18"/>
  <c r="FF14" i="18" s="1"/>
  <c r="FA14" i="18"/>
  <c r="EV14" i="18"/>
  <c r="EW14" i="18" s="1"/>
  <c r="EU14" i="18"/>
  <c r="ET14" i="18"/>
  <c r="ES14" i="18"/>
  <c r="ER14" i="18"/>
  <c r="EN14" i="18"/>
  <c r="EK14" i="18"/>
  <c r="EJ14" i="18"/>
  <c r="EI14" i="18"/>
  <c r="EE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P11" i="18"/>
  <c r="FO11" i="18"/>
  <c r="FQ11" i="18" s="1"/>
  <c r="FN11" i="18"/>
  <c r="FJ11" i="18"/>
  <c r="FG11" i="18"/>
  <c r="FE11" i="18"/>
  <c r="FF11" i="18" s="1"/>
  <c r="FA11" i="18"/>
  <c r="EV11" i="18"/>
  <c r="EW11" i="18" s="1"/>
  <c r="EU11" i="18"/>
  <c r="ET11" i="18"/>
  <c r="ES11" i="18"/>
  <c r="ER11" i="18"/>
  <c r="EN11" i="18"/>
  <c r="EM11" i="18"/>
  <c r="EK11" i="18"/>
  <c r="EJ11" i="18"/>
  <c r="EI11" i="18"/>
  <c r="DZ11" i="18"/>
  <c r="DX11" i="18"/>
  <c r="DW11" i="18"/>
  <c r="DY11" i="18" s="1"/>
  <c r="DV11" i="18"/>
  <c r="DR11" i="18"/>
  <c r="DO11" i="18"/>
  <c r="DM11" i="18"/>
  <c r="DN11" i="18" s="1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P9" i="18"/>
  <c r="FO9" i="18"/>
  <c r="FQ9" i="18" s="1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P8" i="18"/>
  <c r="FO8" i="18"/>
  <c r="FQ8" i="18" s="1"/>
  <c r="FN8" i="18"/>
  <c r="FJ8" i="18"/>
  <c r="FG8" i="18"/>
  <c r="FE8" i="18"/>
  <c r="FF8" i="18" s="1"/>
  <c r="FA8" i="18"/>
  <c r="EV8" i="18"/>
  <c r="EW8" i="18" s="1"/>
  <c r="EU8" i="18"/>
  <c r="ET8" i="18"/>
  <c r="ES8" i="18"/>
  <c r="ER8" i="18"/>
  <c r="EN8" i="18"/>
  <c r="EK8" i="18"/>
  <c r="EI8" i="18"/>
  <c r="EJ8" i="18" s="1"/>
  <c r="EE8" i="18"/>
  <c r="DZ8" i="18"/>
  <c r="EA8" i="18" s="1"/>
  <c r="DY8" i="18"/>
  <c r="DX8" i="18"/>
  <c r="DW8" i="18"/>
  <c r="DV8" i="18"/>
  <c r="DR8" i="18"/>
  <c r="DO8" i="18"/>
  <c r="DM8" i="18"/>
  <c r="DN8" i="18" s="1"/>
  <c r="DI8" i="18"/>
  <c r="AY8" i="18"/>
  <c r="AZ8" i="18"/>
  <c r="BA8" i="18"/>
  <c r="BC8" i="18"/>
  <c r="BD8" i="18"/>
  <c r="BH8" i="18"/>
  <c r="BI8" i="18"/>
  <c r="BJ8" i="18"/>
  <c r="BK8" i="18"/>
  <c r="BL8" i="18"/>
  <c r="BM8" i="18" s="1"/>
  <c r="BU8" i="18"/>
  <c r="BV8" i="18"/>
  <c r="BW8" i="18"/>
  <c r="BY8" i="18"/>
  <c r="BZ8" i="18"/>
  <c r="CD8" i="18"/>
  <c r="CE8" i="18"/>
  <c r="CF8" i="18"/>
  <c r="CG8" i="18"/>
  <c r="CH8" i="18"/>
  <c r="CI8" i="18" s="1"/>
  <c r="CQ8" i="18"/>
  <c r="CR8" i="18"/>
  <c r="CS8" i="18"/>
  <c r="CU8" i="18"/>
  <c r="CV8" i="18"/>
  <c r="CZ8" i="18"/>
  <c r="DA8" i="18"/>
  <c r="DB8" i="18"/>
  <c r="DC8" i="18"/>
  <c r="DD8" i="18"/>
  <c r="DE8" i="18" s="1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Y11" i="18"/>
  <c r="AZ11" i="18"/>
  <c r="BA11" i="18"/>
  <c r="BC11" i="18"/>
  <c r="BD11" i="18"/>
  <c r="BH11" i="18"/>
  <c r="BI11" i="18"/>
  <c r="BJ11" i="18"/>
  <c r="BK11" i="18"/>
  <c r="BL11" i="18"/>
  <c r="BM11" i="18" s="1"/>
  <c r="BQ11" i="18"/>
  <c r="BU11" i="18"/>
  <c r="BV11" i="18"/>
  <c r="BW11" i="18"/>
  <c r="BZ11" i="18"/>
  <c r="CD11" i="18"/>
  <c r="CE11" i="18"/>
  <c r="CF11" i="18"/>
  <c r="CG11" i="18"/>
  <c r="CH11" i="18"/>
  <c r="CI11" i="18" s="1"/>
  <c r="CM11" i="18"/>
  <c r="CQ11" i="18"/>
  <c r="CR11" i="18"/>
  <c r="CU11" i="18" s="1"/>
  <c r="CS11" i="18"/>
  <c r="CV11" i="18"/>
  <c r="CZ11" i="18"/>
  <c r="DA11" i="18"/>
  <c r="DB11" i="18"/>
  <c r="DD11" i="18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 s="1"/>
  <c r="BA14" i="18"/>
  <c r="BD14" i="18"/>
  <c r="BH14" i="18"/>
  <c r="BI14" i="18"/>
  <c r="BJ14" i="18"/>
  <c r="BK14" i="18"/>
  <c r="BL14" i="18"/>
  <c r="BM14" i="18" s="1"/>
  <c r="BQ14" i="18"/>
  <c r="BU14" i="18"/>
  <c r="BV14" i="18" s="1"/>
  <c r="BY14" i="18" s="1"/>
  <c r="BW14" i="18"/>
  <c r="BZ14" i="18"/>
  <c r="CD14" i="18"/>
  <c r="CE14" i="18"/>
  <c r="CG14" i="18" s="1"/>
  <c r="CF14" i="18"/>
  <c r="CH14" i="18"/>
  <c r="CM14" i="18"/>
  <c r="CQ14" i="18"/>
  <c r="CR14" i="18" s="1"/>
  <c r="CS14" i="18"/>
  <c r="CV14" i="18"/>
  <c r="CZ14" i="18"/>
  <c r="DA14" i="18"/>
  <c r="DC14" i="18" s="1"/>
  <c r="DB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/>
  <c r="AU51" i="18"/>
  <c r="AY51" i="18"/>
  <c r="AZ51" i="18"/>
  <c r="BA51" i="18"/>
  <c r="BC51" i="18"/>
  <c r="BD51" i="18"/>
  <c r="BH51" i="18"/>
  <c r="BI51" i="18"/>
  <c r="BJ51" i="18"/>
  <c r="BK51" i="18"/>
  <c r="BL51" i="18"/>
  <c r="BM51" i="18"/>
  <c r="BQ51" i="18"/>
  <c r="BU51" i="18"/>
  <c r="BV51" i="18"/>
  <c r="BW51" i="18"/>
  <c r="BY51" i="18"/>
  <c r="BZ51" i="18"/>
  <c r="CD51" i="18"/>
  <c r="CE51" i="18"/>
  <c r="CF51" i="18"/>
  <c r="CG51" i="18"/>
  <c r="CH51" i="18"/>
  <c r="CI51" i="18"/>
  <c r="CM51" i="18"/>
  <c r="CQ51" i="18"/>
  <c r="CR51" i="18"/>
  <c r="CS51" i="18"/>
  <c r="CU51" i="18"/>
  <c r="CV51" i="18"/>
  <c r="CZ51" i="18"/>
  <c r="DA51" i="18"/>
  <c r="DB51" i="18"/>
  <c r="DC51" i="18"/>
  <c r="DD51" i="18"/>
  <c r="DE51" i="18"/>
  <c r="AU52" i="18"/>
  <c r="AY52" i="18"/>
  <c r="AZ52" i="18"/>
  <c r="BA52" i="18"/>
  <c r="BC52" i="18"/>
  <c r="BD52" i="18"/>
  <c r="BH52" i="18"/>
  <c r="BI52" i="18"/>
  <c r="BJ52" i="18"/>
  <c r="BK52" i="18"/>
  <c r="BL52" i="18"/>
  <c r="BM52" i="18"/>
  <c r="BQ52" i="18"/>
  <c r="BU52" i="18"/>
  <c r="BV52" i="18"/>
  <c r="BW52" i="18"/>
  <c r="BY52" i="18"/>
  <c r="BZ52" i="18"/>
  <c r="CD52" i="18"/>
  <c r="CE52" i="18"/>
  <c r="CF52" i="18"/>
  <c r="CG52" i="18"/>
  <c r="CH52" i="18"/>
  <c r="CI52" i="18"/>
  <c r="CM52" i="18"/>
  <c r="CQ52" i="18"/>
  <c r="CR52" i="18"/>
  <c r="CS52" i="18"/>
  <c r="CU52" i="18"/>
  <c r="CV52" i="18"/>
  <c r="CZ52" i="18"/>
  <c r="DA52" i="18"/>
  <c r="DB52" i="18"/>
  <c r="DC52" i="18"/>
  <c r="DD52" i="18"/>
  <c r="DE52" i="18"/>
  <c r="AU53" i="18"/>
  <c r="AY53" i="18"/>
  <c r="AZ53" i="18"/>
  <c r="BA53" i="18"/>
  <c r="BC53" i="18"/>
  <c r="BD53" i="18"/>
  <c r="BH53" i="18"/>
  <c r="BI53" i="18"/>
  <c r="BJ53" i="18"/>
  <c r="BK53" i="18"/>
  <c r="BL53" i="18"/>
  <c r="BM53" i="18"/>
  <c r="BQ53" i="18"/>
  <c r="BU53" i="18"/>
  <c r="BV53" i="18"/>
  <c r="BW53" i="18"/>
  <c r="BY53" i="18"/>
  <c r="BZ53" i="18"/>
  <c r="CD53" i="18"/>
  <c r="CE53" i="18"/>
  <c r="CF53" i="18"/>
  <c r="CG53" i="18"/>
  <c r="CH53" i="18"/>
  <c r="CI53" i="18"/>
  <c r="CM53" i="18"/>
  <c r="CQ53" i="18"/>
  <c r="CR53" i="18"/>
  <c r="CS53" i="18"/>
  <c r="CU53" i="18"/>
  <c r="CV53" i="18"/>
  <c r="CZ53" i="18"/>
  <c r="DA53" i="18"/>
  <c r="DB53" i="18"/>
  <c r="DC53" i="18"/>
  <c r="DD53" i="18"/>
  <c r="DE53" i="18"/>
  <c r="AU54" i="18"/>
  <c r="AY54" i="18"/>
  <c r="AZ54" i="18"/>
  <c r="BA54" i="18"/>
  <c r="BC54" i="18"/>
  <c r="BD54" i="18"/>
  <c r="BH54" i="18"/>
  <c r="BI54" i="18"/>
  <c r="BJ54" i="18"/>
  <c r="BK54" i="18"/>
  <c r="BL54" i="18"/>
  <c r="BM54" i="18"/>
  <c r="BQ54" i="18"/>
  <c r="BU54" i="18"/>
  <c r="BV54" i="18"/>
  <c r="BW54" i="18"/>
  <c r="BY54" i="18"/>
  <c r="BZ54" i="18"/>
  <c r="CD54" i="18"/>
  <c r="CE54" i="18"/>
  <c r="CF54" i="18"/>
  <c r="CG54" i="18"/>
  <c r="CH54" i="18"/>
  <c r="CI54" i="18"/>
  <c r="CM54" i="18"/>
  <c r="CQ54" i="18"/>
  <c r="CR54" i="18"/>
  <c r="CS54" i="18"/>
  <c r="CU54" i="18"/>
  <c r="CV54" i="18"/>
  <c r="CZ54" i="18"/>
  <c r="DA54" i="18"/>
  <c r="DB54" i="18"/>
  <c r="DC54" i="18"/>
  <c r="DD54" i="18"/>
  <c r="DE54" i="18"/>
  <c r="AU55" i="18"/>
  <c r="AY55" i="18"/>
  <c r="AZ55" i="18"/>
  <c r="BA55" i="18"/>
  <c r="BC55" i="18"/>
  <c r="BD55" i="18"/>
  <c r="BH55" i="18"/>
  <c r="BI55" i="18"/>
  <c r="BJ55" i="18"/>
  <c r="BK55" i="18"/>
  <c r="BL55" i="18"/>
  <c r="BM55" i="18"/>
  <c r="BQ55" i="18"/>
  <c r="BU55" i="18"/>
  <c r="BV55" i="18"/>
  <c r="BW55" i="18"/>
  <c r="BY55" i="18"/>
  <c r="BZ55" i="18"/>
  <c r="CD55" i="18"/>
  <c r="CE55" i="18"/>
  <c r="CF55" i="18"/>
  <c r="CG55" i="18"/>
  <c r="CH55" i="18"/>
  <c r="CI55" i="18"/>
  <c r="CM55" i="18"/>
  <c r="CQ55" i="18"/>
  <c r="CR55" i="18"/>
  <c r="CS55" i="18"/>
  <c r="CU55" i="18"/>
  <c r="CV55" i="18"/>
  <c r="CZ55" i="18"/>
  <c r="DA55" i="18"/>
  <c r="DB55" i="18"/>
  <c r="DC55" i="18"/>
  <c r="DD55" i="18"/>
  <c r="DE55" i="18"/>
  <c r="AU56" i="18"/>
  <c r="AY56" i="18"/>
  <c r="AZ56" i="18"/>
  <c r="BA56" i="18"/>
  <c r="BC56" i="18"/>
  <c r="BD56" i="18"/>
  <c r="BH56" i="18"/>
  <c r="BI56" i="18"/>
  <c r="BJ56" i="18"/>
  <c r="BK56" i="18"/>
  <c r="BL56" i="18"/>
  <c r="BM56" i="18"/>
  <c r="BQ56" i="18"/>
  <c r="BU56" i="18"/>
  <c r="BV56" i="18"/>
  <c r="BW56" i="18"/>
  <c r="BY56" i="18"/>
  <c r="BZ56" i="18"/>
  <c r="CD56" i="18"/>
  <c r="CE56" i="18"/>
  <c r="CF56" i="18"/>
  <c r="CG56" i="18"/>
  <c r="CH56" i="18"/>
  <c r="CI56" i="18"/>
  <c r="CM56" i="18"/>
  <c r="CQ56" i="18"/>
  <c r="CR56" i="18"/>
  <c r="CS56" i="18"/>
  <c r="CU56" i="18"/>
  <c r="CV56" i="18"/>
  <c r="CZ56" i="18"/>
  <c r="DA56" i="18"/>
  <c r="DB56" i="18"/>
  <c r="DC56" i="18"/>
  <c r="DD56" i="18"/>
  <c r="DE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/>
  <c r="BQ57" i="18"/>
  <c r="BU57" i="18"/>
  <c r="BV57" i="18"/>
  <c r="BW57" i="18"/>
  <c r="BY57" i="18"/>
  <c r="BZ57" i="18"/>
  <c r="CD57" i="18"/>
  <c r="CE57" i="18"/>
  <c r="CF57" i="18"/>
  <c r="CG57" i="18"/>
  <c r="CH57" i="18"/>
  <c r="CI57" i="18"/>
  <c r="CM57" i="18"/>
  <c r="CQ57" i="18"/>
  <c r="CR57" i="18"/>
  <c r="CS57" i="18"/>
  <c r="CU57" i="18"/>
  <c r="CV57" i="18"/>
  <c r="CZ57" i="18"/>
  <c r="DA57" i="18"/>
  <c r="DB57" i="18"/>
  <c r="DC57" i="18"/>
  <c r="DD57" i="18"/>
  <c r="DE57" i="18"/>
  <c r="AU58" i="18"/>
  <c r="AY58" i="18"/>
  <c r="AZ58" i="18"/>
  <c r="BA58" i="18"/>
  <c r="BC58" i="18"/>
  <c r="BD58" i="18"/>
  <c r="BH58" i="18"/>
  <c r="BI58" i="18"/>
  <c r="BJ58" i="18"/>
  <c r="BK58" i="18"/>
  <c r="BL58" i="18"/>
  <c r="BM58" i="18"/>
  <c r="BQ58" i="18"/>
  <c r="BU58" i="18"/>
  <c r="BV58" i="18"/>
  <c r="BW58" i="18"/>
  <c r="BY58" i="18"/>
  <c r="BZ58" i="18"/>
  <c r="CD58" i="18"/>
  <c r="CE58" i="18"/>
  <c r="CF58" i="18"/>
  <c r="CG58" i="18"/>
  <c r="CH58" i="18"/>
  <c r="CI58" i="18"/>
  <c r="CM58" i="18"/>
  <c r="CQ58" i="18"/>
  <c r="CR58" i="18"/>
  <c r="CS58" i="18"/>
  <c r="CU58" i="18"/>
  <c r="CV58" i="18"/>
  <c r="CZ58" i="18"/>
  <c r="DA58" i="18"/>
  <c r="DB58" i="18"/>
  <c r="DC58" i="18"/>
  <c r="DD58" i="18"/>
  <c r="DE58" i="18"/>
  <c r="AU59" i="18"/>
  <c r="AY59" i="18"/>
  <c r="AZ59" i="18"/>
  <c r="BA59" i="18"/>
  <c r="BC59" i="18"/>
  <c r="BD59" i="18"/>
  <c r="BH59" i="18"/>
  <c r="BI59" i="18"/>
  <c r="BJ59" i="18"/>
  <c r="BK59" i="18"/>
  <c r="BL59" i="18"/>
  <c r="BM59" i="18"/>
  <c r="BQ59" i="18"/>
  <c r="BU59" i="18"/>
  <c r="BV59" i="18"/>
  <c r="BW59" i="18"/>
  <c r="BY59" i="18"/>
  <c r="BZ59" i="18"/>
  <c r="CD59" i="18"/>
  <c r="CE59" i="18"/>
  <c r="CF59" i="18"/>
  <c r="CG59" i="18"/>
  <c r="CH59" i="18"/>
  <c r="CI59" i="18"/>
  <c r="CM59" i="18"/>
  <c r="CQ59" i="18"/>
  <c r="CR59" i="18"/>
  <c r="CS59" i="18"/>
  <c r="CU59" i="18"/>
  <c r="CV59" i="18"/>
  <c r="CZ59" i="18"/>
  <c r="DA59" i="18"/>
  <c r="DB59" i="18"/>
  <c r="DC59" i="18"/>
  <c r="DD59" i="18"/>
  <c r="DE59" i="18"/>
  <c r="AU60" i="18"/>
  <c r="AY60" i="18"/>
  <c r="AZ60" i="18"/>
  <c r="BA60" i="18"/>
  <c r="BC60" i="18"/>
  <c r="BD60" i="18"/>
  <c r="BH60" i="18"/>
  <c r="BI60" i="18"/>
  <c r="BJ60" i="18"/>
  <c r="BK60" i="18"/>
  <c r="BL60" i="18"/>
  <c r="BM60" i="18"/>
  <c r="BQ60" i="18"/>
  <c r="BU60" i="18"/>
  <c r="BV60" i="18"/>
  <c r="BW60" i="18"/>
  <c r="BY60" i="18"/>
  <c r="BZ60" i="18"/>
  <c r="CD60" i="18"/>
  <c r="CE60" i="18"/>
  <c r="CF60" i="18"/>
  <c r="CG60" i="18"/>
  <c r="CH60" i="18"/>
  <c r="CI60" i="18"/>
  <c r="CM60" i="18"/>
  <c r="CQ60" i="18"/>
  <c r="CR60" i="18"/>
  <c r="CS60" i="18"/>
  <c r="CU60" i="18"/>
  <c r="CV60" i="18"/>
  <c r="CZ60" i="18"/>
  <c r="DA60" i="18"/>
  <c r="DB60" i="18"/>
  <c r="DC60" i="18"/>
  <c r="DD60" i="18"/>
  <c r="DE60" i="18"/>
  <c r="AU61" i="18"/>
  <c r="AY61" i="18"/>
  <c r="AZ61" i="18"/>
  <c r="BA61" i="18"/>
  <c r="BC61" i="18"/>
  <c r="BD61" i="18"/>
  <c r="BH61" i="18"/>
  <c r="BI61" i="18"/>
  <c r="BJ61" i="18"/>
  <c r="BK61" i="18"/>
  <c r="BL61" i="18"/>
  <c r="BM61" i="18"/>
  <c r="BQ61" i="18"/>
  <c r="BU61" i="18"/>
  <c r="BV61" i="18"/>
  <c r="BW61" i="18"/>
  <c r="BY61" i="18"/>
  <c r="BZ61" i="18"/>
  <c r="CD61" i="18"/>
  <c r="CE61" i="18"/>
  <c r="CF61" i="18"/>
  <c r="CG61" i="18"/>
  <c r="CH61" i="18"/>
  <c r="CI61" i="18"/>
  <c r="CM61" i="18"/>
  <c r="CQ61" i="18"/>
  <c r="CR61" i="18"/>
  <c r="CS61" i="18"/>
  <c r="CU61" i="18"/>
  <c r="CV61" i="18"/>
  <c r="CZ61" i="18"/>
  <c r="DA61" i="18"/>
  <c r="DB61" i="18"/>
  <c r="DC61" i="18"/>
  <c r="DD61" i="18"/>
  <c r="DE61" i="18"/>
  <c r="AU62" i="18"/>
  <c r="AY62" i="18"/>
  <c r="AZ62" i="18"/>
  <c r="BA62" i="18"/>
  <c r="BC62" i="18"/>
  <c r="BD62" i="18"/>
  <c r="BH62" i="18"/>
  <c r="BI62" i="18"/>
  <c r="BJ62" i="18"/>
  <c r="BK62" i="18"/>
  <c r="BL62" i="18"/>
  <c r="BM62" i="18"/>
  <c r="BQ62" i="18"/>
  <c r="BU62" i="18"/>
  <c r="BV62" i="18"/>
  <c r="BW62" i="18"/>
  <c r="BY62" i="18"/>
  <c r="BZ62" i="18"/>
  <c r="CD62" i="18"/>
  <c r="CE62" i="18"/>
  <c r="CF62" i="18"/>
  <c r="CG62" i="18"/>
  <c r="CH62" i="18"/>
  <c r="CI62" i="18"/>
  <c r="CM62" i="18"/>
  <c r="CQ62" i="18"/>
  <c r="CR62" i="18"/>
  <c r="CS62" i="18"/>
  <c r="CU62" i="18"/>
  <c r="CV62" i="18"/>
  <c r="CZ62" i="18"/>
  <c r="DA62" i="18"/>
  <c r="DB62" i="18"/>
  <c r="DC62" i="18"/>
  <c r="DD62" i="18"/>
  <c r="DE62" i="18"/>
  <c r="AU63" i="18"/>
  <c r="AY63" i="18"/>
  <c r="AZ63" i="18"/>
  <c r="BA63" i="18"/>
  <c r="BC63" i="18"/>
  <c r="BD63" i="18"/>
  <c r="BH63" i="18"/>
  <c r="BI63" i="18"/>
  <c r="BJ63" i="18"/>
  <c r="BK63" i="18"/>
  <c r="BL63" i="18"/>
  <c r="BM63" i="18"/>
  <c r="BQ63" i="18"/>
  <c r="BU63" i="18"/>
  <c r="BV63" i="18"/>
  <c r="BW63" i="18"/>
  <c r="BY63" i="18"/>
  <c r="BZ63" i="18"/>
  <c r="CD63" i="18"/>
  <c r="CE63" i="18"/>
  <c r="CF63" i="18"/>
  <c r="CG63" i="18"/>
  <c r="CH63" i="18"/>
  <c r="CI63" i="18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D19" i="5" s="1"/>
  <c r="L5" i="18"/>
  <c r="C17" i="16" s="1"/>
  <c r="C8" i="18"/>
  <c r="G8" i="18"/>
  <c r="H8" i="18"/>
  <c r="I8" i="18"/>
  <c r="K8" i="18" s="1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I11" i="18"/>
  <c r="K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 s="1"/>
  <c r="I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T101" i="18" s="1"/>
  <c r="R102" i="18"/>
  <c r="E107" i="18" s="1"/>
  <c r="R104" i="18"/>
  <c r="E109" i="18"/>
  <c r="E110" i="18"/>
  <c r="E111" i="18"/>
  <c r="JY14" i="18" l="1"/>
  <c r="JO14" i="18"/>
  <c r="CI14" i="18"/>
  <c r="K14" i="18"/>
  <c r="IG14" i="18"/>
  <c r="HW14" i="18"/>
  <c r="FI14" i="18"/>
  <c r="HK14" i="18"/>
  <c r="HA14" i="18"/>
  <c r="GO14" i="18"/>
  <c r="GE14" i="18"/>
  <c r="CU14" i="18"/>
  <c r="EM14" i="18"/>
  <c r="BC14" i="18"/>
  <c r="KK11" i="18"/>
  <c r="JO11" i="18"/>
  <c r="BY11" i="18"/>
  <c r="IG11" i="18"/>
  <c r="FS11" i="18"/>
  <c r="FI11" i="18"/>
  <c r="HA11" i="18"/>
  <c r="GO11" i="18"/>
  <c r="GE11" i="18"/>
  <c r="DE11" i="18"/>
  <c r="EA11" i="18"/>
  <c r="DQ11" i="18"/>
  <c r="JC11" i="18"/>
  <c r="IS11" i="18"/>
  <c r="JO8" i="18"/>
  <c r="IG8" i="18"/>
  <c r="IG101" i="18" s="1"/>
  <c r="HX103" i="18" s="1"/>
  <c r="G15" i="5" s="1"/>
  <c r="FS9" i="18"/>
  <c r="FS8" i="18"/>
  <c r="FI8" i="18"/>
  <c r="FI101" i="18" s="1"/>
  <c r="HA8" i="18"/>
  <c r="HA101" i="18" s="1"/>
  <c r="HK102" i="18" s="1"/>
  <c r="HK104" i="18" s="1"/>
  <c r="HK106" i="18" s="1"/>
  <c r="D14" i="5" s="1"/>
  <c r="GO8" i="18"/>
  <c r="GO101" i="18" s="1"/>
  <c r="GF103" i="18" s="1"/>
  <c r="G13" i="5" s="1"/>
  <c r="GE8" i="18"/>
  <c r="EM8" i="18"/>
  <c r="EM101" i="18" s="1"/>
  <c r="DQ8" i="18"/>
  <c r="IS8" i="18"/>
  <c r="DD101" i="18"/>
  <c r="D109" i="18"/>
  <c r="R106" i="18"/>
  <c r="JX101" i="18"/>
  <c r="FR101" i="18"/>
  <c r="BL101" i="18"/>
  <c r="JB101" i="18"/>
  <c r="BR109" i="18"/>
  <c r="BU109" i="18" s="1"/>
  <c r="GN101" i="18"/>
  <c r="AY107" i="18"/>
  <c r="DB106" i="18"/>
  <c r="H109" i="18"/>
  <c r="D107" i="18"/>
  <c r="C3" i="16"/>
  <c r="CQ109" i="18"/>
  <c r="DZ101" i="18"/>
  <c r="DM107" i="18"/>
  <c r="EV101" i="18"/>
  <c r="EI109" i="18"/>
  <c r="IF101" i="18"/>
  <c r="HJ101" i="18"/>
  <c r="JK109" i="18"/>
  <c r="KT101" i="18"/>
  <c r="JL109" i="18"/>
  <c r="EJ109" i="18"/>
  <c r="E108" i="18"/>
  <c r="C5" i="16"/>
  <c r="C11" i="16"/>
  <c r="C6" i="16"/>
  <c r="C12" i="16"/>
  <c r="C4" i="16"/>
  <c r="C7" i="16"/>
  <c r="C13" i="16"/>
  <c r="C8" i="16"/>
  <c r="C14" i="16"/>
  <c r="C15" i="16"/>
  <c r="C10" i="16"/>
  <c r="C9" i="16"/>
  <c r="C16" i="16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AZ108" i="18" s="1"/>
  <c r="HK101" i="18"/>
  <c r="HB103" i="18" s="1"/>
  <c r="G14" i="5" s="1"/>
  <c r="FD110" i="18"/>
  <c r="FB110" i="18" s="1"/>
  <c r="FF110" i="18" s="1"/>
  <c r="JO101" i="18"/>
  <c r="JY102" i="18" s="1"/>
  <c r="JY104" i="18" s="1"/>
  <c r="JY106" i="18" s="1"/>
  <c r="D17" i="5" s="1"/>
  <c r="JC101" i="18"/>
  <c r="IT103" i="18" s="1"/>
  <c r="G16" i="5" s="1"/>
  <c r="BM101" i="18"/>
  <c r="BD103" i="18" s="1"/>
  <c r="G7" i="5" s="1"/>
  <c r="K101" i="18"/>
  <c r="U102" i="18" s="1"/>
  <c r="U104" i="18" s="1"/>
  <c r="KF110" i="18"/>
  <c r="KD110" i="18" s="1"/>
  <c r="KG110" i="18" s="1"/>
  <c r="CP108" i="18"/>
  <c r="CN108" i="18" s="1"/>
  <c r="BT110" i="18"/>
  <c r="BR110" i="18" s="1"/>
  <c r="AX110" i="18"/>
  <c r="AV110" i="18" s="1"/>
  <c r="AZ110" i="18" s="1"/>
  <c r="FS101" i="18"/>
  <c r="FJ103" i="18" s="1"/>
  <c r="G12" i="5" s="1"/>
  <c r="G109" i="18"/>
  <c r="KK101" i="18"/>
  <c r="CP111" i="18"/>
  <c r="CN111" i="18" s="1"/>
  <c r="CQ111" i="18" s="1"/>
  <c r="CP110" i="18"/>
  <c r="CN110" i="18" s="1"/>
  <c r="GE101" i="18"/>
  <c r="KU101" i="18"/>
  <c r="KL103" i="18" s="1"/>
  <c r="G18" i="5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JV106" i="18"/>
  <c r="GB109" i="18"/>
  <c r="CR109" i="18"/>
  <c r="CF106" i="18"/>
  <c r="BJ106" i="18"/>
  <c r="IO107" i="18"/>
  <c r="ID106" i="18"/>
  <c r="HS107" i="18"/>
  <c r="HQ108" i="18"/>
  <c r="ET106" i="18"/>
  <c r="BU107" i="18"/>
  <c r="BV107" i="18"/>
  <c r="AZ107" i="18"/>
  <c r="AW108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G107" i="18"/>
  <c r="H107" i="18"/>
  <c r="F110" i="18"/>
  <c r="D110" i="18" s="1"/>
  <c r="F111" i="18"/>
  <c r="D111" i="18" s="1"/>
  <c r="D15" i="16" l="1"/>
  <c r="FS102" i="18"/>
  <c r="FS104" i="18" s="1"/>
  <c r="FS106" i="18" s="1"/>
  <c r="D12" i="5" s="1"/>
  <c r="D10" i="16"/>
  <c r="D12" i="16"/>
  <c r="EW102" i="18"/>
  <c r="EW104" i="18" s="1"/>
  <c r="D9" i="16"/>
  <c r="CQ108" i="18"/>
  <c r="AY108" i="18"/>
  <c r="AY110" i="18"/>
  <c r="BV109" i="18"/>
  <c r="BU108" i="18"/>
  <c r="KH110" i="18"/>
  <c r="FE110" i="18"/>
  <c r="D3" i="16"/>
  <c r="BV110" i="18"/>
  <c r="BU110" i="18"/>
  <c r="AZ111" i="18"/>
  <c r="D13" i="16"/>
  <c r="CR111" i="18"/>
  <c r="BU111" i="18"/>
  <c r="CR110" i="18"/>
  <c r="CQ110" i="18"/>
  <c r="DE102" i="18"/>
  <c r="DE104" i="18" s="1"/>
  <c r="DE106" i="18" s="1"/>
  <c r="D9" i="5" s="1"/>
  <c r="D7" i="16"/>
  <c r="KU102" i="18"/>
  <c r="D16" i="16"/>
  <c r="CI102" i="18"/>
  <c r="CI104" i="18" s="1"/>
  <c r="CI106" i="18" s="1"/>
  <c r="D8" i="5" s="1"/>
  <c r="D6" i="16"/>
  <c r="GO102" i="18"/>
  <c r="GO104" i="18" s="1"/>
  <c r="GO106" i="18" s="1"/>
  <c r="D13" i="5" s="1"/>
  <c r="D11" i="16"/>
  <c r="EA102" i="18"/>
  <c r="EA104" i="18" s="1"/>
  <c r="EA106" i="18" s="1"/>
  <c r="D10" i="5" s="1"/>
  <c r="D8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U106" i="18"/>
  <c r="D5" i="5" s="1"/>
  <c r="CR108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EW106" i="18" l="1"/>
  <c r="D11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G11" i="18"/>
  <c r="AE11" i="18"/>
  <c r="AD11" i="18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G8" i="18"/>
  <c r="AE8" i="18"/>
  <c r="AD8" i="18"/>
  <c r="AC8" i="18"/>
  <c r="Y8" i="18"/>
  <c r="AG101" i="18" l="1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2" i="18" l="1"/>
  <c r="AQ104" i="18" s="1"/>
  <c r="AQ106" i="18" s="1"/>
  <c r="D6" i="5" s="1"/>
  <c r="D4" i="16"/>
  <c r="AD110" i="18"/>
  <c r="AD111" i="18"/>
  <c r="AC111" i="18"/>
  <c r="AD108" i="18"/>
  <c r="AC108" i="18"/>
  <c r="D11" i="6" l="1"/>
  <c r="E11" i="6" s="1"/>
  <c r="JP3" i="18" l="1"/>
  <c r="HB3" i="18"/>
  <c r="EN3" i="18"/>
  <c r="BZ3" i="18"/>
  <c r="L3" i="18"/>
  <c r="KL3" i="18"/>
  <c r="HX3" i="18"/>
  <c r="FJ3" i="18"/>
  <c r="CV3" i="18"/>
  <c r="AH3" i="18"/>
  <c r="IT3" i="18"/>
  <c r="GF3" i="18"/>
  <c r="DR3" i="18"/>
  <c r="BD3" i="18"/>
  <c r="C19" i="5" l="1"/>
  <c r="C16" i="5"/>
  <c r="C14" i="5"/>
  <c r="C15" i="5"/>
  <c r="C12" i="5"/>
  <c r="C17" i="5"/>
  <c r="C18" i="5"/>
  <c r="C13" i="5"/>
  <c r="C5" i="5"/>
  <c r="C8" i="5"/>
  <c r="C11" i="5"/>
  <c r="C9" i="5"/>
  <c r="C6" i="5"/>
  <c r="C7" i="5"/>
  <c r="C10" i="5"/>
  <c r="C5" i="4"/>
  <c r="A21" i="16"/>
  <c r="C18" i="4" l="1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KC104" i="18"/>
  <c r="KL105" i="18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E18" i="5" l="1"/>
  <c r="F18" i="5" s="1"/>
  <c r="H18" i="5" s="1"/>
  <c r="E19" i="5"/>
  <c r="F19" i="5" s="1"/>
  <c r="H19" i="5" s="1"/>
  <c r="I22" i="4"/>
  <c r="F22" i="4"/>
  <c r="D22" i="4"/>
  <c r="H22" i="4"/>
  <c r="G22" i="4"/>
  <c r="E22" i="4"/>
  <c r="C6" i="4"/>
  <c r="Y104" i="18" s="1"/>
  <c r="AH105" i="18" s="1"/>
  <c r="E6" i="5" s="1"/>
  <c r="C22" i="4" l="1"/>
  <c r="E29" i="6" l="1"/>
  <c r="E30" i="6"/>
  <c r="E31" i="6"/>
  <c r="C17" i="4" l="1"/>
  <c r="JG104" i="18" s="1"/>
  <c r="JP105" i="18" s="1"/>
  <c r="E17" i="5" s="1"/>
  <c r="F17" i="5" s="1"/>
  <c r="H17" i="5" s="1"/>
  <c r="B2" i="4" l="1"/>
  <c r="C21" i="16" l="1"/>
  <c r="B3" i="6" l="1"/>
  <c r="B4" i="6"/>
  <c r="B5" i="6"/>
  <c r="B6" i="6"/>
  <c r="B2" i="6"/>
  <c r="C6" i="6"/>
  <c r="C5" i="6"/>
  <c r="C4" i="6"/>
  <c r="C3" i="6"/>
  <c r="C2" i="6"/>
  <c r="D6" i="6" l="1"/>
  <c r="D13" i="6"/>
  <c r="E13" i="6" s="1"/>
  <c r="D10" i="6"/>
  <c r="E10" i="6" s="1"/>
  <c r="D2" i="6"/>
  <c r="D12" i="6"/>
  <c r="E12" i="6" s="1"/>
  <c r="D3" i="6"/>
  <c r="D7" i="6"/>
  <c r="E7" i="6" s="1"/>
  <c r="D4" i="6"/>
  <c r="D5" i="6"/>
  <c r="D8" i="6"/>
  <c r="E8" i="6" s="1"/>
  <c r="E22" i="6"/>
  <c r="E22" i="5" l="1"/>
  <c r="E25" i="6"/>
  <c r="E18" i="6"/>
  <c r="E19" i="6"/>
  <c r="E16" i="6"/>
  <c r="E17" i="6"/>
  <c r="E20" i="6"/>
  <c r="E24" i="6"/>
  <c r="E21" i="6"/>
  <c r="E23" i="6"/>
  <c r="C22" i="5" l="1"/>
  <c r="F11" i="5" l="1"/>
  <c r="H11" i="5" s="1"/>
  <c r="F8" i="5"/>
  <c r="H8" i="5" s="1"/>
  <c r="F6" i="5"/>
  <c r="H6" i="5" s="1"/>
  <c r="F10" i="5"/>
  <c r="H10" i="5" s="1"/>
  <c r="F7" i="5" l="1"/>
  <c r="H7" i="5" s="1"/>
  <c r="F5" i="5"/>
  <c r="G22" i="5"/>
  <c r="F9" i="5"/>
  <c r="H9" i="5" s="1"/>
  <c r="D21" i="16" l="1"/>
  <c r="C23" i="16" s="1"/>
  <c r="J23" i="16" s="1"/>
  <c r="J24" i="16" s="1"/>
  <c r="D22" i="5"/>
  <c r="F22" i="5"/>
  <c r="H5" i="5"/>
  <c r="H22" i="5" s="1"/>
  <c r="D9" i="6"/>
  <c r="E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2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4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<sst xmlns="http://schemas.openxmlformats.org/spreadsheetml/2006/main" count="890" uniqueCount="117">
  <si>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</si>
  <si>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</si>
  <si>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</si>
  <si>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</si>
  <si>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</si>
  <si>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</si>
  <si>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</si>
  <si>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</si>
  <si>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</si>
  <si>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</si>
  <si>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</si>
  <si>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</si>
  <si>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</si>
  <si>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</si>
  <si>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</si>
  <si>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</si>
  <si>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</si>
  <si>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</si>
  <si>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</si>
  <si>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</si>
  <si>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</si>
  <si>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</si>
  <si>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</si>
  <si>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</si>
  <si>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</si>
  <si>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</si>
  <si>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</si>
  <si>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</si>
  <si>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</si>
  <si>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</si>
  <si>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</si>
  <si>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</si>
  <si>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</si>
  <si>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</si>
  <si>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</si>
  <si>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</si>
  <si>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</si>
  <si>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</si>
  <si>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</si>
  <si>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</si>
  <si>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</si>
  <si>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</si>
  <si>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</si>
  <si>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</si>
  <si>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</si>
  <si>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BÖLÜM ORTALAMA HESABI</t>
  </si>
  <si>
    <t>AYLIK VERİM
 TUTAR</t>
  </si>
  <si>
    <t>RİM.EX MONTAJ</t>
  </si>
  <si>
    <t>DEPO ÜRÜN KONTROL</t>
  </si>
  <si>
    <t>AYIPLI ÜRÜN İŞÇİLİĞİ</t>
  </si>
  <si>
    <t>İ.S.G. EĞİTİMİ</t>
  </si>
  <si>
    <t>ÜRÜN KONTROL</t>
  </si>
  <si>
    <t>üç aylık ortalama %100 uygulanıyor</t>
  </si>
  <si>
    <t>üç aylık ortalama %90 uygulanıyor</t>
  </si>
  <si>
    <t>SAYIM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</si>
  <si>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</si>
  <si>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</si>
  <si>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</si>
  <si>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</si>
  <si>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</si>
  <si>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</si>
  <si>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</si>
  <si>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</si>
  <si>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</si>
  <si>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</si>
  <si>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</si>
  <si>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</si>
  <si>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</si>
  <si>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</si>
  <si>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</si>
  <si>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</si>
  <si>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</si>
  <si>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</si>
  <si>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KOKU TESTİ</t>
  </si>
  <si>
    <t>EĞİTİM</t>
  </si>
  <si>
    <t>FORKLİFT OPERATÖRÜ</t>
  </si>
  <si>
    <t>ARIZA BAKIM</t>
  </si>
  <si>
    <t>BAKIM İŞÇİLİĞİ ( 5S OTONOM BAKIM )</t>
  </si>
  <si>
    <t>BANTTA ÜRÜN ATMA TOPLAMA</t>
  </si>
  <si>
    <t>FORMEN ADAYI</t>
  </si>
  <si>
    <t>MALZEME HAZIRLIK</t>
  </si>
  <si>
    <t>PVD KONTROL</t>
  </si>
  <si>
    <t>TEMİZLİK</t>
  </si>
  <si>
    <t>TAH.BORU HAZIRLIK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</si>
  <si>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</si>
  <si>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</si>
  <si>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</si>
  <si>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</si>
  <si>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</si>
  <si>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</si>
  <si>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</si>
  <si>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TAŞLAMA 3</t>
  </si>
  <si>
    <t>MEVLÜT GÜVENDİREN</t>
  </si>
  <si>
    <t>VEYSEL KIRCA</t>
  </si>
  <si>
    <t>ERCAN ERÖZDEN</t>
  </si>
  <si>
    <t>ÇETİN KÖKSAL</t>
  </si>
  <si>
    <t>ERSİN PEHLİVAN</t>
  </si>
  <si>
    <t>ŞEREF UZEL</t>
  </si>
  <si>
    <t>AYDIN SAĞLAM</t>
  </si>
  <si>
    <t>BAYRAM TEKİNER</t>
  </si>
  <si>
    <t>FURKAN TANRIKULU</t>
  </si>
  <si>
    <t>ONUR KÜNKÇÜ</t>
  </si>
  <si>
    <t>KAMİL DURAN</t>
  </si>
  <si>
    <t>MUSTAFA ESKİOĞLU</t>
  </si>
  <si>
    <t>ALİ TOPAL</t>
  </si>
  <si>
    <t>BERKAY AKKAN</t>
  </si>
  <si>
    <t>3.İŞLETME TAŞLAMA AKORT ÇİZELGESİ</t>
  </si>
  <si>
    <t>SEDA ÖZBAY</t>
  </si>
  <si>
    <t>İZ AÇMA</t>
  </si>
  <si>
    <t>WENZLER FFC MIX</t>
  </si>
  <si>
    <t>VİTRA CLEAN</t>
  </si>
  <si>
    <t>PANTOGRAF FFC</t>
  </si>
  <si>
    <t>WENZLER CNC BFFC</t>
  </si>
  <si>
    <t>WENZLER CNC FFC</t>
  </si>
  <si>
    <t>WENZLER CNC DUŞ</t>
  </si>
  <si>
    <t>DİĞER İŞLER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</si>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</sst>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6" fillId="0" borderId="55" xfId="0" applyFont="1" applyFill="1" applyBorder="1" applyAlignment="1">
      <alignment horizontal="center" vertical="center"/>
    </xf>
    <xf numFmtId="0" fontId="14" fillId="0" borderId="56" xfId="0" applyFont="1" applyFill="1" applyBorder="1"/>
    <xf numFmtId="1" fontId="14" fillId="0" borderId="56" xfId="0" applyNumberFormat="1" applyFont="1" applyFill="1" applyBorder="1" applyAlignment="1">
      <alignment horizontal="center"/>
    </xf>
    <xf numFmtId="3" fontId="14" fillId="0" borderId="56" xfId="0" applyNumberFormat="1" applyFont="1" applyFill="1" applyBorder="1" applyAlignment="1">
      <alignment horizontal="center" vertical="center"/>
    </xf>
    <xf numFmtId="4" fontId="14" fillId="0" borderId="5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14" fillId="0" borderId="59" xfId="0" applyFont="1" applyFill="1" applyBorder="1"/>
    <xf numFmtId="0" fontId="7" fillId="0" borderId="59" xfId="0" applyFont="1" applyFill="1" applyBorder="1"/>
    <xf numFmtId="1" fontId="14" fillId="0" borderId="59" xfId="0" applyNumberFormat="1" applyFont="1" applyFill="1" applyBorder="1" applyAlignment="1">
      <alignment horizontal="center"/>
    </xf>
    <xf numFmtId="3" fontId="14" fillId="0" borderId="59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1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0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6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2" xfId="0" applyFont="1" applyFill="1" applyBorder="1"/>
    <xf numFmtId="0" fontId="7" fillId="0" borderId="62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8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2" xfId="0" applyNumberFormat="1" applyFont="1" applyFill="1" applyBorder="1" applyAlignment="1">
      <alignment horizontal="center" vertical="center"/>
    </xf>
    <xf numFmtId="3" fontId="0" fillId="0" borderId="0" xfId="0" applyNumberFormat="1" applyFill="1"/>
    <xf numFmtId="0" fontId="0" fillId="0" borderId="0" xfId="0" applyFill="1"/>
    <xf numFmtId="3" fontId="30" fillId="0" borderId="0" xfId="0" applyNumberFormat="1" applyFont="1" applyFill="1"/>
    <xf numFmtId="3" fontId="36" fillId="0" borderId="0" xfId="0" applyNumberFormat="1" applyFont="1" applyFill="1"/>
    <xf numFmtId="0" fontId="0" fillId="7" borderId="0" xfId="0" applyFill="1"/>
    <xf numFmtId="3" fontId="2" fillId="7" borderId="0" xfId="0" applyNumberFormat="1" applyFont="1" applyFill="1"/>
    <xf numFmtId="0" fontId="2" fillId="7" borderId="0" xfId="0" applyFont="1" applyFill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2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58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0" name="Picture 5">
          <a:extLst>
            <a:ext uri="{FF2B5EF4-FFF2-40B4-BE49-F238E27FC236}">
              <a16:creationId xmlns:a16="http://schemas.microsoft.com/office/drawing/2014/main" id="{96DAE9CC-4840-4217-B13D-86598B09C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1" name="Picture 6">
          <a:extLst>
            <a:ext uri="{FF2B5EF4-FFF2-40B4-BE49-F238E27FC236}">
              <a16:creationId xmlns:a16="http://schemas.microsoft.com/office/drawing/2014/main" id="{02CC4E23-FC0B-4BFD-BA8B-50FC94886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72" name="Picture 43" descr="vitra_">
          <a:extLst>
            <a:ext uri="{FF2B5EF4-FFF2-40B4-BE49-F238E27FC236}">
              <a16:creationId xmlns:a16="http://schemas.microsoft.com/office/drawing/2014/main" id="{750F685C-1099-4052-88CD-73E145F67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3" name="Picture 5">
          <a:extLst>
            <a:ext uri="{FF2B5EF4-FFF2-40B4-BE49-F238E27FC236}">
              <a16:creationId xmlns:a16="http://schemas.microsoft.com/office/drawing/2014/main" id="{19BA9852-54B9-4FDA-B907-C4B125E1A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74" name="Picture 6">
          <a:extLst>
            <a:ext uri="{FF2B5EF4-FFF2-40B4-BE49-F238E27FC236}">
              <a16:creationId xmlns:a16="http://schemas.microsoft.com/office/drawing/2014/main" id="{FCBA4179-7F65-4062-B9B6-90E42DF24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LQ112"/>
  <sheetViews>
    <sheetView tabSelected="1" zoomScale="70" zoomScaleNormal="70" workbookViewId="0">
      <pane ySplit="7" topLeftCell="A8" activePane="bottomLeft" state="frozen"/>
      <selection pane="bottomLeft" activeCell="E31" sqref="E31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</cols>
  <sheetData>
    <row r="1" spans="1:329">
      <c r="K1" s="76">
        <f>L2</f>
        <v>1579</v>
      </c>
      <c r="AG1" s="76">
        <f>AH2</f>
        <v>2096</v>
      </c>
      <c r="BC1" s="76">
        <f>BD2</f>
        <v>2265</v>
      </c>
      <c r="BY1" s="76">
        <f>BZ2</f>
        <v>2372</v>
      </c>
      <c r="CU1" s="76">
        <f>CV2</f>
        <v>15291</v>
      </c>
      <c r="DQ1" s="76">
        <f>DR2</f>
        <v>24431</v>
      </c>
      <c r="EM1" s="76">
        <f>EN2</f>
        <v>24931</v>
      </c>
      <c r="FI1" s="76">
        <f>FJ2</f>
        <v>30593</v>
      </c>
      <c r="GE1" s="76">
        <f>GF2</f>
        <v>31019</v>
      </c>
      <c r="HA1" s="76">
        <f>HB2</f>
        <v>32575</v>
      </c>
      <c r="HW1" s="76">
        <f>HX2</f>
        <v>35921</v>
      </c>
      <c r="IS1" s="76">
        <f>IT2</f>
        <v>35949</v>
      </c>
      <c r="JO1" s="76">
        <f>JP2</f>
        <v>39261</v>
      </c>
      <c r="KK1" s="76">
        <f>KL2</f>
        <v>42907</v>
      </c>
      <c r="LG1" s="76">
        <f>LH2</f>
        <v>44789</v>
      </c>
    </row>
    <row r="2" spans="1:329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79">
        <v>1579</v>
      </c>
      <c r="M2" s="178"/>
      <c r="N2" s="178"/>
      <c r="O2" s="178"/>
      <c r="P2" s="178"/>
      <c r="Q2" s="178"/>
      <c r="R2" s="178"/>
      <c r="S2" s="178"/>
      <c r="T2" s="178"/>
      <c r="U2" s="178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79">
        <v>2096</v>
      </c>
      <c r="AI2" s="178"/>
      <c r="AJ2" s="178"/>
      <c r="AK2" s="178"/>
      <c r="AL2" s="178"/>
      <c r="AM2" s="178"/>
      <c r="AN2" s="178"/>
      <c r="AO2" s="178"/>
      <c r="AP2" s="178"/>
      <c r="AQ2" s="178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79">
        <v>2265</v>
      </c>
      <c r="BE2" s="178"/>
      <c r="BF2" s="178"/>
      <c r="BG2" s="178"/>
      <c r="BH2" s="178"/>
      <c r="BI2" s="178"/>
      <c r="BJ2" s="178"/>
      <c r="BK2" s="178"/>
      <c r="BL2" s="178"/>
      <c r="BM2" s="178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79">
        <v>2372</v>
      </c>
      <c r="CA2" s="178"/>
      <c r="CB2" s="178"/>
      <c r="CC2" s="178"/>
      <c r="CD2" s="178"/>
      <c r="CE2" s="178"/>
      <c r="CF2" s="178"/>
      <c r="CG2" s="178"/>
      <c r="CH2" s="178"/>
      <c r="CI2" s="178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79">
        <v>15291</v>
      </c>
      <c r="CW2" s="178"/>
      <c r="CX2" s="178"/>
      <c r="CY2" s="178"/>
      <c r="CZ2" s="178"/>
      <c r="DA2" s="178"/>
      <c r="DB2" s="178"/>
      <c r="DC2" s="178"/>
      <c r="DD2" s="178"/>
      <c r="DE2" s="178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79">
        <v>24431</v>
      </c>
      <c r="DS2" s="178"/>
      <c r="DT2" s="178"/>
      <c r="DU2" s="178"/>
      <c r="DV2" s="178"/>
      <c r="DW2" s="178"/>
      <c r="DX2" s="178"/>
      <c r="DY2" s="178"/>
      <c r="DZ2" s="178"/>
      <c r="EA2" s="178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79">
        <v>24931</v>
      </c>
      <c r="EO2" s="178"/>
      <c r="EP2" s="178"/>
      <c r="EQ2" s="178"/>
      <c r="ER2" s="178"/>
      <c r="ES2" s="178"/>
      <c r="ET2" s="178"/>
      <c r="EU2" s="178"/>
      <c r="EV2" s="178"/>
      <c r="EW2" s="178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79">
        <v>30593</v>
      </c>
      <c r="FK2" s="178"/>
      <c r="FL2" s="178"/>
      <c r="FM2" s="178"/>
      <c r="FN2" s="178"/>
      <c r="FO2" s="178"/>
      <c r="FP2" s="178"/>
      <c r="FQ2" s="178"/>
      <c r="FR2" s="178"/>
      <c r="FS2" s="178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79">
        <v>31019</v>
      </c>
      <c r="GG2" s="178"/>
      <c r="GH2" s="178"/>
      <c r="GI2" s="178"/>
      <c r="GJ2" s="178"/>
      <c r="GK2" s="178"/>
      <c r="GL2" s="178"/>
      <c r="GM2" s="178"/>
      <c r="GN2" s="178"/>
      <c r="GO2" s="178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79">
        <v>32575</v>
      </c>
      <c r="HC2" s="178"/>
      <c r="HD2" s="178"/>
      <c r="HE2" s="178"/>
      <c r="HF2" s="178"/>
      <c r="HG2" s="178"/>
      <c r="HH2" s="178"/>
      <c r="HI2" s="178"/>
      <c r="HJ2" s="178"/>
      <c r="HK2" s="178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79">
        <v>35921</v>
      </c>
      <c r="HY2" s="178"/>
      <c r="HZ2" s="178"/>
      <c r="IA2" s="178"/>
      <c r="IB2" s="178"/>
      <c r="IC2" s="178"/>
      <c r="ID2" s="178"/>
      <c r="IE2" s="178"/>
      <c r="IF2" s="178"/>
      <c r="IG2" s="178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79">
        <v>35949</v>
      </c>
      <c r="IU2" s="178"/>
      <c r="IV2" s="178"/>
      <c r="IW2" s="178"/>
      <c r="IX2" s="178"/>
      <c r="IY2" s="178"/>
      <c r="IZ2" s="178"/>
      <c r="JA2" s="178"/>
      <c r="JB2" s="178"/>
      <c r="JC2" s="178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79">
        <v>39261</v>
      </c>
      <c r="JQ2" s="178"/>
      <c r="JR2" s="178"/>
      <c r="JS2" s="178"/>
      <c r="JT2" s="178"/>
      <c r="JU2" s="178"/>
      <c r="JV2" s="178"/>
      <c r="JW2" s="178"/>
      <c r="JX2" s="178"/>
      <c r="JY2" s="178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79">
        <v>42907</v>
      </c>
      <c r="KM2" s="178"/>
      <c r="KN2" s="178"/>
      <c r="KO2" s="178"/>
      <c r="KP2" s="178"/>
      <c r="KQ2" s="178"/>
      <c r="KR2" s="178"/>
      <c r="KS2" s="178"/>
      <c r="KT2" s="178"/>
      <c r="KU2" s="178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79">
        <v>44789</v>
      </c>
      <c r="LI2" s="178"/>
      <c r="LJ2" s="178"/>
      <c r="LK2" s="178"/>
      <c r="LL2" s="178"/>
      <c r="LM2" s="178"/>
      <c r="LN2" s="178"/>
      <c r="LO2" s="178"/>
      <c r="LP2" s="178"/>
      <c r="LQ2" s="178"/>
    </row>
    <row r="3" spans="1:329" ht="13.8">
      <c r="A3" s="153"/>
      <c r="B3" s="13"/>
      <c r="C3" s="2"/>
      <c r="D3" s="14"/>
      <c r="E3" s="177"/>
      <c r="F3" s="177"/>
      <c r="G3" s="14"/>
      <c r="H3" s="14"/>
      <c r="I3" s="14"/>
      <c r="J3" s="14"/>
      <c r="K3" s="1" t="s">
        <v>3</v>
      </c>
      <c r="L3" s="65" t="str">
        <f>VLOOKUP(L2,ÇİZELGE!$A:$H,2,FALSE)</f>
        <v>MEVLÜT GÜVENDİREN</v>
      </c>
      <c r="M3" s="65"/>
      <c r="Q3" s="76"/>
      <c r="R3" s="76">
        <f>L2</f>
        <v>1579</v>
      </c>
      <c r="S3" s="76"/>
      <c r="T3" s="76"/>
      <c r="U3" s="76"/>
      <c r="W3" s="153"/>
      <c r="X3" s="13"/>
      <c r="Y3" s="2"/>
      <c r="Z3" s="14"/>
      <c r="AA3" s="177"/>
      <c r="AB3" s="177"/>
      <c r="AC3" s="14"/>
      <c r="AD3" s="14"/>
      <c r="AE3" s="14"/>
      <c r="AF3" s="14"/>
      <c r="AG3" s="1" t="s">
        <v>3</v>
      </c>
      <c r="AH3" s="65" t="str">
        <f>VLOOKUP(AH2,ÇİZELGE!$A:$H,2,FALSE)</f>
        <v>VEYSEL KIRCA</v>
      </c>
      <c r="AI3" s="65"/>
      <c r="AM3" s="76"/>
      <c r="AN3" s="76">
        <f>AH2</f>
        <v>2096</v>
      </c>
      <c r="AO3" s="76"/>
      <c r="AP3" s="76"/>
      <c r="AQ3" s="76"/>
      <c r="AS3" s="153"/>
      <c r="AT3" s="13"/>
      <c r="AU3" s="2"/>
      <c r="AV3" s="14"/>
      <c r="AW3" s="177"/>
      <c r="AX3" s="177"/>
      <c r="AY3" s="14"/>
      <c r="AZ3" s="14"/>
      <c r="BA3" s="14"/>
      <c r="BB3" s="14"/>
      <c r="BC3" s="1" t="s">
        <v>3</v>
      </c>
      <c r="BD3" s="65" t="str">
        <f>VLOOKUP(BD2,ÇİZELGE!$A:$H,2,FALSE)</f>
        <v>ERCAN ERÖZDEN</v>
      </c>
      <c r="BE3" s="65"/>
      <c r="BI3" s="76"/>
      <c r="BJ3" s="76">
        <f>BD2</f>
        <v>2265</v>
      </c>
      <c r="BK3" s="76"/>
      <c r="BL3" s="76"/>
      <c r="BM3" s="76"/>
      <c r="BO3" s="153"/>
      <c r="BP3" s="13"/>
      <c r="BQ3" s="2"/>
      <c r="BR3" s="14"/>
      <c r="BS3" s="177"/>
      <c r="BT3" s="177"/>
      <c r="BU3" s="14"/>
      <c r="BV3" s="14"/>
      <c r="BW3" s="14"/>
      <c r="BX3" s="14"/>
      <c r="BY3" s="1" t="s">
        <v>3</v>
      </c>
      <c r="BZ3" s="65" t="str">
        <f>VLOOKUP(BZ2,ÇİZELGE!$A:$H,2,FALSE)</f>
        <v>ÇETİN KÖKSAL</v>
      </c>
      <c r="CA3" s="65"/>
      <c r="CE3" s="76"/>
      <c r="CF3" s="76">
        <f>BZ2</f>
        <v>2372</v>
      </c>
      <c r="CG3" s="76"/>
      <c r="CH3" s="76"/>
      <c r="CI3" s="76"/>
      <c r="CK3" s="153"/>
      <c r="CL3" s="13"/>
      <c r="CM3" s="2"/>
      <c r="CN3" s="14"/>
      <c r="CO3" s="177"/>
      <c r="CP3" s="177"/>
      <c r="CQ3" s="14"/>
      <c r="CR3" s="14"/>
      <c r="CS3" s="14"/>
      <c r="CT3" s="14"/>
      <c r="CU3" s="1" t="s">
        <v>3</v>
      </c>
      <c r="CV3" s="65" t="str">
        <f>VLOOKUP(CV2,ÇİZELGE!$A:$H,2,FALSE)</f>
        <v>ERSİN PEHLİVAN</v>
      </c>
      <c r="CW3" s="65"/>
      <c r="DA3" s="76"/>
      <c r="DB3" s="76">
        <f>CV2</f>
        <v>15291</v>
      </c>
      <c r="DC3" s="76"/>
      <c r="DD3" s="76"/>
      <c r="DE3" s="76"/>
      <c r="DG3" s="153"/>
      <c r="DH3" s="13"/>
      <c r="DI3" s="2"/>
      <c r="DJ3" s="14"/>
      <c r="DK3" s="177"/>
      <c r="DL3" s="177"/>
      <c r="DM3" s="14"/>
      <c r="DN3" s="14"/>
      <c r="DO3" s="14"/>
      <c r="DP3" s="14"/>
      <c r="DQ3" s="1" t="s">
        <v>3</v>
      </c>
      <c r="DR3" s="65" t="str">
        <f>VLOOKUP(DR2,ÇİZELGE!$A:$H,2,FALSE)</f>
        <v>ŞEREF UZEL</v>
      </c>
      <c r="DS3" s="65"/>
      <c r="DW3" s="76"/>
      <c r="DX3" s="76">
        <f>DR2</f>
        <v>24431</v>
      </c>
      <c r="DY3" s="76"/>
      <c r="DZ3" s="76"/>
      <c r="EA3" s="76"/>
      <c r="EC3" s="153"/>
      <c r="ED3" s="13"/>
      <c r="EE3" s="2"/>
      <c r="EF3" s="14"/>
      <c r="EG3" s="177"/>
      <c r="EH3" s="177"/>
      <c r="EI3" s="14"/>
      <c r="EJ3" s="14"/>
      <c r="EK3" s="14"/>
      <c r="EL3" s="14"/>
      <c r="EM3" s="1" t="s">
        <v>3</v>
      </c>
      <c r="EN3" s="65" t="str">
        <f>VLOOKUP(EN2,ÇİZELGE!$A:$H,2,FALSE)</f>
        <v>AYDIN SAĞLAM</v>
      </c>
      <c r="EO3" s="65"/>
      <c r="ES3" s="76"/>
      <c r="ET3" s="76">
        <f>EN2</f>
        <v>24931</v>
      </c>
      <c r="EU3" s="76"/>
      <c r="EV3" s="76"/>
      <c r="EW3" s="76"/>
      <c r="EY3" s="153"/>
      <c r="EZ3" s="13"/>
      <c r="FA3" s="2"/>
      <c r="FB3" s="14"/>
      <c r="FC3" s="177"/>
      <c r="FD3" s="177"/>
      <c r="FE3" s="14"/>
      <c r="FF3" s="14"/>
      <c r="FG3" s="14"/>
      <c r="FH3" s="14"/>
      <c r="FI3" s="1" t="s">
        <v>3</v>
      </c>
      <c r="FJ3" s="65" t="str">
        <f>VLOOKUP(FJ2,ÇİZELGE!$A:$H,2,FALSE)</f>
        <v>BAYRAM TEKİNER</v>
      </c>
      <c r="FK3" s="65"/>
      <c r="FO3" s="76"/>
      <c r="FP3" s="76">
        <f>FJ2</f>
        <v>30593</v>
      </c>
      <c r="FQ3" s="76"/>
      <c r="FR3" s="76"/>
      <c r="FS3" s="76"/>
      <c r="FU3" s="153"/>
      <c r="FV3" s="13"/>
      <c r="FW3" s="2"/>
      <c r="FX3" s="14"/>
      <c r="FY3" s="177"/>
      <c r="FZ3" s="177"/>
      <c r="GA3" s="14"/>
      <c r="GB3" s="14"/>
      <c r="GC3" s="14"/>
      <c r="GD3" s="14"/>
      <c r="GE3" s="1" t="s">
        <v>3</v>
      </c>
      <c r="GF3" s="65" t="str">
        <f>VLOOKUP(GF2,ÇİZELGE!$A:$H,2,FALSE)</f>
        <v>FURKAN TANRIKULU</v>
      </c>
      <c r="GG3" s="65"/>
      <c r="GK3" s="76"/>
      <c r="GL3" s="76">
        <f>GF2</f>
        <v>31019</v>
      </c>
      <c r="GM3" s="76"/>
      <c r="GN3" s="76"/>
      <c r="GO3" s="76"/>
      <c r="GQ3" s="153"/>
      <c r="GR3" s="13"/>
      <c r="GS3" s="2"/>
      <c r="GT3" s="14"/>
      <c r="GU3" s="177"/>
      <c r="GV3" s="177"/>
      <c r="GW3" s="14"/>
      <c r="GX3" s="14"/>
      <c r="GY3" s="14"/>
      <c r="GZ3" s="14"/>
      <c r="HA3" s="1" t="s">
        <v>3</v>
      </c>
      <c r="HB3" s="65" t="str">
        <f>VLOOKUP(HB2,ÇİZELGE!$A:$H,2,FALSE)</f>
        <v>ONUR KÜNKÇÜ</v>
      </c>
      <c r="HC3" s="65"/>
      <c r="HG3" s="76"/>
      <c r="HH3" s="76">
        <f>HB2</f>
        <v>32575</v>
      </c>
      <c r="HI3" s="76"/>
      <c r="HJ3" s="76"/>
      <c r="HK3" s="76"/>
      <c r="HM3" s="153"/>
      <c r="HN3" s="13"/>
      <c r="HO3" s="2"/>
      <c r="HP3" s="14"/>
      <c r="HQ3" s="177"/>
      <c r="HR3" s="177"/>
      <c r="HS3" s="14"/>
      <c r="HT3" s="14"/>
      <c r="HU3" s="14"/>
      <c r="HV3" s="14"/>
      <c r="HW3" s="1" t="s">
        <v>3</v>
      </c>
      <c r="HX3" s="65" t="str">
        <f>VLOOKUP(HX2,ÇİZELGE!$A:$H,2,FALSE)</f>
        <v>KAMİL DURAN</v>
      </c>
      <c r="HY3" s="65"/>
      <c r="IC3" s="76"/>
      <c r="ID3" s="76">
        <f>HX2</f>
        <v>35921</v>
      </c>
      <c r="IE3" s="76"/>
      <c r="IF3" s="76"/>
      <c r="IG3" s="76"/>
      <c r="II3" s="153"/>
      <c r="IJ3" s="13"/>
      <c r="IK3" s="2"/>
      <c r="IL3" s="14"/>
      <c r="IM3" s="177"/>
      <c r="IN3" s="177"/>
      <c r="IO3" s="14"/>
      <c r="IP3" s="14"/>
      <c r="IQ3" s="14"/>
      <c r="IR3" s="14"/>
      <c r="IS3" s="1" t="s">
        <v>3</v>
      </c>
      <c r="IT3" s="65" t="str">
        <f>VLOOKUP(IT2,ÇİZELGE!$A:$H,2,FALSE)</f>
        <v>MUSTAFA ESKİOĞLU</v>
      </c>
      <c r="IU3" s="65"/>
      <c r="IY3" s="76"/>
      <c r="IZ3" s="76">
        <f>IT2</f>
        <v>35949</v>
      </c>
      <c r="JA3" s="76"/>
      <c r="JB3" s="76"/>
      <c r="JC3" s="76"/>
      <c r="JE3" s="153"/>
      <c r="JF3" s="13"/>
      <c r="JG3" s="2"/>
      <c r="JH3" s="14"/>
      <c r="JI3" s="177"/>
      <c r="JJ3" s="177"/>
      <c r="JK3" s="14"/>
      <c r="JL3" s="14"/>
      <c r="JM3" s="14"/>
      <c r="JN3" s="14"/>
      <c r="JO3" s="1" t="s">
        <v>3</v>
      </c>
      <c r="JP3" s="65" t="str">
        <f>VLOOKUP(JP2,ÇİZELGE!$A:$H,2,FALSE)</f>
        <v>ALİ TOPAL</v>
      </c>
      <c r="JQ3" s="65"/>
      <c r="JU3" s="76"/>
      <c r="JV3" s="76">
        <f>JP2</f>
        <v>39261</v>
      </c>
      <c r="JW3" s="76"/>
      <c r="JX3" s="76"/>
      <c r="JY3" s="76"/>
      <c r="KA3" s="153"/>
      <c r="KB3" s="13"/>
      <c r="KC3" s="2"/>
      <c r="KD3" s="14"/>
      <c r="KE3" s="177"/>
      <c r="KF3" s="177"/>
      <c r="KG3" s="14"/>
      <c r="KH3" s="14"/>
      <c r="KI3" s="14"/>
      <c r="KJ3" s="14"/>
      <c r="KK3" s="1" t="s">
        <v>3</v>
      </c>
      <c r="KL3" s="65" t="str">
        <f>VLOOKUP(KL2,ÇİZELGE!$A:$H,2,FALSE)</f>
        <v>BERKAY AKKAN</v>
      </c>
      <c r="KM3" s="65"/>
      <c r="KQ3" s="76"/>
      <c r="KR3" s="76">
        <f>KL2</f>
        <v>42907</v>
      </c>
      <c r="KS3" s="76"/>
      <c r="KT3" s="76"/>
      <c r="KU3" s="76"/>
      <c r="KW3" s="153"/>
      <c r="KX3" s="13"/>
      <c r="KY3" s="2"/>
      <c r="KZ3" s="14"/>
      <c r="LA3" s="177"/>
      <c r="LB3" s="177"/>
      <c r="LC3" s="14"/>
      <c r="LD3" s="14"/>
      <c r="LE3" s="14"/>
      <c r="LF3" s="14"/>
      <c r="LG3" s="1" t="s">
        <v>3</v>
      </c>
      <c r="LH3" s="65" t="str">
        <f>VLOOKUP(LH2,ÇİZELGE!$A:$H,2,FALSE)</f>
        <v>SEDA ÖZBAY</v>
      </c>
      <c r="LI3" s="65"/>
      <c r="LM3" s="76"/>
      <c r="LN3" s="76">
        <f>LH2</f>
        <v>44789</v>
      </c>
      <c r="LO3" s="76"/>
      <c r="LP3" s="76"/>
      <c r="LQ3" s="76"/>
    </row>
    <row r="4" spans="1:329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0" t="s">
        <v>91</v>
      </c>
      <c r="M4" s="65"/>
      <c r="Q4" s="76"/>
      <c r="R4" s="76"/>
      <c r="S4" s="76"/>
      <c r="T4" s="76"/>
      <c r="U4" s="76">
        <f>+L2</f>
        <v>1579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0" t="s">
        <v>91</v>
      </c>
      <c r="AI4" s="65"/>
      <c r="AM4" s="76"/>
      <c r="AN4" s="76"/>
      <c r="AO4" s="76"/>
      <c r="AP4" s="76"/>
      <c r="AQ4" s="76">
        <f>+AH2</f>
        <v>2096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0" t="s">
        <v>91</v>
      </c>
      <c r="BE4" s="65"/>
      <c r="BI4" s="76"/>
      <c r="BJ4" s="76"/>
      <c r="BK4" s="76"/>
      <c r="BL4" s="76"/>
      <c r="BM4" s="76">
        <f>+BD2</f>
        <v>2265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0" t="s">
        <v>91</v>
      </c>
      <c r="CA4" s="65"/>
      <c r="CE4" s="76"/>
      <c r="CF4" s="76"/>
      <c r="CG4" s="76"/>
      <c r="CH4" s="76"/>
      <c r="CI4" s="76">
        <f>+BZ2</f>
        <v>2372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0" t="s">
        <v>91</v>
      </c>
      <c r="CW4" s="65"/>
      <c r="DA4" s="76"/>
      <c r="DB4" s="76"/>
      <c r="DC4" s="76"/>
      <c r="DD4" s="76"/>
      <c r="DE4" s="76">
        <f>+CV2</f>
        <v>15291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0" t="s">
        <v>91</v>
      </c>
      <c r="DS4" s="65"/>
      <c r="DW4" s="76"/>
      <c r="DX4" s="76"/>
      <c r="DY4" s="76"/>
      <c r="DZ4" s="76"/>
      <c r="EA4" s="76">
        <f>+DR2</f>
        <v>24431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0" t="s">
        <v>91</v>
      </c>
      <c r="EO4" s="65"/>
      <c r="ES4" s="76"/>
      <c r="ET4" s="76"/>
      <c r="EU4" s="76"/>
      <c r="EV4" s="76"/>
      <c r="EW4" s="76">
        <f>+EN2</f>
        <v>24931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0" t="s">
        <v>91</v>
      </c>
      <c r="FK4" s="65"/>
      <c r="FO4" s="76"/>
      <c r="FP4" s="76"/>
      <c r="FQ4" s="76"/>
      <c r="FR4" s="76"/>
      <c r="FS4" s="76">
        <f>+FJ2</f>
        <v>30593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0" t="s">
        <v>91</v>
      </c>
      <c r="GG4" s="65"/>
      <c r="GK4" s="76"/>
      <c r="GL4" s="76"/>
      <c r="GM4" s="76"/>
      <c r="GN4" s="76"/>
      <c r="GO4" s="76">
        <f>+GF2</f>
        <v>31019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0" t="s">
        <v>91</v>
      </c>
      <c r="HC4" s="65"/>
      <c r="HG4" s="76"/>
      <c r="HH4" s="76"/>
      <c r="HI4" s="76"/>
      <c r="HJ4" s="76"/>
      <c r="HK4" s="76">
        <f>+HB2</f>
        <v>32575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0" t="s">
        <v>91</v>
      </c>
      <c r="HY4" s="65"/>
      <c r="IC4" s="76"/>
      <c r="ID4" s="76"/>
      <c r="IE4" s="76"/>
      <c r="IF4" s="76"/>
      <c r="IG4" s="76">
        <f>+HX2</f>
        <v>35921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0" t="s">
        <v>91</v>
      </c>
      <c r="IU4" s="65"/>
      <c r="IY4" s="76"/>
      <c r="IZ4" s="76"/>
      <c r="JA4" s="76"/>
      <c r="JB4" s="76"/>
      <c r="JC4" s="76">
        <f>+IT2</f>
        <v>35949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0" t="s">
        <v>91</v>
      </c>
      <c r="JQ4" s="65"/>
      <c r="JU4" s="76"/>
      <c r="JV4" s="76"/>
      <c r="JW4" s="76"/>
      <c r="JX4" s="76"/>
      <c r="JY4" s="76">
        <f>+JP2</f>
        <v>39261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0" t="s">
        <v>91</v>
      </c>
      <c r="KM4" s="65"/>
      <c r="KQ4" s="76"/>
      <c r="KR4" s="76"/>
      <c r="KS4" s="76"/>
      <c r="KT4" s="76"/>
      <c r="KU4" s="76">
        <f>+KL2</f>
        <v>42907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0" t="s">
        <v>91</v>
      </c>
      <c r="LI4" s="65"/>
      <c r="LM4" s="76"/>
      <c r="LN4" s="76"/>
      <c r="LO4" s="76"/>
      <c r="LP4" s="76"/>
      <c r="LQ4" s="76">
        <f>+LH2</f>
        <v>44789</v>
      </c>
    </row>
    <row r="5" spans="1:329" ht="13.8" thickBot="1">
      <c r="A5" s="154"/>
      <c r="B5" s="15"/>
      <c r="C5" s="16"/>
      <c r="D5" s="17"/>
      <c r="E5" s="17"/>
      <c r="F5" s="76">
        <f>L2</f>
        <v>1579</v>
      </c>
      <c r="G5" s="17"/>
      <c r="H5" s="17"/>
      <c r="I5" s="17"/>
      <c r="J5" s="17"/>
      <c r="K5" s="1" t="s">
        <v>5</v>
      </c>
      <c r="L5" s="182">
        <f>ÇİZELGE!$G$2</f>
        <v>44652</v>
      </c>
      <c r="M5" s="181"/>
      <c r="W5" s="154"/>
      <c r="X5" s="15"/>
      <c r="Y5" s="16"/>
      <c r="Z5" s="17"/>
      <c r="AA5" s="17"/>
      <c r="AB5" s="76">
        <f>AH2</f>
        <v>2096</v>
      </c>
      <c r="AC5" s="17"/>
      <c r="AD5" s="17"/>
      <c r="AE5" s="17"/>
      <c r="AF5" s="17"/>
      <c r="AG5" s="1" t="s">
        <v>5</v>
      </c>
      <c r="AH5" s="182">
        <f>ÇİZELGE!$G$2</f>
        <v>44652</v>
      </c>
      <c r="AI5" s="181"/>
      <c r="AS5" s="154"/>
      <c r="AT5" s="15"/>
      <c r="AU5" s="16"/>
      <c r="AV5" s="17"/>
      <c r="AW5" s="17"/>
      <c r="AX5" s="76">
        <f>BD2</f>
        <v>2265</v>
      </c>
      <c r="AY5" s="17"/>
      <c r="AZ5" s="17"/>
      <c r="BA5" s="17"/>
      <c r="BB5" s="17"/>
      <c r="BC5" s="1" t="s">
        <v>5</v>
      </c>
      <c r="BD5" s="182">
        <f>ÇİZELGE!$G$2</f>
        <v>44652</v>
      </c>
      <c r="BE5" s="181"/>
      <c r="BO5" s="154"/>
      <c r="BP5" s="15"/>
      <c r="BQ5" s="16"/>
      <c r="BR5" s="17"/>
      <c r="BS5" s="17"/>
      <c r="BT5" s="76">
        <f>BZ2</f>
        <v>2372</v>
      </c>
      <c r="BU5" s="17"/>
      <c r="BV5" s="17"/>
      <c r="BW5" s="17"/>
      <c r="BX5" s="17"/>
      <c r="BY5" s="1" t="s">
        <v>5</v>
      </c>
      <c r="BZ5" s="182">
        <f>ÇİZELGE!$G$2</f>
        <v>44652</v>
      </c>
      <c r="CA5" s="181"/>
      <c r="CK5" s="154"/>
      <c r="CL5" s="15"/>
      <c r="CM5" s="16"/>
      <c r="CN5" s="17"/>
      <c r="CO5" s="17"/>
      <c r="CP5" s="76">
        <f>CV2</f>
        <v>15291</v>
      </c>
      <c r="CQ5" s="17"/>
      <c r="CR5" s="17"/>
      <c r="CS5" s="17"/>
      <c r="CT5" s="17"/>
      <c r="CU5" s="1" t="s">
        <v>5</v>
      </c>
      <c r="CV5" s="182">
        <f>ÇİZELGE!$G$2</f>
        <v>44652</v>
      </c>
      <c r="CW5" s="181"/>
      <c r="DG5" s="154"/>
      <c r="DH5" s="15"/>
      <c r="DI5" s="16"/>
      <c r="DJ5" s="17"/>
      <c r="DK5" s="17"/>
      <c r="DL5" s="76">
        <f>DR2</f>
        <v>24431</v>
      </c>
      <c r="DM5" s="17"/>
      <c r="DN5" s="17"/>
      <c r="DO5" s="17"/>
      <c r="DP5" s="17"/>
      <c r="DQ5" s="1" t="s">
        <v>5</v>
      </c>
      <c r="DR5" s="182">
        <f>ÇİZELGE!$G$2</f>
        <v>44652</v>
      </c>
      <c r="DS5" s="181"/>
      <c r="EC5" s="154"/>
      <c r="ED5" s="15"/>
      <c r="EE5" s="16"/>
      <c r="EF5" s="17"/>
      <c r="EG5" s="17"/>
      <c r="EH5" s="76">
        <f>EN2</f>
        <v>24931</v>
      </c>
      <c r="EI5" s="17"/>
      <c r="EJ5" s="17"/>
      <c r="EK5" s="17"/>
      <c r="EL5" s="17"/>
      <c r="EM5" s="1" t="s">
        <v>5</v>
      </c>
      <c r="EN5" s="182">
        <f>ÇİZELGE!$G$2</f>
        <v>44652</v>
      </c>
      <c r="EO5" s="181"/>
      <c r="EY5" s="154"/>
      <c r="EZ5" s="15"/>
      <c r="FA5" s="16"/>
      <c r="FB5" s="17"/>
      <c r="FC5" s="17"/>
      <c r="FD5" s="76">
        <f>FJ2</f>
        <v>30593</v>
      </c>
      <c r="FE5" s="17"/>
      <c r="FF5" s="17"/>
      <c r="FG5" s="17"/>
      <c r="FH5" s="17"/>
      <c r="FI5" s="1" t="s">
        <v>5</v>
      </c>
      <c r="FJ5" s="182">
        <f>ÇİZELGE!$G$2</f>
        <v>44652</v>
      </c>
      <c r="FK5" s="181"/>
      <c r="FU5" s="154"/>
      <c r="FV5" s="15"/>
      <c r="FW5" s="16"/>
      <c r="FX5" s="17"/>
      <c r="FY5" s="17"/>
      <c r="FZ5" s="76">
        <f>GF2</f>
        <v>31019</v>
      </c>
      <c r="GA5" s="17"/>
      <c r="GB5" s="17"/>
      <c r="GC5" s="17"/>
      <c r="GD5" s="17"/>
      <c r="GE5" s="1" t="s">
        <v>5</v>
      </c>
      <c r="GF5" s="182">
        <f>ÇİZELGE!$G$2</f>
        <v>44652</v>
      </c>
      <c r="GG5" s="181"/>
      <c r="GQ5" s="154"/>
      <c r="GR5" s="15"/>
      <c r="GS5" s="16"/>
      <c r="GT5" s="17"/>
      <c r="GU5" s="17"/>
      <c r="GV5" s="76">
        <f>HB2</f>
        <v>32575</v>
      </c>
      <c r="GW5" s="17"/>
      <c r="GX5" s="17"/>
      <c r="GY5" s="17"/>
      <c r="GZ5" s="17"/>
      <c r="HA5" s="1" t="s">
        <v>5</v>
      </c>
      <c r="HB5" s="182">
        <f>ÇİZELGE!$G$2</f>
        <v>44652</v>
      </c>
      <c r="HC5" s="181"/>
      <c r="HM5" s="154"/>
      <c r="HN5" s="15"/>
      <c r="HO5" s="16"/>
      <c r="HP5" s="17"/>
      <c r="HQ5" s="17"/>
      <c r="HR5" s="76">
        <f>HX2</f>
        <v>35921</v>
      </c>
      <c r="HS5" s="17"/>
      <c r="HT5" s="17"/>
      <c r="HU5" s="17"/>
      <c r="HV5" s="17"/>
      <c r="HW5" s="1" t="s">
        <v>5</v>
      </c>
      <c r="HX5" s="182">
        <f>ÇİZELGE!$G$2</f>
        <v>44652</v>
      </c>
      <c r="HY5" s="181"/>
      <c r="II5" s="154"/>
      <c r="IJ5" s="15"/>
      <c r="IK5" s="16"/>
      <c r="IL5" s="17"/>
      <c r="IM5" s="17"/>
      <c r="IN5" s="76">
        <f>IT2</f>
        <v>35949</v>
      </c>
      <c r="IO5" s="17"/>
      <c r="IP5" s="17"/>
      <c r="IQ5" s="17"/>
      <c r="IR5" s="17"/>
      <c r="IS5" s="1" t="s">
        <v>5</v>
      </c>
      <c r="IT5" s="182">
        <f>ÇİZELGE!$G$2</f>
        <v>44652</v>
      </c>
      <c r="IU5" s="181"/>
      <c r="JE5" s="154"/>
      <c r="JF5" s="15"/>
      <c r="JG5" s="16"/>
      <c r="JH5" s="17"/>
      <c r="JI5" s="17"/>
      <c r="JJ5" s="76">
        <f>JP2</f>
        <v>39261</v>
      </c>
      <c r="JK5" s="17"/>
      <c r="JL5" s="17"/>
      <c r="JM5" s="17"/>
      <c r="JN5" s="17"/>
      <c r="JO5" s="1" t="s">
        <v>5</v>
      </c>
      <c r="JP5" s="182">
        <f>ÇİZELGE!$G$2</f>
        <v>44652</v>
      </c>
      <c r="JQ5" s="181"/>
      <c r="KA5" s="154"/>
      <c r="KB5" s="15"/>
      <c r="KC5" s="16"/>
      <c r="KD5" s="17"/>
      <c r="KE5" s="17"/>
      <c r="KF5" s="76">
        <f>KL2</f>
        <v>42907</v>
      </c>
      <c r="KG5" s="17"/>
      <c r="KH5" s="17"/>
      <c r="KI5" s="17"/>
      <c r="KJ5" s="17"/>
      <c r="KK5" s="1" t="s">
        <v>5</v>
      </c>
      <c r="KL5" s="182">
        <f>ÇİZELGE!$G$2</f>
        <v>44652</v>
      </c>
      <c r="KM5" s="181"/>
      <c r="KW5" s="154"/>
      <c r="KX5" s="15"/>
      <c r="KY5" s="16"/>
      <c r="KZ5" s="17"/>
      <c r="LA5" s="17"/>
      <c r="LB5" s="76">
        <f>LH2</f>
        <v>44789</v>
      </c>
      <c r="LC5" s="17"/>
      <c r="LD5" s="17"/>
      <c r="LE5" s="17"/>
      <c r="LF5" s="17"/>
      <c r="LG5" s="1" t="s">
        <v>5</v>
      </c>
      <c r="LH5" s="182">
        <f>ÇİZELGE!$G$2</f>
        <v>44652</v>
      </c>
      <c r="LI5" s="181"/>
    </row>
    <row r="6" spans="1:329" ht="16.2" thickBot="1">
      <c r="A6" s="235" t="s">
        <v>0</v>
      </c>
      <c r="B6" s="236"/>
      <c r="C6" s="236"/>
      <c r="D6" s="236"/>
      <c r="E6" s="236"/>
      <c r="F6" s="236"/>
      <c r="G6" s="236"/>
      <c r="H6" s="236"/>
      <c r="I6" s="236"/>
      <c r="J6" s="236"/>
      <c r="K6" s="237"/>
      <c r="L6" s="238" t="s">
        <v>85</v>
      </c>
      <c r="M6" s="239"/>
      <c r="N6" s="239"/>
      <c r="O6" s="239"/>
      <c r="P6" s="239"/>
      <c r="Q6" s="239"/>
      <c r="R6" s="239"/>
      <c r="S6" s="239"/>
      <c r="T6" s="239"/>
      <c r="U6" s="240"/>
      <c r="W6" s="235" t="s">
        <v>0</v>
      </c>
      <c r="X6" s="236"/>
      <c r="Y6" s="236"/>
      <c r="Z6" s="236"/>
      <c r="AA6" s="236"/>
      <c r="AB6" s="236"/>
      <c r="AC6" s="236"/>
      <c r="AD6" s="236"/>
      <c r="AE6" s="236"/>
      <c r="AF6" s="236"/>
      <c r="AG6" s="237"/>
      <c r="AH6" s="238" t="s">
        <v>85</v>
      </c>
      <c r="AI6" s="239"/>
      <c r="AJ6" s="239"/>
      <c r="AK6" s="239"/>
      <c r="AL6" s="239"/>
      <c r="AM6" s="239"/>
      <c r="AN6" s="239"/>
      <c r="AO6" s="239"/>
      <c r="AP6" s="239"/>
      <c r="AQ6" s="240"/>
      <c r="AS6" s="235" t="s">
        <v>0</v>
      </c>
      <c r="AT6" s="236"/>
      <c r="AU6" s="236"/>
      <c r="AV6" s="236"/>
      <c r="AW6" s="236"/>
      <c r="AX6" s="236"/>
      <c r="AY6" s="236"/>
      <c r="AZ6" s="236"/>
      <c r="BA6" s="236"/>
      <c r="BB6" s="236"/>
      <c r="BC6" s="237"/>
      <c r="BD6" s="238" t="s">
        <v>85</v>
      </c>
      <c r="BE6" s="239"/>
      <c r="BF6" s="239"/>
      <c r="BG6" s="239"/>
      <c r="BH6" s="239"/>
      <c r="BI6" s="239"/>
      <c r="BJ6" s="239"/>
      <c r="BK6" s="239"/>
      <c r="BL6" s="239"/>
      <c r="BM6" s="240"/>
      <c r="BO6" s="235" t="s">
        <v>0</v>
      </c>
      <c r="BP6" s="236"/>
      <c r="BQ6" s="236"/>
      <c r="BR6" s="236"/>
      <c r="BS6" s="236"/>
      <c r="BT6" s="236"/>
      <c r="BU6" s="236"/>
      <c r="BV6" s="236"/>
      <c r="BW6" s="236"/>
      <c r="BX6" s="236"/>
      <c r="BY6" s="237"/>
      <c r="BZ6" s="238" t="s">
        <v>85</v>
      </c>
      <c r="CA6" s="239"/>
      <c r="CB6" s="239"/>
      <c r="CC6" s="239"/>
      <c r="CD6" s="239"/>
      <c r="CE6" s="239"/>
      <c r="CF6" s="239"/>
      <c r="CG6" s="239"/>
      <c r="CH6" s="239"/>
      <c r="CI6" s="240"/>
      <c r="CK6" s="235" t="s">
        <v>0</v>
      </c>
      <c r="CL6" s="236"/>
      <c r="CM6" s="236"/>
      <c r="CN6" s="236"/>
      <c r="CO6" s="236"/>
      <c r="CP6" s="236"/>
      <c r="CQ6" s="236"/>
      <c r="CR6" s="236"/>
      <c r="CS6" s="236"/>
      <c r="CT6" s="236"/>
      <c r="CU6" s="237"/>
      <c r="CV6" s="238" t="s">
        <v>85</v>
      </c>
      <c r="CW6" s="239"/>
      <c r="CX6" s="239"/>
      <c r="CY6" s="239"/>
      <c r="CZ6" s="239"/>
      <c r="DA6" s="239"/>
      <c r="DB6" s="239"/>
      <c r="DC6" s="239"/>
      <c r="DD6" s="239"/>
      <c r="DE6" s="240"/>
      <c r="DG6" s="235" t="s">
        <v>0</v>
      </c>
      <c r="DH6" s="236"/>
      <c r="DI6" s="236"/>
      <c r="DJ6" s="236"/>
      <c r="DK6" s="236"/>
      <c r="DL6" s="236"/>
      <c r="DM6" s="236"/>
      <c r="DN6" s="236"/>
      <c r="DO6" s="236"/>
      <c r="DP6" s="236"/>
      <c r="DQ6" s="237"/>
      <c r="DR6" s="238" t="s">
        <v>85</v>
      </c>
      <c r="DS6" s="239"/>
      <c r="DT6" s="239"/>
      <c r="DU6" s="239"/>
      <c r="DV6" s="239"/>
      <c r="DW6" s="239"/>
      <c r="DX6" s="239"/>
      <c r="DY6" s="239"/>
      <c r="DZ6" s="239"/>
      <c r="EA6" s="240"/>
      <c r="EC6" s="235" t="s">
        <v>0</v>
      </c>
      <c r="ED6" s="236"/>
      <c r="EE6" s="236"/>
      <c r="EF6" s="236"/>
      <c r="EG6" s="236"/>
      <c r="EH6" s="236"/>
      <c r="EI6" s="236"/>
      <c r="EJ6" s="236"/>
      <c r="EK6" s="236"/>
      <c r="EL6" s="236"/>
      <c r="EM6" s="237"/>
      <c r="EN6" s="238" t="s">
        <v>85</v>
      </c>
      <c r="EO6" s="239"/>
      <c r="EP6" s="239"/>
      <c r="EQ6" s="239"/>
      <c r="ER6" s="239"/>
      <c r="ES6" s="239"/>
      <c r="ET6" s="239"/>
      <c r="EU6" s="239"/>
      <c r="EV6" s="239"/>
      <c r="EW6" s="240"/>
      <c r="EY6" s="235" t="s">
        <v>0</v>
      </c>
      <c r="EZ6" s="236"/>
      <c r="FA6" s="236"/>
      <c r="FB6" s="236"/>
      <c r="FC6" s="236"/>
      <c r="FD6" s="236"/>
      <c r="FE6" s="236"/>
      <c r="FF6" s="236"/>
      <c r="FG6" s="236"/>
      <c r="FH6" s="236"/>
      <c r="FI6" s="237"/>
      <c r="FJ6" s="238" t="s">
        <v>85</v>
      </c>
      <c r="FK6" s="239"/>
      <c r="FL6" s="239"/>
      <c r="FM6" s="239"/>
      <c r="FN6" s="239"/>
      <c r="FO6" s="239"/>
      <c r="FP6" s="239"/>
      <c r="FQ6" s="239"/>
      <c r="FR6" s="239"/>
      <c r="FS6" s="240"/>
      <c r="FU6" s="235" t="s">
        <v>0</v>
      </c>
      <c r="FV6" s="236"/>
      <c r="FW6" s="236"/>
      <c r="FX6" s="236"/>
      <c r="FY6" s="236"/>
      <c r="FZ6" s="236"/>
      <c r="GA6" s="236"/>
      <c r="GB6" s="236"/>
      <c r="GC6" s="236"/>
      <c r="GD6" s="236"/>
      <c r="GE6" s="237"/>
      <c r="GF6" s="238" t="s">
        <v>85</v>
      </c>
      <c r="GG6" s="239"/>
      <c r="GH6" s="239"/>
      <c r="GI6" s="239"/>
      <c r="GJ6" s="239"/>
      <c r="GK6" s="239"/>
      <c r="GL6" s="239"/>
      <c r="GM6" s="239"/>
      <c r="GN6" s="239"/>
      <c r="GO6" s="240"/>
      <c r="GQ6" s="235" t="s">
        <v>0</v>
      </c>
      <c r="GR6" s="236"/>
      <c r="GS6" s="236"/>
      <c r="GT6" s="236"/>
      <c r="GU6" s="236"/>
      <c r="GV6" s="236"/>
      <c r="GW6" s="236"/>
      <c r="GX6" s="236"/>
      <c r="GY6" s="236"/>
      <c r="GZ6" s="236"/>
      <c r="HA6" s="237"/>
      <c r="HB6" s="238" t="s">
        <v>85</v>
      </c>
      <c r="HC6" s="239"/>
      <c r="HD6" s="239"/>
      <c r="HE6" s="239"/>
      <c r="HF6" s="239"/>
      <c r="HG6" s="239"/>
      <c r="HH6" s="239"/>
      <c r="HI6" s="239"/>
      <c r="HJ6" s="239"/>
      <c r="HK6" s="240"/>
      <c r="HM6" s="235" t="s">
        <v>0</v>
      </c>
      <c r="HN6" s="236"/>
      <c r="HO6" s="236"/>
      <c r="HP6" s="236"/>
      <c r="HQ6" s="236"/>
      <c r="HR6" s="236"/>
      <c r="HS6" s="236"/>
      <c r="HT6" s="236"/>
      <c r="HU6" s="236"/>
      <c r="HV6" s="236"/>
      <c r="HW6" s="237"/>
      <c r="HX6" s="238" t="s">
        <v>85</v>
      </c>
      <c r="HY6" s="239"/>
      <c r="HZ6" s="239"/>
      <c r="IA6" s="239"/>
      <c r="IB6" s="239"/>
      <c r="IC6" s="239"/>
      <c r="ID6" s="239"/>
      <c r="IE6" s="239"/>
      <c r="IF6" s="239"/>
      <c r="IG6" s="240"/>
      <c r="II6" s="235" t="s">
        <v>0</v>
      </c>
      <c r="IJ6" s="236"/>
      <c r="IK6" s="236"/>
      <c r="IL6" s="236"/>
      <c r="IM6" s="236"/>
      <c r="IN6" s="236"/>
      <c r="IO6" s="236"/>
      <c r="IP6" s="236"/>
      <c r="IQ6" s="236"/>
      <c r="IR6" s="236"/>
      <c r="IS6" s="237"/>
      <c r="IT6" s="238" t="s">
        <v>85</v>
      </c>
      <c r="IU6" s="239"/>
      <c r="IV6" s="239"/>
      <c r="IW6" s="239"/>
      <c r="IX6" s="239"/>
      <c r="IY6" s="239"/>
      <c r="IZ6" s="239"/>
      <c r="JA6" s="239"/>
      <c r="JB6" s="239"/>
      <c r="JC6" s="240"/>
      <c r="JE6" s="235" t="s">
        <v>0</v>
      </c>
      <c r="JF6" s="236"/>
      <c r="JG6" s="236"/>
      <c r="JH6" s="236"/>
      <c r="JI6" s="236"/>
      <c r="JJ6" s="236"/>
      <c r="JK6" s="236"/>
      <c r="JL6" s="236"/>
      <c r="JM6" s="236"/>
      <c r="JN6" s="236"/>
      <c r="JO6" s="237"/>
      <c r="JP6" s="238" t="s">
        <v>85</v>
      </c>
      <c r="JQ6" s="239"/>
      <c r="JR6" s="239"/>
      <c r="JS6" s="239"/>
      <c r="JT6" s="239"/>
      <c r="JU6" s="239"/>
      <c r="JV6" s="239"/>
      <c r="JW6" s="239"/>
      <c r="JX6" s="239"/>
      <c r="JY6" s="240"/>
      <c r="KA6" s="235" t="s">
        <v>0</v>
      </c>
      <c r="KB6" s="236"/>
      <c r="KC6" s="236"/>
      <c r="KD6" s="236"/>
      <c r="KE6" s="236"/>
      <c r="KF6" s="236"/>
      <c r="KG6" s="236"/>
      <c r="KH6" s="236"/>
      <c r="KI6" s="236"/>
      <c r="KJ6" s="236"/>
      <c r="KK6" s="237"/>
      <c r="KL6" s="238" t="s">
        <v>85</v>
      </c>
      <c r="KM6" s="239"/>
      <c r="KN6" s="239"/>
      <c r="KO6" s="239"/>
      <c r="KP6" s="239"/>
      <c r="KQ6" s="239"/>
      <c r="KR6" s="239"/>
      <c r="KS6" s="239"/>
      <c r="KT6" s="239"/>
      <c r="KU6" s="240"/>
      <c r="KW6" s="235" t="s">
        <v>0</v>
      </c>
      <c r="KX6" s="236"/>
      <c r="KY6" s="236"/>
      <c r="KZ6" s="236"/>
      <c r="LA6" s="236"/>
      <c r="LB6" s="236"/>
      <c r="LC6" s="236"/>
      <c r="LD6" s="236"/>
      <c r="LE6" s="236"/>
      <c r="LF6" s="236"/>
      <c r="LG6" s="237"/>
      <c r="LH6" s="238" t="s">
        <v>85</v>
      </c>
      <c r="LI6" s="239"/>
      <c r="LJ6" s="239"/>
      <c r="LK6" s="239"/>
      <c r="LL6" s="239"/>
      <c r="LM6" s="239"/>
      <c r="LN6" s="239"/>
      <c r="LO6" s="239"/>
      <c r="LP6" s="239"/>
      <c r="LQ6" s="240"/>
    </row>
    <row r="7" spans="1:329" ht="27" thickBot="1">
      <c r="A7" s="211" t="s">
        <v>60</v>
      </c>
      <c r="B7" s="212" t="s">
        <v>1</v>
      </c>
      <c r="C7" s="201" t="s">
        <v>58</v>
      </c>
      <c r="D7" s="201" t="s">
        <v>25</v>
      </c>
      <c r="E7" s="201" t="s">
        <v>57</v>
      </c>
      <c r="F7" s="202" t="s">
        <v>61</v>
      </c>
      <c r="G7" s="202" t="s">
        <v>21</v>
      </c>
      <c r="H7" s="202" t="s">
        <v>24</v>
      </c>
      <c r="I7" s="213" t="s">
        <v>68</v>
      </c>
      <c r="J7" s="213" t="s">
        <v>71</v>
      </c>
      <c r="K7" s="214" t="s">
        <v>26</v>
      </c>
      <c r="L7" s="200" t="s">
        <v>62</v>
      </c>
      <c r="M7" s="201" t="s">
        <v>59</v>
      </c>
      <c r="N7" s="202" t="s">
        <v>63</v>
      </c>
      <c r="O7" s="202" t="s">
        <v>64</v>
      </c>
      <c r="P7" s="202" t="s">
        <v>65</v>
      </c>
      <c r="Q7" s="202" t="s">
        <v>66</v>
      </c>
      <c r="R7" s="202" t="s">
        <v>70</v>
      </c>
      <c r="S7" s="202" t="s">
        <v>67</v>
      </c>
      <c r="T7" s="202" t="s">
        <v>27</v>
      </c>
      <c r="U7" s="215" t="s">
        <v>69</v>
      </c>
      <c r="W7" s="211" t="s">
        <v>60</v>
      </c>
      <c r="X7" s="212" t="s">
        <v>1</v>
      </c>
      <c r="Y7" s="201" t="s">
        <v>58</v>
      </c>
      <c r="Z7" s="201" t="s">
        <v>25</v>
      </c>
      <c r="AA7" s="201" t="s">
        <v>57</v>
      </c>
      <c r="AB7" s="202" t="s">
        <v>61</v>
      </c>
      <c r="AC7" s="202" t="s">
        <v>21</v>
      </c>
      <c r="AD7" s="202" t="s">
        <v>24</v>
      </c>
      <c r="AE7" s="213" t="s">
        <v>68</v>
      </c>
      <c r="AF7" s="213" t="s">
        <v>71</v>
      </c>
      <c r="AG7" s="214" t="s">
        <v>26</v>
      </c>
      <c r="AH7" s="200" t="s">
        <v>62</v>
      </c>
      <c r="AI7" s="201" t="s">
        <v>59</v>
      </c>
      <c r="AJ7" s="202" t="s">
        <v>63</v>
      </c>
      <c r="AK7" s="202" t="s">
        <v>64</v>
      </c>
      <c r="AL7" s="202" t="s">
        <v>65</v>
      </c>
      <c r="AM7" s="202" t="s">
        <v>66</v>
      </c>
      <c r="AN7" s="202" t="s">
        <v>70</v>
      </c>
      <c r="AO7" s="202" t="s">
        <v>67</v>
      </c>
      <c r="AP7" s="202" t="s">
        <v>27</v>
      </c>
      <c r="AQ7" s="215" t="s">
        <v>69</v>
      </c>
      <c r="AS7" s="211" t="s">
        <v>60</v>
      </c>
      <c r="AT7" s="212" t="s">
        <v>1</v>
      </c>
      <c r="AU7" s="201" t="s">
        <v>58</v>
      </c>
      <c r="AV7" s="201" t="s">
        <v>25</v>
      </c>
      <c r="AW7" s="201" t="s">
        <v>57</v>
      </c>
      <c r="AX7" s="202" t="s">
        <v>61</v>
      </c>
      <c r="AY7" s="202" t="s">
        <v>21</v>
      </c>
      <c r="AZ7" s="202" t="s">
        <v>24</v>
      </c>
      <c r="BA7" s="213" t="s">
        <v>68</v>
      </c>
      <c r="BB7" s="213" t="s">
        <v>71</v>
      </c>
      <c r="BC7" s="214" t="s">
        <v>26</v>
      </c>
      <c r="BD7" s="200" t="s">
        <v>62</v>
      </c>
      <c r="BE7" s="201" t="s">
        <v>59</v>
      </c>
      <c r="BF7" s="202" t="s">
        <v>63</v>
      </c>
      <c r="BG7" s="202" t="s">
        <v>64</v>
      </c>
      <c r="BH7" s="202" t="s">
        <v>65</v>
      </c>
      <c r="BI7" s="202" t="s">
        <v>66</v>
      </c>
      <c r="BJ7" s="202" t="s">
        <v>70</v>
      </c>
      <c r="BK7" s="202" t="s">
        <v>67</v>
      </c>
      <c r="BL7" s="202" t="s">
        <v>27</v>
      </c>
      <c r="BM7" s="215" t="s">
        <v>69</v>
      </c>
      <c r="BO7" s="211" t="s">
        <v>60</v>
      </c>
      <c r="BP7" s="212" t="s">
        <v>1</v>
      </c>
      <c r="BQ7" s="201" t="s">
        <v>58</v>
      </c>
      <c r="BR7" s="201" t="s">
        <v>25</v>
      </c>
      <c r="BS7" s="201" t="s">
        <v>57</v>
      </c>
      <c r="BT7" s="202" t="s">
        <v>61</v>
      </c>
      <c r="BU7" s="202" t="s">
        <v>21</v>
      </c>
      <c r="BV7" s="202" t="s">
        <v>24</v>
      </c>
      <c r="BW7" s="213" t="s">
        <v>68</v>
      </c>
      <c r="BX7" s="213" t="s">
        <v>71</v>
      </c>
      <c r="BY7" s="214" t="s">
        <v>26</v>
      </c>
      <c r="BZ7" s="200" t="s">
        <v>62</v>
      </c>
      <c r="CA7" s="201" t="s">
        <v>59</v>
      </c>
      <c r="CB7" s="202" t="s">
        <v>63</v>
      </c>
      <c r="CC7" s="202" t="s">
        <v>64</v>
      </c>
      <c r="CD7" s="202" t="s">
        <v>65</v>
      </c>
      <c r="CE7" s="202" t="s">
        <v>66</v>
      </c>
      <c r="CF7" s="202" t="s">
        <v>70</v>
      </c>
      <c r="CG7" s="202" t="s">
        <v>67</v>
      </c>
      <c r="CH7" s="202" t="s">
        <v>27</v>
      </c>
      <c r="CI7" s="215" t="s">
        <v>69</v>
      </c>
      <c r="CK7" s="211" t="s">
        <v>60</v>
      </c>
      <c r="CL7" s="212" t="s">
        <v>1</v>
      </c>
      <c r="CM7" s="201" t="s">
        <v>58</v>
      </c>
      <c r="CN7" s="201" t="s">
        <v>25</v>
      </c>
      <c r="CO7" s="201" t="s">
        <v>57</v>
      </c>
      <c r="CP7" s="202" t="s">
        <v>61</v>
      </c>
      <c r="CQ7" s="202" t="s">
        <v>21</v>
      </c>
      <c r="CR7" s="202" t="s">
        <v>24</v>
      </c>
      <c r="CS7" s="213" t="s">
        <v>68</v>
      </c>
      <c r="CT7" s="213" t="s">
        <v>71</v>
      </c>
      <c r="CU7" s="214" t="s">
        <v>26</v>
      </c>
      <c r="CV7" s="200" t="s">
        <v>62</v>
      </c>
      <c r="CW7" s="201" t="s">
        <v>59</v>
      </c>
      <c r="CX7" s="202" t="s">
        <v>63</v>
      </c>
      <c r="CY7" s="202" t="s">
        <v>64</v>
      </c>
      <c r="CZ7" s="202" t="s">
        <v>65</v>
      </c>
      <c r="DA7" s="202" t="s">
        <v>66</v>
      </c>
      <c r="DB7" s="202" t="s">
        <v>70</v>
      </c>
      <c r="DC7" s="202" t="s">
        <v>67</v>
      </c>
      <c r="DD7" s="202" t="s">
        <v>27</v>
      </c>
      <c r="DE7" s="215" t="s">
        <v>69</v>
      </c>
      <c r="DG7" s="211" t="s">
        <v>60</v>
      </c>
      <c r="DH7" s="212" t="s">
        <v>1</v>
      </c>
      <c r="DI7" s="201" t="s">
        <v>58</v>
      </c>
      <c r="DJ7" s="201" t="s">
        <v>25</v>
      </c>
      <c r="DK7" s="201" t="s">
        <v>57</v>
      </c>
      <c r="DL7" s="202" t="s">
        <v>61</v>
      </c>
      <c r="DM7" s="202" t="s">
        <v>21</v>
      </c>
      <c r="DN7" s="202" t="s">
        <v>24</v>
      </c>
      <c r="DO7" s="213" t="s">
        <v>68</v>
      </c>
      <c r="DP7" s="213" t="s">
        <v>71</v>
      </c>
      <c r="DQ7" s="214" t="s">
        <v>26</v>
      </c>
      <c r="DR7" s="200" t="s">
        <v>62</v>
      </c>
      <c r="DS7" s="201" t="s">
        <v>59</v>
      </c>
      <c r="DT7" s="202" t="s">
        <v>63</v>
      </c>
      <c r="DU7" s="202" t="s">
        <v>64</v>
      </c>
      <c r="DV7" s="202" t="s">
        <v>65</v>
      </c>
      <c r="DW7" s="202" t="s">
        <v>66</v>
      </c>
      <c r="DX7" s="202" t="s">
        <v>70</v>
      </c>
      <c r="DY7" s="202" t="s">
        <v>67</v>
      </c>
      <c r="DZ7" s="202" t="s">
        <v>27</v>
      </c>
      <c r="EA7" s="215" t="s">
        <v>69</v>
      </c>
      <c r="EC7" s="211" t="s">
        <v>60</v>
      </c>
      <c r="ED7" s="212" t="s">
        <v>1</v>
      </c>
      <c r="EE7" s="201" t="s">
        <v>58</v>
      </c>
      <c r="EF7" s="201" t="s">
        <v>25</v>
      </c>
      <c r="EG7" s="201" t="s">
        <v>57</v>
      </c>
      <c r="EH7" s="202" t="s">
        <v>61</v>
      </c>
      <c r="EI7" s="202" t="s">
        <v>21</v>
      </c>
      <c r="EJ7" s="202" t="s">
        <v>24</v>
      </c>
      <c r="EK7" s="213" t="s">
        <v>68</v>
      </c>
      <c r="EL7" s="213" t="s">
        <v>71</v>
      </c>
      <c r="EM7" s="214" t="s">
        <v>26</v>
      </c>
      <c r="EN7" s="200" t="s">
        <v>62</v>
      </c>
      <c r="EO7" s="201" t="s">
        <v>59</v>
      </c>
      <c r="EP7" s="202" t="s">
        <v>63</v>
      </c>
      <c r="EQ7" s="202" t="s">
        <v>64</v>
      </c>
      <c r="ER7" s="202" t="s">
        <v>65</v>
      </c>
      <c r="ES7" s="202" t="s">
        <v>66</v>
      </c>
      <c r="ET7" s="202" t="s">
        <v>70</v>
      </c>
      <c r="EU7" s="202" t="s">
        <v>67</v>
      </c>
      <c r="EV7" s="202" t="s">
        <v>27</v>
      </c>
      <c r="EW7" s="215" t="s">
        <v>69</v>
      </c>
      <c r="EY7" s="211" t="s">
        <v>60</v>
      </c>
      <c r="EZ7" s="212" t="s">
        <v>1</v>
      </c>
      <c r="FA7" s="201" t="s">
        <v>58</v>
      </c>
      <c r="FB7" s="201" t="s">
        <v>25</v>
      </c>
      <c r="FC7" s="201" t="s">
        <v>57</v>
      </c>
      <c r="FD7" s="202" t="s">
        <v>61</v>
      </c>
      <c r="FE7" s="202" t="s">
        <v>21</v>
      </c>
      <c r="FF7" s="202" t="s">
        <v>24</v>
      </c>
      <c r="FG7" s="213" t="s">
        <v>68</v>
      </c>
      <c r="FH7" s="213" t="s">
        <v>71</v>
      </c>
      <c r="FI7" s="214" t="s">
        <v>26</v>
      </c>
      <c r="FJ7" s="200" t="s">
        <v>62</v>
      </c>
      <c r="FK7" s="201" t="s">
        <v>59</v>
      </c>
      <c r="FL7" s="202" t="s">
        <v>63</v>
      </c>
      <c r="FM7" s="202" t="s">
        <v>64</v>
      </c>
      <c r="FN7" s="202" t="s">
        <v>65</v>
      </c>
      <c r="FO7" s="202" t="s">
        <v>66</v>
      </c>
      <c r="FP7" s="202" t="s">
        <v>70</v>
      </c>
      <c r="FQ7" s="202" t="s">
        <v>67</v>
      </c>
      <c r="FR7" s="202" t="s">
        <v>27</v>
      </c>
      <c r="FS7" s="215" t="s">
        <v>69</v>
      </c>
      <c r="FU7" s="211" t="s">
        <v>60</v>
      </c>
      <c r="FV7" s="212" t="s">
        <v>1</v>
      </c>
      <c r="FW7" s="201" t="s">
        <v>58</v>
      </c>
      <c r="FX7" s="201" t="s">
        <v>25</v>
      </c>
      <c r="FY7" s="201" t="s">
        <v>57</v>
      </c>
      <c r="FZ7" s="202" t="s">
        <v>61</v>
      </c>
      <c r="GA7" s="202" t="s">
        <v>21</v>
      </c>
      <c r="GB7" s="202" t="s">
        <v>24</v>
      </c>
      <c r="GC7" s="213" t="s">
        <v>68</v>
      </c>
      <c r="GD7" s="213" t="s">
        <v>71</v>
      </c>
      <c r="GE7" s="214" t="s">
        <v>26</v>
      </c>
      <c r="GF7" s="200" t="s">
        <v>62</v>
      </c>
      <c r="GG7" s="201" t="s">
        <v>59</v>
      </c>
      <c r="GH7" s="202" t="s">
        <v>63</v>
      </c>
      <c r="GI7" s="202" t="s">
        <v>64</v>
      </c>
      <c r="GJ7" s="202" t="s">
        <v>65</v>
      </c>
      <c r="GK7" s="202" t="s">
        <v>66</v>
      </c>
      <c r="GL7" s="202" t="s">
        <v>70</v>
      </c>
      <c r="GM7" s="202" t="s">
        <v>67</v>
      </c>
      <c r="GN7" s="202" t="s">
        <v>27</v>
      </c>
      <c r="GO7" s="215" t="s">
        <v>69</v>
      </c>
      <c r="GQ7" s="211" t="s">
        <v>60</v>
      </c>
      <c r="GR7" s="212" t="s">
        <v>1</v>
      </c>
      <c r="GS7" s="201" t="s">
        <v>58</v>
      </c>
      <c r="GT7" s="201" t="s">
        <v>25</v>
      </c>
      <c r="GU7" s="201" t="s">
        <v>57</v>
      </c>
      <c r="GV7" s="202" t="s">
        <v>61</v>
      </c>
      <c r="GW7" s="202" t="s">
        <v>21</v>
      </c>
      <c r="GX7" s="202" t="s">
        <v>24</v>
      </c>
      <c r="GY7" s="213" t="s">
        <v>68</v>
      </c>
      <c r="GZ7" s="213" t="s">
        <v>71</v>
      </c>
      <c r="HA7" s="214" t="s">
        <v>26</v>
      </c>
      <c r="HB7" s="200" t="s">
        <v>62</v>
      </c>
      <c r="HC7" s="201" t="s">
        <v>59</v>
      </c>
      <c r="HD7" s="202" t="s">
        <v>63</v>
      </c>
      <c r="HE7" s="202" t="s">
        <v>64</v>
      </c>
      <c r="HF7" s="202" t="s">
        <v>65</v>
      </c>
      <c r="HG7" s="202" t="s">
        <v>66</v>
      </c>
      <c r="HH7" s="202" t="s">
        <v>70</v>
      </c>
      <c r="HI7" s="202" t="s">
        <v>67</v>
      </c>
      <c r="HJ7" s="202" t="s">
        <v>27</v>
      </c>
      <c r="HK7" s="215" t="s">
        <v>69</v>
      </c>
      <c r="HM7" s="211" t="s">
        <v>60</v>
      </c>
      <c r="HN7" s="212" t="s">
        <v>1</v>
      </c>
      <c r="HO7" s="201" t="s">
        <v>58</v>
      </c>
      <c r="HP7" s="201" t="s">
        <v>25</v>
      </c>
      <c r="HQ7" s="201" t="s">
        <v>57</v>
      </c>
      <c r="HR7" s="202" t="s">
        <v>61</v>
      </c>
      <c r="HS7" s="202" t="s">
        <v>21</v>
      </c>
      <c r="HT7" s="202" t="s">
        <v>24</v>
      </c>
      <c r="HU7" s="213" t="s">
        <v>68</v>
      </c>
      <c r="HV7" s="213" t="s">
        <v>71</v>
      </c>
      <c r="HW7" s="214" t="s">
        <v>26</v>
      </c>
      <c r="HX7" s="200" t="s">
        <v>62</v>
      </c>
      <c r="HY7" s="201" t="s">
        <v>59</v>
      </c>
      <c r="HZ7" s="202" t="s">
        <v>63</v>
      </c>
      <c r="IA7" s="202" t="s">
        <v>64</v>
      </c>
      <c r="IB7" s="202" t="s">
        <v>65</v>
      </c>
      <c r="IC7" s="202" t="s">
        <v>66</v>
      </c>
      <c r="ID7" s="202" t="s">
        <v>70</v>
      </c>
      <c r="IE7" s="202" t="s">
        <v>67</v>
      </c>
      <c r="IF7" s="202" t="s">
        <v>27</v>
      </c>
      <c r="IG7" s="215" t="s">
        <v>69</v>
      </c>
      <c r="II7" s="211" t="s">
        <v>60</v>
      </c>
      <c r="IJ7" s="212" t="s">
        <v>1</v>
      </c>
      <c r="IK7" s="201" t="s">
        <v>58</v>
      </c>
      <c r="IL7" s="201" t="s">
        <v>25</v>
      </c>
      <c r="IM7" s="201" t="s">
        <v>57</v>
      </c>
      <c r="IN7" s="202" t="s">
        <v>61</v>
      </c>
      <c r="IO7" s="202" t="s">
        <v>21</v>
      </c>
      <c r="IP7" s="202" t="s">
        <v>24</v>
      </c>
      <c r="IQ7" s="213" t="s">
        <v>68</v>
      </c>
      <c r="IR7" s="213" t="s">
        <v>71</v>
      </c>
      <c r="IS7" s="214" t="s">
        <v>26</v>
      </c>
      <c r="IT7" s="200" t="s">
        <v>62</v>
      </c>
      <c r="IU7" s="201" t="s">
        <v>59</v>
      </c>
      <c r="IV7" s="202" t="s">
        <v>63</v>
      </c>
      <c r="IW7" s="202" t="s">
        <v>64</v>
      </c>
      <c r="IX7" s="202" t="s">
        <v>65</v>
      </c>
      <c r="IY7" s="202" t="s">
        <v>66</v>
      </c>
      <c r="IZ7" s="202" t="s">
        <v>70</v>
      </c>
      <c r="JA7" s="202" t="s">
        <v>67</v>
      </c>
      <c r="JB7" s="202" t="s">
        <v>27</v>
      </c>
      <c r="JC7" s="215" t="s">
        <v>69</v>
      </c>
      <c r="JE7" s="211" t="s">
        <v>60</v>
      </c>
      <c r="JF7" s="212" t="s">
        <v>1</v>
      </c>
      <c r="JG7" s="201" t="s">
        <v>58</v>
      </c>
      <c r="JH7" s="201" t="s">
        <v>25</v>
      </c>
      <c r="JI7" s="201" t="s">
        <v>57</v>
      </c>
      <c r="JJ7" s="202" t="s">
        <v>61</v>
      </c>
      <c r="JK7" s="202" t="s">
        <v>21</v>
      </c>
      <c r="JL7" s="202" t="s">
        <v>24</v>
      </c>
      <c r="JM7" s="213" t="s">
        <v>68</v>
      </c>
      <c r="JN7" s="213" t="s">
        <v>71</v>
      </c>
      <c r="JO7" s="214" t="s">
        <v>26</v>
      </c>
      <c r="JP7" s="200" t="s">
        <v>62</v>
      </c>
      <c r="JQ7" s="201" t="s">
        <v>59</v>
      </c>
      <c r="JR7" s="202" t="s">
        <v>63</v>
      </c>
      <c r="JS7" s="202" t="s">
        <v>64</v>
      </c>
      <c r="JT7" s="202" t="s">
        <v>65</v>
      </c>
      <c r="JU7" s="202" t="s">
        <v>66</v>
      </c>
      <c r="JV7" s="202" t="s">
        <v>70</v>
      </c>
      <c r="JW7" s="202" t="s">
        <v>67</v>
      </c>
      <c r="JX7" s="202" t="s">
        <v>27</v>
      </c>
      <c r="JY7" s="215" t="s">
        <v>69</v>
      </c>
      <c r="KA7" s="211" t="s">
        <v>60</v>
      </c>
      <c r="KB7" s="212" t="s">
        <v>1</v>
      </c>
      <c r="KC7" s="201" t="s">
        <v>58</v>
      </c>
      <c r="KD7" s="201" t="s">
        <v>25</v>
      </c>
      <c r="KE7" s="201" t="s">
        <v>57</v>
      </c>
      <c r="KF7" s="202" t="s">
        <v>61</v>
      </c>
      <c r="KG7" s="202" t="s">
        <v>21</v>
      </c>
      <c r="KH7" s="202" t="s">
        <v>24</v>
      </c>
      <c r="KI7" s="213" t="s">
        <v>68</v>
      </c>
      <c r="KJ7" s="213" t="s">
        <v>71</v>
      </c>
      <c r="KK7" s="214" t="s">
        <v>26</v>
      </c>
      <c r="KL7" s="200" t="s">
        <v>62</v>
      </c>
      <c r="KM7" s="201" t="s">
        <v>59</v>
      </c>
      <c r="KN7" s="202" t="s">
        <v>63</v>
      </c>
      <c r="KO7" s="202" t="s">
        <v>64</v>
      </c>
      <c r="KP7" s="202" t="s">
        <v>65</v>
      </c>
      <c r="KQ7" s="202" t="s">
        <v>66</v>
      </c>
      <c r="KR7" s="202" t="s">
        <v>70</v>
      </c>
      <c r="KS7" s="202" t="s">
        <v>67</v>
      </c>
      <c r="KT7" s="202" t="s">
        <v>27</v>
      </c>
      <c r="KU7" s="215" t="s">
        <v>69</v>
      </c>
      <c r="KW7" s="211" t="s">
        <v>60</v>
      </c>
      <c r="KX7" s="212" t="s">
        <v>1</v>
      </c>
      <c r="KY7" s="201" t="s">
        <v>58</v>
      </c>
      <c r="KZ7" s="201" t="s">
        <v>25</v>
      </c>
      <c r="LA7" s="201" t="s">
        <v>57</v>
      </c>
      <c r="LB7" s="202" t="s">
        <v>61</v>
      </c>
      <c r="LC7" s="202" t="s">
        <v>21</v>
      </c>
      <c r="LD7" s="202" t="s">
        <v>24</v>
      </c>
      <c r="LE7" s="213" t="s">
        <v>68</v>
      </c>
      <c r="LF7" s="213" t="s">
        <v>71</v>
      </c>
      <c r="LG7" s="214" t="s">
        <v>26</v>
      </c>
      <c r="LH7" s="200" t="s">
        <v>62</v>
      </c>
      <c r="LI7" s="201" t="s">
        <v>59</v>
      </c>
      <c r="LJ7" s="202" t="s">
        <v>63</v>
      </c>
      <c r="LK7" s="202" t="s">
        <v>64</v>
      </c>
      <c r="LL7" s="202" t="s">
        <v>65</v>
      </c>
      <c r="LM7" s="202" t="s">
        <v>66</v>
      </c>
      <c r="LN7" s="202" t="s">
        <v>70</v>
      </c>
      <c r="LO7" s="202" t="s">
        <v>67</v>
      </c>
      <c r="LP7" s="202" t="s">
        <v>27</v>
      </c>
      <c r="LQ7" s="215" t="s">
        <v>69</v>
      </c>
    </row>
    <row r="8" spans="1:329" ht="13.8">
      <c r="A8" s="161">
        <v>27</v>
      </c>
      <c r="B8" s="241">
        <v>27</v>
      </c>
      <c r="C8" s="206" t="str">
        <f>IF(E8=0," ",VLOOKUP(E8,PROTOKOL!$A:$F,6,FALSE))</f>
        <v>WENZLER CNC FFC</v>
      </c>
      <c r="D8" s="162">
        <v>65</v>
      </c>
      <c r="E8" s="162">
        <v>11</v>
      </c>
      <c r="F8" s="162">
        <v>7.5</v>
      </c>
      <c r="G8" s="207">
        <f>IF(E8=0," ",(VLOOKUP(E8,PROTOKOL!$A$1:$E$27,2,FALSE))*F8)</f>
        <v>82</v>
      </c>
      <c r="H8" s="163">
        <f t="shared" ref="H8:H71" si="0">IF(D8=0," ",D8-G8)</f>
        <v>-17</v>
      </c>
      <c r="I8" s="204">
        <f>IF(E8=0," ",VLOOKUP(E8,PROTOKOL!$A:$E,5,FALSE))</f>
        <v>0.83623357558139522</v>
      </c>
      <c r="J8" s="164" t="s">
        <v>116</v>
      </c>
      <c r="K8" s="165">
        <f>IF(E8=0," ",(I8*H8))</f>
        <v>-14.215970784883719</v>
      </c>
      <c r="L8" s="216" t="str">
        <f>IF(N8=0," ",VLOOKUP(N8,PROTOKOL!$A:$F,6,FALSE))</f>
        <v xml:space="preserve"> </v>
      </c>
      <c r="M8" s="162"/>
      <c r="N8" s="162"/>
      <c r="O8" s="162"/>
      <c r="P8" s="207" t="str">
        <f>IF(N8=0," ",(VLOOKUP(N8,PROTOKOL!$A$1:$E$27,2,FALSE))*O8)</f>
        <v xml:space="preserve"> </v>
      </c>
      <c r="Q8" s="163" t="str">
        <f t="shared" ref="Q8:Q71" si="1">IF(M8=0," ",M8-P8)</f>
        <v xml:space="preserve"> </v>
      </c>
      <c r="R8" s="217" t="str">
        <f>IF(N8=0," ",VLOOKUP(N8,PROTOKOL!$A:$E,5,FALSE))</f>
        <v xml:space="preserve"> </v>
      </c>
      <c r="S8" s="203" t="str">
        <f>IF(N8=0," ",(Q8*R8))</f>
        <v xml:space="preserve"> </v>
      </c>
      <c r="T8" s="164">
        <f>O8*2</f>
        <v>0</v>
      </c>
      <c r="U8" s="165" t="str">
        <f>IF(T8=0," ",S8/O8*T8)</f>
        <v xml:space="preserve"> </v>
      </c>
      <c r="W8" s="161">
        <v>27</v>
      </c>
      <c r="X8" s="241">
        <v>27</v>
      </c>
      <c r="Y8" s="206" t="str">
        <f>IF(AA8=0," ",VLOOKUP(AA8,PROTOKOL!$A:$F,6,FALSE))</f>
        <v xml:space="preserve"> </v>
      </c>
      <c r="Z8" s="162"/>
      <c r="AA8" s="162"/>
      <c r="AB8" s="162"/>
      <c r="AC8" s="207" t="str">
        <f>IF(AA8=0," ",(VLOOKUP(AA8,PROTOKOL!$A$1:$E$27,2,FALSE))*AB8)</f>
        <v xml:space="preserve"> </v>
      </c>
      <c r="AD8" s="163" t="str">
        <f t="shared" ref="AD8:AD71" si="2">IF(Z8=0," ",Z8-AC8)</f>
        <v xml:space="preserve"> </v>
      </c>
      <c r="AE8" s="204" t="str">
        <f>IF(AA8=0," ",VLOOKUP(AA8,PROTOKOL!$A:$E,5,FALSE))</f>
        <v xml:space="preserve"> </v>
      </c>
      <c r="AF8" s="164"/>
      <c r="AG8" s="165" t="str">
        <f>IF(AA8=0," ",(AE8*AD8))</f>
        <v xml:space="preserve"> </v>
      </c>
      <c r="AH8" s="216" t="str">
        <f>IF(AJ8=0," ",VLOOKUP(AJ8,PROTOKOL!$A:$F,6,FALSE))</f>
        <v xml:space="preserve"> </v>
      </c>
      <c r="AI8" s="162"/>
      <c r="AJ8" s="162"/>
      <c r="AK8" s="162"/>
      <c r="AL8" s="207" t="str">
        <f>IF(AJ8=0," ",(VLOOKUP(AJ8,PROTOKOL!$A$1:$E$27,2,FALSE))*AK8)</f>
        <v xml:space="preserve"> </v>
      </c>
      <c r="AM8" s="163" t="str">
        <f t="shared" ref="AM8:AM71" si="3">IF(AI8=0," ",AI8-AL8)</f>
        <v xml:space="preserve"> </v>
      </c>
      <c r="AN8" s="217" t="str">
        <f>IF(AJ8=0," ",VLOOKUP(AJ8,PROTOKOL!$A:$E,5,FALSE))</f>
        <v xml:space="preserve"> </v>
      </c>
      <c r="AO8" s="203" t="str">
        <f>IF(AJ8=0," ",(AM8*AN8))</f>
        <v xml:space="preserve"> </v>
      </c>
      <c r="AP8" s="164">
        <f>AK8*2</f>
        <v>0</v>
      </c>
      <c r="AQ8" s="165" t="str">
        <f>IF(AP8=0," ",AO8/AK8*AP8)</f>
        <v xml:space="preserve"> </v>
      </c>
      <c r="AS8" s="161">
        <v>27</v>
      </c>
      <c r="AT8" s="241">
        <v>27</v>
      </c>
      <c r="AU8" s="206" t="s">
        <v>36</v>
      </c>
      <c r="AV8" s="162"/>
      <c r="AW8" s="162"/>
      <c r="AX8" s="162"/>
      <c r="AY8" s="207" t="str">
        <f>IF(AW8=0," ",(VLOOKUP(AW8,PROTOKOL!$A$1:$E$27,2,FALSE))*AX8)</f>
        <v xml:space="preserve"> </v>
      </c>
      <c r="AZ8" s="163" t="str">
        <f t="shared" ref="AZ8:AZ71" si="4">IF(AV8=0," ",AV8-AY8)</f>
        <v xml:space="preserve"> </v>
      </c>
      <c r="BA8" s="204" t="str">
        <f>IF(AW8=0," ",VLOOKUP(AW8,PROTOKOL!$A:$E,5,FALSE))</f>
        <v xml:space="preserve"> </v>
      </c>
      <c r="BB8" s="164" t="s">
        <v>116</v>
      </c>
      <c r="BC8" s="165" t="str">
        <f>IF(AW8=0," ",(BA8*AZ8))</f>
        <v xml:space="preserve"> </v>
      </c>
      <c r="BD8" s="216" t="str">
        <f>IF(BF8=0," ",VLOOKUP(BF8,PROTOKOL!$A:$F,6,FALSE))</f>
        <v xml:space="preserve"> </v>
      </c>
      <c r="BE8" s="162"/>
      <c r="BF8" s="162"/>
      <c r="BG8" s="162"/>
      <c r="BH8" s="207" t="str">
        <f>IF(BF8=0," ",(VLOOKUP(BF8,PROTOKOL!$A$1:$E$27,2,FALSE))*BG8)</f>
        <v xml:space="preserve"> </v>
      </c>
      <c r="BI8" s="163" t="str">
        <f t="shared" ref="BI8:BI71" si="5">IF(BE8=0," ",BE8-BH8)</f>
        <v xml:space="preserve"> </v>
      </c>
      <c r="BJ8" s="217" t="str">
        <f>IF(BF8=0," ",VLOOKUP(BF8,PROTOKOL!$A:$E,5,FALSE))</f>
        <v xml:space="preserve"> </v>
      </c>
      <c r="BK8" s="203" t="str">
        <f>IF(BF8=0," ",(BI8*BJ8))</f>
        <v xml:space="preserve"> </v>
      </c>
      <c r="BL8" s="164">
        <f>BG8*2</f>
        <v>0</v>
      </c>
      <c r="BM8" s="165" t="str">
        <f>IF(BL8=0," ",BK8/BG8*BL8)</f>
        <v xml:space="preserve"> </v>
      </c>
      <c r="BO8" s="161">
        <v>27</v>
      </c>
      <c r="BP8" s="241">
        <v>27</v>
      </c>
      <c r="BQ8" s="206" t="s">
        <v>36</v>
      </c>
      <c r="BR8" s="162"/>
      <c r="BS8" s="162"/>
      <c r="BT8" s="162"/>
      <c r="BU8" s="207" t="str">
        <f>IF(BS8=0," ",(VLOOKUP(BS8,PROTOKOL!$A$1:$E$27,2,FALSE))*BT8)</f>
        <v xml:space="preserve"> </v>
      </c>
      <c r="BV8" s="163" t="str">
        <f t="shared" ref="BV8:BV71" si="6">IF(BR8=0," ",BR8-BU8)</f>
        <v xml:space="preserve"> </v>
      </c>
      <c r="BW8" s="204" t="str">
        <f>IF(BS8=0," ",VLOOKUP(BS8,PROTOKOL!$A:$E,5,FALSE))</f>
        <v xml:space="preserve"> </v>
      </c>
      <c r="BX8" s="164" t="s">
        <v>116</v>
      </c>
      <c r="BY8" s="165" t="str">
        <f>IF(BS8=0," ",(BW8*BV8))</f>
        <v xml:space="preserve"> </v>
      </c>
      <c r="BZ8" s="216" t="str">
        <f>IF(CB8=0," ",VLOOKUP(CB8,PROTOKOL!$A:$F,6,FALSE))</f>
        <v xml:space="preserve"> </v>
      </c>
      <c r="CA8" s="162"/>
      <c r="CB8" s="162"/>
      <c r="CC8" s="162"/>
      <c r="CD8" s="207" t="str">
        <f>IF(CB8=0," ",(VLOOKUP(CB8,PROTOKOL!$A$1:$E$27,2,FALSE))*CC8)</f>
        <v xml:space="preserve"> </v>
      </c>
      <c r="CE8" s="163" t="str">
        <f t="shared" ref="CE8:CE71" si="7">IF(CA8=0," ",CA8-CD8)</f>
        <v xml:space="preserve"> </v>
      </c>
      <c r="CF8" s="217" t="str">
        <f>IF(CB8=0," ",VLOOKUP(CB8,PROTOKOL!$A:$E,5,FALSE))</f>
        <v xml:space="preserve"> </v>
      </c>
      <c r="CG8" s="203" t="str">
        <f>IF(CB8=0," ",(CE8*CF8))</f>
        <v xml:space="preserve"> </v>
      </c>
      <c r="CH8" s="164">
        <f>CC8*2</f>
        <v>0</v>
      </c>
      <c r="CI8" s="165" t="str">
        <f>IF(CH8=0," ",CG8/CC8*CH8)</f>
        <v xml:space="preserve"> </v>
      </c>
      <c r="CK8" s="161">
        <v>27</v>
      </c>
      <c r="CL8" s="241">
        <v>27</v>
      </c>
      <c r="CM8" s="206" t="s">
        <v>36</v>
      </c>
      <c r="CN8" s="162"/>
      <c r="CO8" s="162"/>
      <c r="CP8" s="162"/>
      <c r="CQ8" s="207" t="str">
        <f>IF(CO8=0," ",(VLOOKUP(CO8,PROTOKOL!$A$1:$E$27,2,FALSE))*CP8)</f>
        <v xml:space="preserve"> </v>
      </c>
      <c r="CR8" s="163" t="str">
        <f t="shared" ref="CR8:CR71" si="8">IF(CN8=0," ",CN8-CQ8)</f>
        <v xml:space="preserve"> </v>
      </c>
      <c r="CS8" s="204" t="str">
        <f>IF(CO8=0," ",VLOOKUP(CO8,PROTOKOL!$A:$E,5,FALSE))</f>
        <v xml:space="preserve"> </v>
      </c>
      <c r="CT8" s="164" t="s">
        <v>116</v>
      </c>
      <c r="CU8" s="165" t="str">
        <f>IF(CO8=0," ",(CS8*CR8))</f>
        <v xml:space="preserve"> </v>
      </c>
      <c r="CV8" s="216" t="str">
        <f>IF(CX8=0," ",VLOOKUP(CX8,PROTOKOL!$A:$F,6,FALSE))</f>
        <v xml:space="preserve"> </v>
      </c>
      <c r="CW8" s="162"/>
      <c r="CX8" s="162"/>
      <c r="CY8" s="162"/>
      <c r="CZ8" s="207" t="str">
        <f>IF(CX8=0," ",(VLOOKUP(CX8,PROTOKOL!$A$1:$E$27,2,FALSE))*CY8)</f>
        <v xml:space="preserve"> </v>
      </c>
      <c r="DA8" s="163" t="str">
        <f t="shared" ref="DA8:DA71" si="9">IF(CW8=0," ",CW8-CZ8)</f>
        <v xml:space="preserve"> </v>
      </c>
      <c r="DB8" s="217" t="str">
        <f>IF(CX8=0," ",VLOOKUP(CX8,PROTOKOL!$A:$E,5,FALSE))</f>
        <v xml:space="preserve"> </v>
      </c>
      <c r="DC8" s="203" t="str">
        <f>IF(CX8=0," ",(DA8*DB8))</f>
        <v xml:space="preserve"> </v>
      </c>
      <c r="DD8" s="164">
        <f>CY8*2</f>
        <v>0</v>
      </c>
      <c r="DE8" s="165" t="str">
        <f>IF(DD8=0," ",DC8/CY8*DD8)</f>
        <v xml:space="preserve"> </v>
      </c>
      <c r="DG8" s="161">
        <v>27</v>
      </c>
      <c r="DH8" s="241">
        <v>27</v>
      </c>
      <c r="DI8" s="206" t="str">
        <f>IF(DK8=0," ",VLOOKUP(DK8,PROTOKOL!$A:$F,6,FALSE))</f>
        <v>PANTOGRAF FFC</v>
      </c>
      <c r="DJ8" s="162">
        <v>130</v>
      </c>
      <c r="DK8" s="162">
        <v>9</v>
      </c>
      <c r="DL8" s="162">
        <v>7.5</v>
      </c>
      <c r="DM8" s="207">
        <f>IF(DK8=0," ",(VLOOKUP(DK8,PROTOKOL!$A$1:$E$27,2,FALSE))*DL8)</f>
        <v>78</v>
      </c>
      <c r="DN8" s="163">
        <f t="shared" ref="DN8:DN71" si="10">IF(DJ8=0," ",DJ8-DM8)</f>
        <v>52</v>
      </c>
      <c r="DO8" s="204">
        <f>IF(DK8=0," ",VLOOKUP(DK8,PROTOKOL!$A:$E,5,FALSE))</f>
        <v>0.8561438988095238</v>
      </c>
      <c r="DP8" s="164" t="s">
        <v>116</v>
      </c>
      <c r="DQ8" s="165">
        <f>IF(DK8=0," ",(DO8*DN8))</f>
        <v>44.519482738095235</v>
      </c>
      <c r="DR8" s="216" t="str">
        <f>IF(DT8=0," ",VLOOKUP(DT8,PROTOKOL!$A:$F,6,FALSE))</f>
        <v xml:space="preserve"> </v>
      </c>
      <c r="DS8" s="162"/>
      <c r="DT8" s="162"/>
      <c r="DU8" s="162"/>
      <c r="DV8" s="207" t="str">
        <f>IF(DT8=0," ",(VLOOKUP(DT8,PROTOKOL!$A$1:$E$27,2,FALSE))*DU8)</f>
        <v xml:space="preserve"> </v>
      </c>
      <c r="DW8" s="163" t="str">
        <f t="shared" ref="DW8:DW71" si="11">IF(DS8=0," ",DS8-DV8)</f>
        <v xml:space="preserve"> </v>
      </c>
      <c r="DX8" s="217" t="str">
        <f>IF(DT8=0," ",VLOOKUP(DT8,PROTOKOL!$A:$E,5,FALSE))</f>
        <v xml:space="preserve"> </v>
      </c>
      <c r="DY8" s="203" t="str">
        <f>IF(DT8=0," ",(DW8*DX8))</f>
        <v xml:space="preserve"> </v>
      </c>
      <c r="DZ8" s="164">
        <f>DU8*2</f>
        <v>0</v>
      </c>
      <c r="EA8" s="165" t="str">
        <f>IF(DZ8=0," ",DY8/DU8*DZ8)</f>
        <v xml:space="preserve"> </v>
      </c>
      <c r="EC8" s="161">
        <v>27</v>
      </c>
      <c r="ED8" s="241">
        <v>27</v>
      </c>
      <c r="EE8" s="206" t="str">
        <f>IF(EG8=0," ",VLOOKUP(EG8,PROTOKOL!$A:$F,6,FALSE))</f>
        <v>WENZLER CNC FFC</v>
      </c>
      <c r="EF8" s="162">
        <v>65</v>
      </c>
      <c r="EG8" s="162">
        <v>11</v>
      </c>
      <c r="EH8" s="162">
        <v>7.5</v>
      </c>
      <c r="EI8" s="207">
        <f>IF(EG8=0," ",(VLOOKUP(EG8,PROTOKOL!$A$1:$E$27,2,FALSE))*EH8)</f>
        <v>82</v>
      </c>
      <c r="EJ8" s="163">
        <f t="shared" ref="EJ8:EJ71" si="12">IF(EF8=0," ",EF8-EI8)</f>
        <v>-17</v>
      </c>
      <c r="EK8" s="204">
        <f>IF(EG8=0," ",VLOOKUP(EG8,PROTOKOL!$A:$E,5,FALSE))</f>
        <v>0.83623357558139522</v>
      </c>
      <c r="EL8" s="164" t="s">
        <v>116</v>
      </c>
      <c r="EM8" s="165">
        <f>IF(EG8=0," ",(EK8*EJ8))</f>
        <v>-14.215970784883719</v>
      </c>
      <c r="EN8" s="216" t="str">
        <f>IF(EP8=0," ",VLOOKUP(EP8,PROTOKOL!$A:$F,6,FALSE))</f>
        <v xml:space="preserve"> </v>
      </c>
      <c r="EO8" s="162"/>
      <c r="EP8" s="162"/>
      <c r="EQ8" s="162"/>
      <c r="ER8" s="207" t="str">
        <f>IF(EP8=0," ",(VLOOKUP(EP8,PROTOKOL!$A$1:$E$27,2,FALSE))*EQ8)</f>
        <v xml:space="preserve"> </v>
      </c>
      <c r="ES8" s="163" t="str">
        <f t="shared" ref="ES8:ES71" si="13">IF(EO8=0," ",EO8-ER8)</f>
        <v xml:space="preserve"> </v>
      </c>
      <c r="ET8" s="217" t="str">
        <f>IF(EP8=0," ",VLOOKUP(EP8,PROTOKOL!$A:$E,5,FALSE))</f>
        <v xml:space="preserve"> </v>
      </c>
      <c r="EU8" s="203" t="str">
        <f>IF(EP8=0," ",(ES8*ET8))</f>
        <v xml:space="preserve"> </v>
      </c>
      <c r="EV8" s="164">
        <f>EQ8*2</f>
        <v>0</v>
      </c>
      <c r="EW8" s="165" t="str">
        <f>IF(EV8=0," ",EU8/EQ8*EV8)</f>
        <v xml:space="preserve"> </v>
      </c>
      <c r="EY8" s="161">
        <v>27</v>
      </c>
      <c r="EZ8" s="241">
        <v>27</v>
      </c>
      <c r="FA8" s="206" t="str">
        <f>IF(FC8=0," ",VLOOKUP(FC8,PROTOKOL!$A:$F,6,FALSE))</f>
        <v>WENZLER CNC FFC</v>
      </c>
      <c r="FB8" s="162">
        <v>65</v>
      </c>
      <c r="FC8" s="162">
        <v>11</v>
      </c>
      <c r="FD8" s="162">
        <v>7.5</v>
      </c>
      <c r="FE8" s="207">
        <f>IF(FC8=0," ",(VLOOKUP(FC8,PROTOKOL!$A$1:$E$27,2,FALSE))*FD8)</f>
        <v>82</v>
      </c>
      <c r="FF8" s="163">
        <f t="shared" ref="FF8:FF71" si="14">IF(FB8=0," ",FB8-FE8)</f>
        <v>-17</v>
      </c>
      <c r="FG8" s="204">
        <f>IF(FC8=0," ",VLOOKUP(FC8,PROTOKOL!$A:$E,5,FALSE))</f>
        <v>0.83623357558139522</v>
      </c>
      <c r="FH8" s="164" t="s">
        <v>116</v>
      </c>
      <c r="FI8" s="165">
        <f>IF(FC8=0," ",(FG8*FF8))</f>
        <v>-14.215970784883719</v>
      </c>
      <c r="FJ8" s="216" t="str">
        <f>IF(FL8=0," ",VLOOKUP(FL8,PROTOKOL!$A:$F,6,FALSE))</f>
        <v>İZ AÇMA</v>
      </c>
      <c r="FK8" s="162">
        <v>33</v>
      </c>
      <c r="FL8" s="162">
        <v>6</v>
      </c>
      <c r="FM8" s="162">
        <v>1</v>
      </c>
      <c r="FN8" s="207">
        <f>IF(FL8=0," ",(VLOOKUP(FL8,PROTOKOL!$A$1:$E$27,2,FALSE))*FM8)</f>
        <v>26</v>
      </c>
      <c r="FO8" s="163">
        <f t="shared" ref="FO8:FO71" si="15">IF(FK8=0," ",FK8-FN8)</f>
        <v>7</v>
      </c>
      <c r="FP8" s="217">
        <f>IF(FL8=0," ",VLOOKUP(FL8,PROTOKOL!$A:$E,5,FALSE))</f>
        <v>0.34245755952380952</v>
      </c>
      <c r="FQ8" s="203">
        <f>IF(FL8=0," ",(FO8*FP8))</f>
        <v>2.3972029166666666</v>
      </c>
      <c r="FR8" s="164">
        <f>FM8*2</f>
        <v>2</v>
      </c>
      <c r="FS8" s="165">
        <f>IF(FR8=0," ",FQ8/FM8*FR8)</f>
        <v>4.7944058333333333</v>
      </c>
      <c r="FU8" s="161">
        <v>27</v>
      </c>
      <c r="FV8" s="241">
        <v>27</v>
      </c>
      <c r="FW8" s="206" t="str">
        <f>IF(FY8=0," ",VLOOKUP(FY8,PROTOKOL!$A:$F,6,FALSE))</f>
        <v>BANTTA ÜRÜN ATMA TOPLAMA</v>
      </c>
      <c r="FX8" s="162"/>
      <c r="FY8" s="162">
        <v>21</v>
      </c>
      <c r="FZ8" s="162">
        <v>7.5</v>
      </c>
      <c r="GA8" s="207">
        <f>IF(FY8=0," ",(VLOOKUP(FY8,PROTOKOL!$A$1:$E$27,2,FALSE))*FZ8)</f>
        <v>0</v>
      </c>
      <c r="GB8" s="163" t="str">
        <f t="shared" ref="GB8:GB71" si="16">IF(FX8=0," ",FX8-GA8)</f>
        <v xml:space="preserve"> </v>
      </c>
      <c r="GC8" s="204" t="e">
        <f>IF(FY8=0," ",VLOOKUP(FY8,PROTOKOL!$A:$E,5,FALSE))</f>
        <v>#DIV/0!</v>
      </c>
      <c r="GD8" s="164" t="s">
        <v>116</v>
      </c>
      <c r="GE8" s="165" t="e">
        <f>IF(FY8=0," ",(GC8*GB8))</f>
        <v>#DIV/0!</v>
      </c>
      <c r="GF8" s="216" t="str">
        <f>IF(GH8=0," ",VLOOKUP(GH8,PROTOKOL!$A:$F,6,FALSE))</f>
        <v>İZ AÇMA</v>
      </c>
      <c r="GG8" s="162">
        <v>33</v>
      </c>
      <c r="GH8" s="162">
        <v>6</v>
      </c>
      <c r="GI8" s="162">
        <v>1</v>
      </c>
      <c r="GJ8" s="207">
        <f>IF(GH8=0," ",(VLOOKUP(GH8,PROTOKOL!$A$1:$E$27,2,FALSE))*GI8)</f>
        <v>26</v>
      </c>
      <c r="GK8" s="163">
        <f t="shared" ref="GK8:GK71" si="17">IF(GG8=0," ",GG8-GJ8)</f>
        <v>7</v>
      </c>
      <c r="GL8" s="217">
        <f>IF(GH8=0," ",VLOOKUP(GH8,PROTOKOL!$A:$E,5,FALSE))</f>
        <v>0.34245755952380952</v>
      </c>
      <c r="GM8" s="203">
        <f>IF(GH8=0," ",(GK8*GL8))</f>
        <v>2.3972029166666666</v>
      </c>
      <c r="GN8" s="164">
        <f>GI8*2</f>
        <v>2</v>
      </c>
      <c r="GO8" s="165">
        <f>IF(GN8=0," ",GM8/GI8*GN8)</f>
        <v>4.7944058333333333</v>
      </c>
      <c r="GQ8" s="161">
        <v>27</v>
      </c>
      <c r="GR8" s="241">
        <v>27</v>
      </c>
      <c r="GS8" s="206" t="str">
        <f>IF(GU8=0," ",VLOOKUP(GU8,PROTOKOL!$A:$F,6,FALSE))</f>
        <v>PANTOGRAF FFC</v>
      </c>
      <c r="GT8" s="162">
        <v>120</v>
      </c>
      <c r="GU8" s="162">
        <v>9</v>
      </c>
      <c r="GV8" s="162">
        <v>7.5</v>
      </c>
      <c r="GW8" s="207">
        <f>IF(GU8=0," ",(VLOOKUP(GU8,PROTOKOL!$A$1:$E$27,2,FALSE))*GV8)</f>
        <v>78</v>
      </c>
      <c r="GX8" s="163">
        <f t="shared" ref="GX8:GX71" si="18">IF(GT8=0," ",GT8-GW8)</f>
        <v>42</v>
      </c>
      <c r="GY8" s="204">
        <f>IF(GU8=0," ",VLOOKUP(GU8,PROTOKOL!$A:$E,5,FALSE))</f>
        <v>0.8561438988095238</v>
      </c>
      <c r="GZ8" s="164" t="s">
        <v>116</v>
      </c>
      <c r="HA8" s="165">
        <f>IF(GU8=0," ",(GY8*GX8))</f>
        <v>35.958043750000002</v>
      </c>
      <c r="HB8" s="216" t="str">
        <f>IF(HD8=0," ",VLOOKUP(HD8,PROTOKOL!$A:$F,6,FALSE))</f>
        <v xml:space="preserve"> </v>
      </c>
      <c r="HC8" s="162"/>
      <c r="HD8" s="162"/>
      <c r="HE8" s="162"/>
      <c r="HF8" s="207" t="str">
        <f>IF(HD8=0," ",(VLOOKUP(HD8,PROTOKOL!$A$1:$E$27,2,FALSE))*HE8)</f>
        <v xml:space="preserve"> </v>
      </c>
      <c r="HG8" s="163" t="str">
        <f t="shared" ref="HG8:HG71" si="19">IF(HC8=0," ",HC8-HF8)</f>
        <v xml:space="preserve"> </v>
      </c>
      <c r="HH8" s="217" t="str">
        <f>IF(HD8=0," ",VLOOKUP(HD8,PROTOKOL!$A:$E,5,FALSE))</f>
        <v xml:space="preserve"> </v>
      </c>
      <c r="HI8" s="203" t="str">
        <f>IF(HD8=0," ",(HG8*HH8))</f>
        <v xml:space="preserve"> </v>
      </c>
      <c r="HJ8" s="164">
        <f>HE8*2</f>
        <v>0</v>
      </c>
      <c r="HK8" s="165" t="str">
        <f>IF(HJ8=0," ",HI8/HE8*HJ8)</f>
        <v xml:space="preserve"> </v>
      </c>
      <c r="HM8" s="161">
        <v>27</v>
      </c>
      <c r="HN8" s="241">
        <v>27</v>
      </c>
      <c r="HO8" s="206" t="str">
        <f>IF(HQ8=0," ",VLOOKUP(HQ8,PROTOKOL!$A:$F,6,FALSE))</f>
        <v>WENZLER FFC MIX</v>
      </c>
      <c r="HP8" s="162">
        <v>114</v>
      </c>
      <c r="HQ8" s="162">
        <v>7</v>
      </c>
      <c r="HR8" s="162">
        <v>7.5</v>
      </c>
      <c r="HS8" s="207">
        <f>IF(HQ8=0," ",(VLOOKUP(HQ8,PROTOKOL!$A$1:$E$27,2,FALSE))*HR8)</f>
        <v>72</v>
      </c>
      <c r="HT8" s="163">
        <f t="shared" ref="HT8:HT71" si="20">IF(HP8=0," ",HP8-HS8)</f>
        <v>42</v>
      </c>
      <c r="HU8" s="204">
        <f>IF(HQ8=0," ",VLOOKUP(HQ8,PROTOKOL!$A:$E,5,FALSE))</f>
        <v>0.9462643092105264</v>
      </c>
      <c r="HV8" s="164" t="s">
        <v>116</v>
      </c>
      <c r="HW8" s="165">
        <f>IF(HQ8=0," ",(HU8*HT8))</f>
        <v>39.743100986842109</v>
      </c>
      <c r="HX8" s="216" t="str">
        <f>IF(HZ8=0," ",VLOOKUP(HZ8,PROTOKOL!$A:$F,6,FALSE))</f>
        <v>WENZLER FFC MIX</v>
      </c>
      <c r="HY8" s="162">
        <v>37</v>
      </c>
      <c r="HZ8" s="162">
        <v>7</v>
      </c>
      <c r="IA8" s="162">
        <v>2.5</v>
      </c>
      <c r="IB8" s="207">
        <f>IF(HZ8=0," ",(VLOOKUP(HZ8,PROTOKOL!$A$1:$E$27,2,FALSE))*IA8)</f>
        <v>24</v>
      </c>
      <c r="IC8" s="163">
        <f t="shared" ref="IC8:IC71" si="21">IF(HY8=0," ",HY8-IB8)</f>
        <v>13</v>
      </c>
      <c r="ID8" s="217">
        <f>IF(HZ8=0," ",VLOOKUP(HZ8,PROTOKOL!$A:$E,5,FALSE))</f>
        <v>0.9462643092105264</v>
      </c>
      <c r="IE8" s="203">
        <f>IF(HZ8=0," ",(IC8*ID8))</f>
        <v>12.301436019736844</v>
      </c>
      <c r="IF8" s="164">
        <f>IA8*2</f>
        <v>5</v>
      </c>
      <c r="IG8" s="165">
        <f>IF(IF8=0," ",IE8/IA8*IF8)</f>
        <v>24.602872039473688</v>
      </c>
      <c r="II8" s="161">
        <v>27</v>
      </c>
      <c r="IJ8" s="241">
        <v>27</v>
      </c>
      <c r="IK8" s="206" t="str">
        <f>IF(IM8=0," ",VLOOKUP(IM8,PROTOKOL!$A:$F,6,FALSE))</f>
        <v>WENZLER CNC FFC</v>
      </c>
      <c r="IL8" s="162">
        <v>65</v>
      </c>
      <c r="IM8" s="162">
        <v>11</v>
      </c>
      <c r="IN8" s="162">
        <v>7.5</v>
      </c>
      <c r="IO8" s="207">
        <f>IF(IM8=0," ",(VLOOKUP(IM8,PROTOKOL!$A$1:$E$27,2,FALSE))*IN8)</f>
        <v>82</v>
      </c>
      <c r="IP8" s="163">
        <f t="shared" ref="IP8:IP71" si="22">IF(IL8=0," ",IL8-IO8)</f>
        <v>-17</v>
      </c>
      <c r="IQ8" s="204">
        <f>IF(IM8=0," ",VLOOKUP(IM8,PROTOKOL!$A:$E,5,FALSE))</f>
        <v>0.83623357558139522</v>
      </c>
      <c r="IR8" s="164" t="s">
        <v>116</v>
      </c>
      <c r="IS8" s="165">
        <f>IF(IM8=0," ",(IQ8*IP8))</f>
        <v>-14.215970784883719</v>
      </c>
      <c r="IT8" s="216" t="str">
        <f>IF(IV8=0," ",VLOOKUP(IV8,PROTOKOL!$A:$F,6,FALSE))</f>
        <v xml:space="preserve"> </v>
      </c>
      <c r="IU8" s="162"/>
      <c r="IV8" s="162"/>
      <c r="IW8" s="162"/>
      <c r="IX8" s="207" t="str">
        <f>IF(IV8=0," ",(VLOOKUP(IV8,PROTOKOL!$A$1:$E$27,2,FALSE))*IW8)</f>
        <v xml:space="preserve"> </v>
      </c>
      <c r="IY8" s="163" t="str">
        <f t="shared" ref="IY8:IY71" si="23">IF(IU8=0," ",IU8-IX8)</f>
        <v xml:space="preserve"> </v>
      </c>
      <c r="IZ8" s="217" t="str">
        <f>IF(IV8=0," ",VLOOKUP(IV8,PROTOKOL!$A:$E,5,FALSE))</f>
        <v xml:space="preserve"> </v>
      </c>
      <c r="JA8" s="203" t="str">
        <f>IF(IV8=0," ",(IY8*IZ8))</f>
        <v xml:space="preserve"> </v>
      </c>
      <c r="JB8" s="164">
        <f>IW8*2</f>
        <v>0</v>
      </c>
      <c r="JC8" s="165" t="str">
        <f>IF(JB8=0," ",JA8/IW8*JB8)</f>
        <v xml:space="preserve"> </v>
      </c>
      <c r="JE8" s="161">
        <v>27</v>
      </c>
      <c r="JF8" s="241">
        <v>27</v>
      </c>
      <c r="JG8" s="206" t="str">
        <f>IF(JI8=0," ",VLOOKUP(JI8,PROTOKOL!$A:$F,6,FALSE))</f>
        <v>BANTTA ÜRÜN ATMA TOPLAMA</v>
      </c>
      <c r="JH8" s="162"/>
      <c r="JI8" s="162">
        <v>21</v>
      </c>
      <c r="JJ8" s="162">
        <v>7.5</v>
      </c>
      <c r="JK8" s="207">
        <f>IF(JI8=0," ",(VLOOKUP(JI8,PROTOKOL!$A$1:$E$27,2,FALSE))*JJ8)</f>
        <v>0</v>
      </c>
      <c r="JL8" s="163" t="str">
        <f t="shared" ref="JL8:JL71" si="24">IF(JH8=0," ",JH8-JK8)</f>
        <v xml:space="preserve"> </v>
      </c>
      <c r="JM8" s="204" t="e">
        <f>IF(JI8=0," ",VLOOKUP(JI8,PROTOKOL!$A:$E,5,FALSE))</f>
        <v>#DIV/0!</v>
      </c>
      <c r="JN8" s="164" t="s">
        <v>116</v>
      </c>
      <c r="JO8" s="165" t="e">
        <f>IF(JI8=0," ",(JM8*JL8))</f>
        <v>#DIV/0!</v>
      </c>
      <c r="JP8" s="216" t="str">
        <f>IF(JR8=0," ",VLOOKUP(JR8,PROTOKOL!$A:$F,6,FALSE))</f>
        <v xml:space="preserve"> </v>
      </c>
      <c r="JQ8" s="162"/>
      <c r="JR8" s="162"/>
      <c r="JS8" s="162"/>
      <c r="JT8" s="207" t="str">
        <f>IF(JR8=0," ",(VLOOKUP(JR8,PROTOKOL!$A$1:$E$27,2,FALSE))*JS8)</f>
        <v xml:space="preserve"> </v>
      </c>
      <c r="JU8" s="163" t="str">
        <f t="shared" ref="JU8:JU71" si="25">IF(JQ8=0," ",JQ8-JT8)</f>
        <v xml:space="preserve"> </v>
      </c>
      <c r="JV8" s="217" t="str">
        <f>IF(JR8=0," ",VLOOKUP(JR8,PROTOKOL!$A:$E,5,FALSE))</f>
        <v xml:space="preserve"> </v>
      </c>
      <c r="JW8" s="203" t="str">
        <f>IF(JR8=0," ",(JU8*JV8))</f>
        <v xml:space="preserve"> </v>
      </c>
      <c r="JX8" s="164">
        <f>JS8*2</f>
        <v>0</v>
      </c>
      <c r="JY8" s="165" t="str">
        <f>IF(JX8=0," ",JW8/JS8*JX8)</f>
        <v xml:space="preserve"> </v>
      </c>
      <c r="KA8" s="161">
        <v>27</v>
      </c>
      <c r="KB8" s="241">
        <v>27</v>
      </c>
      <c r="KC8" s="206" t="str">
        <f>IF(KE8=0," ",VLOOKUP(KE8,PROTOKOL!$A:$F,6,FALSE))</f>
        <v>WENZLER CNC FFC</v>
      </c>
      <c r="KD8" s="162">
        <v>65</v>
      </c>
      <c r="KE8" s="162">
        <v>11</v>
      </c>
      <c r="KF8" s="162">
        <v>7.5</v>
      </c>
      <c r="KG8" s="207">
        <f>IF(KE8=0," ",(VLOOKUP(KE8,PROTOKOL!$A$1:$E$27,2,FALSE))*KF8)</f>
        <v>82</v>
      </c>
      <c r="KH8" s="163">
        <f t="shared" ref="KH8:KH71" si="26">IF(KD8=0," ",KD8-KG8)</f>
        <v>-17</v>
      </c>
      <c r="KI8" s="204">
        <f>IF(KE8=0," ",VLOOKUP(KE8,PROTOKOL!$A:$E,5,FALSE))</f>
        <v>0.83623357558139522</v>
      </c>
      <c r="KJ8" s="164" t="s">
        <v>116</v>
      </c>
      <c r="KK8" s="165">
        <f>IF(KE8=0," ",(KI8*KH8))</f>
        <v>-14.215970784883719</v>
      </c>
      <c r="KL8" s="216" t="str">
        <f>IF(KN8=0," ",VLOOKUP(KN8,PROTOKOL!$A:$F,6,FALSE))</f>
        <v xml:space="preserve"> </v>
      </c>
      <c r="KM8" s="162"/>
      <c r="KN8" s="162"/>
      <c r="KO8" s="162"/>
      <c r="KP8" s="207" t="str">
        <f>IF(KN8=0," ",(VLOOKUP(KN8,PROTOKOL!$A$1:$E$27,2,FALSE))*KO8)</f>
        <v xml:space="preserve"> </v>
      </c>
      <c r="KQ8" s="163" t="str">
        <f t="shared" ref="KQ8:KQ71" si="27">IF(KM8=0," ",KM8-KP8)</f>
        <v xml:space="preserve"> </v>
      </c>
      <c r="KR8" s="217" t="str">
        <f>IF(KN8=0," ",VLOOKUP(KN8,PROTOKOL!$A:$E,5,FALSE))</f>
        <v xml:space="preserve"> </v>
      </c>
      <c r="KS8" s="203" t="str">
        <f>IF(KN8=0," ",(KQ8*KR8))</f>
        <v xml:space="preserve"> </v>
      </c>
      <c r="KT8" s="164">
        <f>KO8*2</f>
        <v>0</v>
      </c>
      <c r="KU8" s="165" t="str">
        <f>IF(KT8=0," ",KS8/KO8*KT8)</f>
        <v xml:space="preserve"> </v>
      </c>
      <c r="KW8" s="161">
        <v>27</v>
      </c>
      <c r="KX8" s="241">
        <v>27</v>
      </c>
      <c r="KY8" s="206" t="str">
        <f>IF(LA8=0," ",VLOOKUP(LA8,PROTOKOL!$A:$F,6,FALSE))</f>
        <v xml:space="preserve"> </v>
      </c>
      <c r="KZ8" s="162"/>
      <c r="LA8" s="162"/>
      <c r="LB8" s="162"/>
      <c r="LC8" s="207" t="str">
        <f>IF(LA8=0," ",(VLOOKUP(LA8,PROTOKOL!$A$1:$E$27,2,FALSE))*LB8)</f>
        <v xml:space="preserve"> </v>
      </c>
      <c r="LD8" s="163" t="str">
        <f t="shared" ref="LD8:LD71" si="28">IF(KZ8=0," ",KZ8-LC8)</f>
        <v xml:space="preserve"> </v>
      </c>
      <c r="LE8" s="204" t="str">
        <f>IF(LA8=0," ",VLOOKUP(LA8,PROTOKOL!$A:$E,5,FALSE))</f>
        <v xml:space="preserve"> </v>
      </c>
      <c r="LF8" s="164"/>
      <c r="LG8" s="165" t="str">
        <f>IF(LA8=0," ",(LE8*LD8))</f>
        <v xml:space="preserve"> </v>
      </c>
      <c r="LH8" s="216" t="str">
        <f>IF(LJ8=0," ",VLOOKUP(LJ8,PROTOKOL!$A:$F,6,FALSE))</f>
        <v xml:space="preserve"> </v>
      </c>
      <c r="LI8" s="162"/>
      <c r="LJ8" s="162"/>
      <c r="LK8" s="162"/>
      <c r="LL8" s="207" t="str">
        <f>IF(LJ8=0," ",(VLOOKUP(LJ8,PROTOKOL!$A$1:$E$27,2,FALSE))*LK8)</f>
        <v xml:space="preserve"> </v>
      </c>
      <c r="LM8" s="163" t="str">
        <f t="shared" ref="LM8:LM71" si="29">IF(LI8=0," ",LI8-LL8)</f>
        <v xml:space="preserve"> </v>
      </c>
      <c r="LN8" s="217" t="str">
        <f>IF(LJ8=0," ",VLOOKUP(LJ8,PROTOKOL!$A:$E,5,FALSE))</f>
        <v xml:space="preserve"> </v>
      </c>
      <c r="LO8" s="203" t="str">
        <f>IF(LJ8=0," ",(LM8*LN8))</f>
        <v xml:space="preserve"> </v>
      </c>
      <c r="LP8" s="164">
        <f>LK8*2</f>
        <v>0</v>
      </c>
      <c r="LQ8" s="165" t="str">
        <f>IF(LP8=0," ",LO8/LK8*LP8)</f>
        <v xml:space="preserve"> </v>
      </c>
    </row>
    <row r="9" spans="1:329" ht="13.8">
      <c r="A9" s="166">
        <v>27</v>
      </c>
      <c r="B9" s="228"/>
      <c r="C9" s="167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",(VLOOKUP(E9,PROTOKOL!$A$1:$E$27,2,FALSE))*F9)</f>
        <v xml:space="preserve"> </v>
      </c>
      <c r="H9" s="168" t="str">
        <f t="shared" si="0"/>
        <v xml:space="preserve"> </v>
      </c>
      <c r="I9" s="205" t="str">
        <f>IF(E9=0," ",VLOOKUP(E9,PROTOKOL!$A:$E,5,FALSE))</f>
        <v xml:space="preserve"> </v>
      </c>
      <c r="J9" s="169" t="s">
        <v>116</v>
      </c>
      <c r="K9" s="170" t="str">
        <f t="shared" ref="K9:K72" si="30">IF(E9=0," ",(I9*H9))</f>
        <v xml:space="preserve"> </v>
      </c>
      <c r="L9" s="210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",(VLOOKUP(N9,PROTOKOL!$A$1:$E$27,2,FALSE))*O9)</f>
        <v xml:space="preserve"> </v>
      </c>
      <c r="Q9" s="168" t="str">
        <f t="shared" si="1"/>
        <v xml:space="preserve"> </v>
      </c>
      <c r="R9" s="169" t="str">
        <f>IF(N9=0," ",VLOOKUP(N9,PROTOKOL!$A:$E,5,FALSE))</f>
        <v xml:space="preserve"> </v>
      </c>
      <c r="S9" s="205" t="str">
        <f t="shared" ref="S9:S72" si="31">IF(N9=0," ",(Q9*R9))</f>
        <v xml:space="preserve"> </v>
      </c>
      <c r="T9" s="169">
        <f t="shared" ref="T9:T72" si="32">O9*2</f>
        <v>0</v>
      </c>
      <c r="U9" s="170" t="str">
        <f t="shared" ref="U9:U72" si="33">IF(T9=0," ",S9/O9*T9)</f>
        <v xml:space="preserve"> </v>
      </c>
      <c r="W9" s="166">
        <v>27</v>
      </c>
      <c r="X9" s="228"/>
      <c r="Y9" s="167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",(VLOOKUP(AA9,PROTOKOL!$A$1:$E$27,2,FALSE))*AB9)</f>
        <v xml:space="preserve"> </v>
      </c>
      <c r="AD9" s="168" t="str">
        <f t="shared" si="2"/>
        <v xml:space="preserve"> </v>
      </c>
      <c r="AE9" s="205" t="str">
        <f>IF(AA9=0," ",VLOOKUP(AA9,PROTOKOL!$A:$E,5,FALSE))</f>
        <v xml:space="preserve"> </v>
      </c>
      <c r="AF9" s="169"/>
      <c r="AG9" s="170" t="str">
        <f t="shared" ref="AG9:AG72" si="34">IF(AA9=0," ",(AE9*AD9))</f>
        <v xml:space="preserve"> </v>
      </c>
      <c r="AH9" s="210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",(VLOOKUP(AJ9,PROTOKOL!$A$1:$E$27,2,FALSE))*AK9)</f>
        <v xml:space="preserve"> </v>
      </c>
      <c r="AM9" s="168" t="str">
        <f t="shared" si="3"/>
        <v xml:space="preserve"> </v>
      </c>
      <c r="AN9" s="169" t="str">
        <f>IF(AJ9=0," ",VLOOKUP(AJ9,PROTOKOL!$A:$E,5,FALSE))</f>
        <v xml:space="preserve"> </v>
      </c>
      <c r="AO9" s="205" t="str">
        <f t="shared" ref="AO9:AO16" si="35">IF(AJ9=0," ",(AM9*AN9))</f>
        <v xml:space="preserve"> </v>
      </c>
      <c r="AP9" s="169">
        <f t="shared" ref="AP9:AP72" si="36">AK9*2</f>
        <v>0</v>
      </c>
      <c r="AQ9" s="170" t="str">
        <f t="shared" ref="AQ9:AQ72" si="37">IF(AP9=0," ",AO9/AK9*AP9)</f>
        <v xml:space="preserve"> </v>
      </c>
      <c r="AS9" s="166">
        <v>27</v>
      </c>
      <c r="AT9" s="228"/>
      <c r="AU9" s="167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",(VLOOKUP(AW9,PROTOKOL!$A$1:$E$27,2,FALSE))*AX9)</f>
        <v xml:space="preserve"> </v>
      </c>
      <c r="AZ9" s="168" t="str">
        <f t="shared" si="4"/>
        <v xml:space="preserve"> </v>
      </c>
      <c r="BA9" s="205" t="str">
        <f>IF(AW9=0," ",VLOOKUP(AW9,PROTOKOL!$A:$E,5,FALSE))</f>
        <v xml:space="preserve"> </v>
      </c>
      <c r="BB9" s="169" t="s">
        <v>116</v>
      </c>
      <c r="BC9" s="170" t="str">
        <f t="shared" ref="BC9:BC72" si="38">IF(AW9=0," ",(BA9*AZ9))</f>
        <v xml:space="preserve"> </v>
      </c>
      <c r="BD9" s="210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",(VLOOKUP(BF9,PROTOKOL!$A$1:$E$27,2,FALSE))*BG9)</f>
        <v xml:space="preserve"> </v>
      </c>
      <c r="BI9" s="168" t="str">
        <f t="shared" si="5"/>
        <v xml:space="preserve"> </v>
      </c>
      <c r="BJ9" s="169" t="str">
        <f>IF(BF9=0," ",VLOOKUP(BF9,PROTOKOL!$A:$E,5,FALSE))</f>
        <v xml:space="preserve"> </v>
      </c>
      <c r="BK9" s="205" t="str">
        <f t="shared" ref="BK9:BK16" si="39">IF(BF9=0," ",(BI9*BJ9))</f>
        <v xml:space="preserve"> </v>
      </c>
      <c r="BL9" s="169">
        <f t="shared" ref="BL9:BL72" si="40">BG9*2</f>
        <v>0</v>
      </c>
      <c r="BM9" s="170" t="str">
        <f t="shared" ref="BM9:BM72" si="41">IF(BL9=0," ",BK9/BG9*BL9)</f>
        <v xml:space="preserve"> </v>
      </c>
      <c r="BO9" s="166">
        <v>27</v>
      </c>
      <c r="BP9" s="228"/>
      <c r="BQ9" s="167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",(VLOOKUP(BS9,PROTOKOL!$A$1:$E$27,2,FALSE))*BT9)</f>
        <v xml:space="preserve"> </v>
      </c>
      <c r="BV9" s="168" t="str">
        <f t="shared" si="6"/>
        <v xml:space="preserve"> </v>
      </c>
      <c r="BW9" s="205" t="str">
        <f>IF(BS9=0," ",VLOOKUP(BS9,PROTOKOL!$A:$E,5,FALSE))</f>
        <v xml:space="preserve"> </v>
      </c>
      <c r="BX9" s="169" t="s">
        <v>116</v>
      </c>
      <c r="BY9" s="170" t="str">
        <f t="shared" ref="BY9:BY72" si="42">IF(BS9=0," ",(BW9*BV9))</f>
        <v xml:space="preserve"> </v>
      </c>
      <c r="BZ9" s="210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",(VLOOKUP(CB9,PROTOKOL!$A$1:$E$27,2,FALSE))*CC9)</f>
        <v xml:space="preserve"> </v>
      </c>
      <c r="CE9" s="168" t="str">
        <f t="shared" si="7"/>
        <v xml:space="preserve"> </v>
      </c>
      <c r="CF9" s="169" t="str">
        <f>IF(CB9=0," ",VLOOKUP(CB9,PROTOKOL!$A:$E,5,FALSE))</f>
        <v xml:space="preserve"> </v>
      </c>
      <c r="CG9" s="205" t="str">
        <f t="shared" ref="CG9:CG16" si="43">IF(CB9=0," ",(CE9*CF9))</f>
        <v xml:space="preserve"> </v>
      </c>
      <c r="CH9" s="169">
        <f t="shared" ref="CH9:CH72" si="44">CC9*2</f>
        <v>0</v>
      </c>
      <c r="CI9" s="170" t="str">
        <f t="shared" ref="CI9:CI72" si="45">IF(CH9=0," ",CG9/CC9*CH9)</f>
        <v xml:space="preserve"> </v>
      </c>
      <c r="CK9" s="166">
        <v>27</v>
      </c>
      <c r="CL9" s="228"/>
      <c r="CM9" s="167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",(VLOOKUP(CO9,PROTOKOL!$A$1:$E$27,2,FALSE))*CP9)</f>
        <v xml:space="preserve"> </v>
      </c>
      <c r="CR9" s="168" t="str">
        <f t="shared" si="8"/>
        <v xml:space="preserve"> </v>
      </c>
      <c r="CS9" s="205" t="str">
        <f>IF(CO9=0," ",VLOOKUP(CO9,PROTOKOL!$A:$E,5,FALSE))</f>
        <v xml:space="preserve"> </v>
      </c>
      <c r="CT9" s="169" t="s">
        <v>116</v>
      </c>
      <c r="CU9" s="170" t="str">
        <f t="shared" ref="CU9:CU72" si="46">IF(CO9=0," ",(CS9*CR9))</f>
        <v xml:space="preserve"> </v>
      </c>
      <c r="CV9" s="210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",(VLOOKUP(CX9,PROTOKOL!$A$1:$E$27,2,FALSE))*CY9)</f>
        <v xml:space="preserve"> </v>
      </c>
      <c r="DA9" s="168" t="str">
        <f t="shared" si="9"/>
        <v xml:space="preserve"> </v>
      </c>
      <c r="DB9" s="169" t="str">
        <f>IF(CX9=0," ",VLOOKUP(CX9,PROTOKOL!$A:$E,5,FALSE))</f>
        <v xml:space="preserve"> </v>
      </c>
      <c r="DC9" s="205" t="str">
        <f t="shared" ref="DC9:DC16" si="47">IF(CX9=0," ",(DA9*DB9))</f>
        <v xml:space="preserve"> </v>
      </c>
      <c r="DD9" s="169">
        <f t="shared" ref="DD9:DD72" si="48">CY9*2</f>
        <v>0</v>
      </c>
      <c r="DE9" s="170" t="str">
        <f t="shared" ref="DE9:DE72" si="49">IF(DD9=0," ",DC9/CY9*DD9)</f>
        <v xml:space="preserve"> </v>
      </c>
      <c r="DG9" s="166">
        <v>27</v>
      </c>
      <c r="DH9" s="228"/>
      <c r="DI9" s="167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",(VLOOKUP(DK9,PROTOKOL!$A$1:$E$27,2,FALSE))*DL9)</f>
        <v xml:space="preserve"> </v>
      </c>
      <c r="DN9" s="168" t="str">
        <f t="shared" si="10"/>
        <v xml:space="preserve"> </v>
      </c>
      <c r="DO9" s="205" t="str">
        <f>IF(DK9=0," ",VLOOKUP(DK9,PROTOKOL!$A:$E,5,FALSE))</f>
        <v xml:space="preserve"> </v>
      </c>
      <c r="DP9" s="169" t="s">
        <v>116</v>
      </c>
      <c r="DQ9" s="170" t="str">
        <f t="shared" ref="DQ9:DQ72" si="50">IF(DK9=0," ",(DO9*DN9))</f>
        <v xml:space="preserve"> </v>
      </c>
      <c r="DR9" s="210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",(VLOOKUP(DT9,PROTOKOL!$A$1:$E$27,2,FALSE))*DU9)</f>
        <v xml:space="preserve"> </v>
      </c>
      <c r="DW9" s="168" t="str">
        <f t="shared" si="11"/>
        <v xml:space="preserve"> </v>
      </c>
      <c r="DX9" s="169" t="str">
        <f>IF(DT9=0," ",VLOOKUP(DT9,PROTOKOL!$A:$E,5,FALSE))</f>
        <v xml:space="preserve"> </v>
      </c>
      <c r="DY9" s="205" t="str">
        <f t="shared" ref="DY9:DY16" si="51">IF(DT9=0," ",(DW9*DX9))</f>
        <v xml:space="preserve"> </v>
      </c>
      <c r="DZ9" s="169">
        <f t="shared" ref="DZ9:DZ72" si="52">DU9*2</f>
        <v>0</v>
      </c>
      <c r="EA9" s="170" t="str">
        <f t="shared" ref="EA9:EA72" si="53">IF(DZ9=0," ",DY9/DU9*DZ9)</f>
        <v xml:space="preserve"> </v>
      </c>
      <c r="EC9" s="166">
        <v>27</v>
      </c>
      <c r="ED9" s="228"/>
      <c r="EE9" s="167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",(VLOOKUP(EG9,PROTOKOL!$A$1:$E$27,2,FALSE))*EH9)</f>
        <v xml:space="preserve"> </v>
      </c>
      <c r="EJ9" s="168" t="str">
        <f t="shared" si="12"/>
        <v xml:space="preserve"> </v>
      </c>
      <c r="EK9" s="205" t="str">
        <f>IF(EG9=0," ",VLOOKUP(EG9,PROTOKOL!$A:$E,5,FALSE))</f>
        <v xml:space="preserve"> </v>
      </c>
      <c r="EL9" s="169" t="s">
        <v>116</v>
      </c>
      <c r="EM9" s="170" t="str">
        <f t="shared" ref="EM9:EM72" si="54">IF(EG9=0," ",(EK9*EJ9))</f>
        <v xml:space="preserve"> </v>
      </c>
      <c r="EN9" s="210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",(VLOOKUP(EP9,PROTOKOL!$A$1:$E$27,2,FALSE))*EQ9)</f>
        <v xml:space="preserve"> </v>
      </c>
      <c r="ES9" s="168" t="str">
        <f t="shared" si="13"/>
        <v xml:space="preserve"> </v>
      </c>
      <c r="ET9" s="169" t="str">
        <f>IF(EP9=0," ",VLOOKUP(EP9,PROTOKOL!$A:$E,5,FALSE))</f>
        <v xml:space="preserve"> </v>
      </c>
      <c r="EU9" s="205" t="str">
        <f t="shared" ref="EU9:EU16" si="55">IF(EP9=0," ",(ES9*ET9))</f>
        <v xml:space="preserve"> </v>
      </c>
      <c r="EV9" s="169">
        <f t="shared" ref="EV9:EV72" si="56">EQ9*2</f>
        <v>0</v>
      </c>
      <c r="EW9" s="170" t="str">
        <f t="shared" ref="EW9:EW72" si="57">IF(EV9=0," ",EU9/EQ9*EV9)</f>
        <v xml:space="preserve"> </v>
      </c>
      <c r="EY9" s="166">
        <v>27</v>
      </c>
      <c r="EZ9" s="228"/>
      <c r="FA9" s="167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",(VLOOKUP(FC9,PROTOKOL!$A$1:$E$27,2,FALSE))*FD9)</f>
        <v xml:space="preserve"> </v>
      </c>
      <c r="FF9" s="168" t="str">
        <f t="shared" si="14"/>
        <v xml:space="preserve"> </v>
      </c>
      <c r="FG9" s="205" t="str">
        <f>IF(FC9=0," ",VLOOKUP(FC9,PROTOKOL!$A:$E,5,FALSE))</f>
        <v xml:space="preserve"> </v>
      </c>
      <c r="FH9" s="169" t="s">
        <v>116</v>
      </c>
      <c r="FI9" s="170" t="str">
        <f t="shared" ref="FI9:FI72" si="58">IF(FC9=0," ",(FG9*FF9))</f>
        <v xml:space="preserve"> </v>
      </c>
      <c r="FJ9" s="210" t="str">
        <f>IF(FL9=0," ",VLOOKUP(FL9,PROTOKOL!$A:$F,6,FALSE))</f>
        <v>BANTTA ÜRÜN ATMA TOPLAMA</v>
      </c>
      <c r="FK9" s="43"/>
      <c r="FL9" s="43">
        <v>21</v>
      </c>
      <c r="FM9" s="43">
        <v>1.5</v>
      </c>
      <c r="FN9" s="91">
        <f>IF(FL9=0," ",(VLOOKUP(FL9,PROTOKOL!$A$1:$E$27,2,FALSE))*FM9)</f>
        <v>0</v>
      </c>
      <c r="FO9" s="168" t="str">
        <f t="shared" si="15"/>
        <v xml:space="preserve"> </v>
      </c>
      <c r="FP9" s="169" t="e">
        <f>IF(FL9=0," ",VLOOKUP(FL9,PROTOKOL!$A:$E,5,FALSE))</f>
        <v>#DIV/0!</v>
      </c>
      <c r="FQ9" s="205" t="e">
        <f t="shared" ref="FQ9:FQ16" si="59">IF(FL9=0," ",(FO9*FP9))</f>
        <v>#VALUE!</v>
      </c>
      <c r="FR9" s="169">
        <f t="shared" ref="FR9:FR72" si="60">FM9*2</f>
        <v>3</v>
      </c>
      <c r="FS9" s="170" t="e">
        <f t="shared" ref="FS9:FS72" si="61">IF(FR9=0," ",FQ9/FM9*FR9)</f>
        <v>#VALUE!</v>
      </c>
      <c r="FU9" s="166">
        <v>27</v>
      </c>
      <c r="FV9" s="228"/>
      <c r="FW9" s="167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",(VLOOKUP(FY9,PROTOKOL!$A$1:$E$27,2,FALSE))*FZ9)</f>
        <v xml:space="preserve"> </v>
      </c>
      <c r="GB9" s="168" t="str">
        <f t="shared" si="16"/>
        <v xml:space="preserve"> </v>
      </c>
      <c r="GC9" s="205" t="str">
        <f>IF(FY9=0," ",VLOOKUP(FY9,PROTOKOL!$A:$E,5,FALSE))</f>
        <v xml:space="preserve"> </v>
      </c>
      <c r="GD9" s="169" t="s">
        <v>116</v>
      </c>
      <c r="GE9" s="170" t="str">
        <f t="shared" ref="GE9:GE72" si="62">IF(FY9=0," ",(GC9*GB9))</f>
        <v xml:space="preserve"> </v>
      </c>
      <c r="GF9" s="210" t="str">
        <f>IF(GH9=0," ",VLOOKUP(GH9,PROTOKOL!$A:$F,6,FALSE))</f>
        <v>BANTTA ÜRÜN ATMA TOPLAMA</v>
      </c>
      <c r="GG9" s="43"/>
      <c r="GH9" s="43">
        <v>21</v>
      </c>
      <c r="GI9" s="43">
        <v>1.5</v>
      </c>
      <c r="GJ9" s="91">
        <f>IF(GH9=0," ",(VLOOKUP(GH9,PROTOKOL!$A$1:$E$27,2,FALSE))*GI9)</f>
        <v>0</v>
      </c>
      <c r="GK9" s="168" t="str">
        <f t="shared" si="17"/>
        <v xml:space="preserve"> </v>
      </c>
      <c r="GL9" s="169" t="e">
        <f>IF(GH9=0," ",VLOOKUP(GH9,PROTOKOL!$A:$E,5,FALSE))</f>
        <v>#DIV/0!</v>
      </c>
      <c r="GM9" s="205" t="e">
        <f t="shared" ref="GM9:GM16" si="63">IF(GH9=0," ",(GK9*GL9))</f>
        <v>#VALUE!</v>
      </c>
      <c r="GN9" s="169">
        <f t="shared" ref="GN9:GN72" si="64">GI9*2</f>
        <v>3</v>
      </c>
      <c r="GO9" s="170" t="e">
        <f t="shared" ref="GO9:GO72" si="65">IF(GN9=0," ",GM9/GI9*GN9)</f>
        <v>#VALUE!</v>
      </c>
      <c r="GQ9" s="166">
        <v>27</v>
      </c>
      <c r="GR9" s="228"/>
      <c r="GS9" s="167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",(VLOOKUP(GU9,PROTOKOL!$A$1:$E$27,2,FALSE))*GV9)</f>
        <v xml:space="preserve"> </v>
      </c>
      <c r="GX9" s="168" t="str">
        <f t="shared" si="18"/>
        <v xml:space="preserve"> </v>
      </c>
      <c r="GY9" s="205" t="str">
        <f>IF(GU9=0," ",VLOOKUP(GU9,PROTOKOL!$A:$E,5,FALSE))</f>
        <v xml:space="preserve"> </v>
      </c>
      <c r="GZ9" s="169" t="s">
        <v>116</v>
      </c>
      <c r="HA9" s="170" t="str">
        <f t="shared" ref="HA9:HA72" si="66">IF(GU9=0," ",(GY9*GX9))</f>
        <v xml:space="preserve"> </v>
      </c>
      <c r="HB9" s="210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",(VLOOKUP(HD9,PROTOKOL!$A$1:$E$27,2,FALSE))*HE9)</f>
        <v xml:space="preserve"> </v>
      </c>
      <c r="HG9" s="168" t="str">
        <f t="shared" si="19"/>
        <v xml:space="preserve"> </v>
      </c>
      <c r="HH9" s="169" t="str">
        <f>IF(HD9=0," ",VLOOKUP(HD9,PROTOKOL!$A:$E,5,FALSE))</f>
        <v xml:space="preserve"> </v>
      </c>
      <c r="HI9" s="205" t="str">
        <f t="shared" ref="HI9:HI16" si="67">IF(HD9=0," ",(HG9*HH9))</f>
        <v xml:space="preserve"> </v>
      </c>
      <c r="HJ9" s="169">
        <f t="shared" ref="HJ9:HJ72" si="68">HE9*2</f>
        <v>0</v>
      </c>
      <c r="HK9" s="170" t="str">
        <f t="shared" ref="HK9:HK72" si="69">IF(HJ9=0," ",HI9/HE9*HJ9)</f>
        <v xml:space="preserve"> </v>
      </c>
      <c r="HM9" s="166">
        <v>27</v>
      </c>
      <c r="HN9" s="228"/>
      <c r="HO9" s="167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",(VLOOKUP(HQ9,PROTOKOL!$A$1:$E$27,2,FALSE))*HR9)</f>
        <v xml:space="preserve"> </v>
      </c>
      <c r="HT9" s="168" t="str">
        <f t="shared" si="20"/>
        <v xml:space="preserve"> </v>
      </c>
      <c r="HU9" s="205" t="str">
        <f>IF(HQ9=0," ",VLOOKUP(HQ9,PROTOKOL!$A:$E,5,FALSE))</f>
        <v xml:space="preserve"> </v>
      </c>
      <c r="HV9" s="169" t="s">
        <v>116</v>
      </c>
      <c r="HW9" s="170" t="str">
        <f t="shared" ref="HW9:HW72" si="70">IF(HQ9=0," ",(HU9*HT9))</f>
        <v xml:space="preserve"> </v>
      </c>
      <c r="HX9" s="210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",(VLOOKUP(HZ9,PROTOKOL!$A$1:$E$27,2,FALSE))*IA9)</f>
        <v xml:space="preserve"> </v>
      </c>
      <c r="IC9" s="168" t="str">
        <f t="shared" si="21"/>
        <v xml:space="preserve"> </v>
      </c>
      <c r="ID9" s="169" t="str">
        <f>IF(HZ9=0," ",VLOOKUP(HZ9,PROTOKOL!$A:$E,5,FALSE))</f>
        <v xml:space="preserve"> </v>
      </c>
      <c r="IE9" s="205" t="str">
        <f t="shared" ref="IE9:IE16" si="71">IF(HZ9=0," ",(IC9*ID9))</f>
        <v xml:space="preserve"> </v>
      </c>
      <c r="IF9" s="169">
        <f t="shared" ref="IF9:IF72" si="72">IA9*2</f>
        <v>0</v>
      </c>
      <c r="IG9" s="170" t="str">
        <f t="shared" ref="IG9:IG72" si="73">IF(IF9=0," ",IE9/IA9*IF9)</f>
        <v xml:space="preserve"> </v>
      </c>
      <c r="II9" s="166">
        <v>27</v>
      </c>
      <c r="IJ9" s="228"/>
      <c r="IK9" s="167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",(VLOOKUP(IM9,PROTOKOL!$A$1:$E$27,2,FALSE))*IN9)</f>
        <v xml:space="preserve"> </v>
      </c>
      <c r="IP9" s="168" t="str">
        <f t="shared" si="22"/>
        <v xml:space="preserve"> </v>
      </c>
      <c r="IQ9" s="205" t="str">
        <f>IF(IM9=0," ",VLOOKUP(IM9,PROTOKOL!$A:$E,5,FALSE))</f>
        <v xml:space="preserve"> </v>
      </c>
      <c r="IR9" s="169" t="s">
        <v>116</v>
      </c>
      <c r="IS9" s="170" t="str">
        <f t="shared" ref="IS9:IS72" si="74">IF(IM9=0," ",(IQ9*IP9))</f>
        <v xml:space="preserve"> </v>
      </c>
      <c r="IT9" s="210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",(VLOOKUP(IV9,PROTOKOL!$A$1:$E$27,2,FALSE))*IW9)</f>
        <v xml:space="preserve"> </v>
      </c>
      <c r="IY9" s="168" t="str">
        <f t="shared" si="23"/>
        <v xml:space="preserve"> </v>
      </c>
      <c r="IZ9" s="169" t="str">
        <f>IF(IV9=0," ",VLOOKUP(IV9,PROTOKOL!$A:$E,5,FALSE))</f>
        <v xml:space="preserve"> </v>
      </c>
      <c r="JA9" s="205" t="str">
        <f t="shared" ref="JA9:JA16" si="75">IF(IV9=0," ",(IY9*IZ9))</f>
        <v xml:space="preserve"> </v>
      </c>
      <c r="JB9" s="169">
        <f t="shared" ref="JB9:JB72" si="76">IW9*2</f>
        <v>0</v>
      </c>
      <c r="JC9" s="170" t="str">
        <f t="shared" ref="JC9:JC72" si="77">IF(JB9=0," ",JA9/IW9*JB9)</f>
        <v xml:space="preserve"> </v>
      </c>
      <c r="JE9" s="166">
        <v>27</v>
      </c>
      <c r="JF9" s="228"/>
      <c r="JG9" s="167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",(VLOOKUP(JI9,PROTOKOL!$A$1:$E$27,2,FALSE))*JJ9)</f>
        <v xml:space="preserve"> </v>
      </c>
      <c r="JL9" s="168" t="str">
        <f t="shared" si="24"/>
        <v xml:space="preserve"> </v>
      </c>
      <c r="JM9" s="205" t="str">
        <f>IF(JI9=0," ",VLOOKUP(JI9,PROTOKOL!$A:$E,5,FALSE))</f>
        <v xml:space="preserve"> </v>
      </c>
      <c r="JN9" s="169" t="s">
        <v>116</v>
      </c>
      <c r="JO9" s="170" t="str">
        <f t="shared" ref="JO9:JO72" si="78">IF(JI9=0," ",(JM9*JL9))</f>
        <v xml:space="preserve"> </v>
      </c>
      <c r="JP9" s="210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",(VLOOKUP(JR9,PROTOKOL!$A$1:$E$27,2,FALSE))*JS9)</f>
        <v xml:space="preserve"> </v>
      </c>
      <c r="JU9" s="168" t="str">
        <f t="shared" si="25"/>
        <v xml:space="preserve"> </v>
      </c>
      <c r="JV9" s="169" t="str">
        <f>IF(JR9=0," ",VLOOKUP(JR9,PROTOKOL!$A:$E,5,FALSE))</f>
        <v xml:space="preserve"> </v>
      </c>
      <c r="JW9" s="205" t="str">
        <f t="shared" ref="JW9:JW16" si="79">IF(JR9=0," ",(JU9*JV9))</f>
        <v xml:space="preserve"> </v>
      </c>
      <c r="JX9" s="169">
        <f t="shared" ref="JX9:JX72" si="80">JS9*2</f>
        <v>0</v>
      </c>
      <c r="JY9" s="170" t="str">
        <f t="shared" ref="JY9:JY72" si="81">IF(JX9=0," ",JW9/JS9*JX9)</f>
        <v xml:space="preserve"> </v>
      </c>
      <c r="KA9" s="166">
        <v>27</v>
      </c>
      <c r="KB9" s="228"/>
      <c r="KC9" s="167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",(VLOOKUP(KE9,PROTOKOL!$A$1:$E$27,2,FALSE))*KF9)</f>
        <v xml:space="preserve"> </v>
      </c>
      <c r="KH9" s="168" t="str">
        <f t="shared" si="26"/>
        <v xml:space="preserve"> </v>
      </c>
      <c r="KI9" s="205" t="str">
        <f>IF(KE9=0," ",VLOOKUP(KE9,PROTOKOL!$A:$E,5,FALSE))</f>
        <v xml:space="preserve"> </v>
      </c>
      <c r="KJ9" s="169" t="s">
        <v>116</v>
      </c>
      <c r="KK9" s="170" t="str">
        <f t="shared" ref="KK9:KK72" si="82">IF(KE9=0," ",(KI9*KH9))</f>
        <v xml:space="preserve"> </v>
      </c>
      <c r="KL9" s="210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",(VLOOKUP(KN9,PROTOKOL!$A$1:$E$27,2,FALSE))*KO9)</f>
        <v xml:space="preserve"> </v>
      </c>
      <c r="KQ9" s="168" t="str">
        <f t="shared" si="27"/>
        <v xml:space="preserve"> </v>
      </c>
      <c r="KR9" s="169" t="str">
        <f>IF(KN9=0," ",VLOOKUP(KN9,PROTOKOL!$A:$E,5,FALSE))</f>
        <v xml:space="preserve"> </v>
      </c>
      <c r="KS9" s="205" t="str">
        <f t="shared" ref="KS9:KS16" si="83">IF(KN9=0," ",(KQ9*KR9))</f>
        <v xml:space="preserve"> </v>
      </c>
      <c r="KT9" s="169">
        <f t="shared" ref="KT9:KT72" si="84">KO9*2</f>
        <v>0</v>
      </c>
      <c r="KU9" s="170" t="str">
        <f t="shared" ref="KU9:KU72" si="85">IF(KT9=0," ",KS9/KO9*KT9)</f>
        <v xml:space="preserve"> </v>
      </c>
      <c r="KW9" s="166">
        <v>27</v>
      </c>
      <c r="KX9" s="228"/>
      <c r="KY9" s="167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",(VLOOKUP(LA9,PROTOKOL!$A$1:$E$27,2,FALSE))*LB9)</f>
        <v xml:space="preserve"> </v>
      </c>
      <c r="LD9" s="168" t="str">
        <f t="shared" si="28"/>
        <v xml:space="preserve"> </v>
      </c>
      <c r="LE9" s="205" t="str">
        <f>IF(LA9=0," ",VLOOKUP(LA9,PROTOKOL!$A:$E,5,FALSE))</f>
        <v xml:space="preserve"> </v>
      </c>
      <c r="LF9" s="169"/>
      <c r="LG9" s="170" t="str">
        <f t="shared" ref="LG9:LG72" si="86">IF(LA9=0," ",(LE9*LD9))</f>
        <v xml:space="preserve"> </v>
      </c>
      <c r="LH9" s="210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",(VLOOKUP(LJ9,PROTOKOL!$A$1:$E$27,2,FALSE))*LK9)</f>
        <v xml:space="preserve"> </v>
      </c>
      <c r="LM9" s="168" t="str">
        <f t="shared" si="29"/>
        <v xml:space="preserve"> </v>
      </c>
      <c r="LN9" s="169" t="str">
        <f>IF(LJ9=0," ",VLOOKUP(LJ9,PROTOKOL!$A:$E,5,FALSE))</f>
        <v xml:space="preserve"> </v>
      </c>
      <c r="LO9" s="205" t="str">
        <f t="shared" ref="LO9:LO16" si="87">IF(LJ9=0," ",(LM9*LN9))</f>
        <v xml:space="preserve"> </v>
      </c>
      <c r="LP9" s="169">
        <f t="shared" ref="LP9:LP72" si="88">LK9*2</f>
        <v>0</v>
      </c>
      <c r="LQ9" s="170" t="str">
        <f t="shared" ref="LQ9:LQ72" si="89">IF(LP9=0," ",LO9/LK9*LP9)</f>
        <v xml:space="preserve"> </v>
      </c>
    </row>
    <row r="10" spans="1:329" ht="13.8">
      <c r="A10" s="166">
        <v>27</v>
      </c>
      <c r="B10" s="229"/>
      <c r="C10" s="167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",(VLOOKUP(E10,PROTOKOL!$A$1:$E$27,2,FALSE))*F10)</f>
        <v xml:space="preserve"> </v>
      </c>
      <c r="H10" s="168" t="str">
        <f t="shared" si="0"/>
        <v xml:space="preserve"> </v>
      </c>
      <c r="I10" s="208" t="str">
        <f>IF(E10=0," ",VLOOKUP(E10,PROTOKOL!$A:$E,5,FALSE))</f>
        <v xml:space="preserve"> </v>
      </c>
      <c r="J10" s="169" t="s">
        <v>116</v>
      </c>
      <c r="K10" s="170" t="str">
        <f t="shared" si="30"/>
        <v xml:space="preserve"> </v>
      </c>
      <c r="L10" s="210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",(VLOOKUP(N10,PROTOKOL!$A$1:$E$27,2,FALSE))*O10)</f>
        <v xml:space="preserve"> </v>
      </c>
      <c r="Q10" s="168" t="str">
        <f t="shared" si="1"/>
        <v xml:space="preserve"> </v>
      </c>
      <c r="R10" s="169" t="str">
        <f>IF(N10=0," ",VLOOKUP(N10,PROTOKOL!$A:$E,5,FALSE))</f>
        <v xml:space="preserve"> </v>
      </c>
      <c r="S10" s="205" t="str">
        <f t="shared" si="31"/>
        <v xml:space="preserve"> </v>
      </c>
      <c r="T10" s="169">
        <f t="shared" si="32"/>
        <v>0</v>
      </c>
      <c r="U10" s="170" t="str">
        <f t="shared" si="33"/>
        <v xml:space="preserve"> </v>
      </c>
      <c r="W10" s="166">
        <v>27</v>
      </c>
      <c r="X10" s="229"/>
      <c r="Y10" s="167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",(VLOOKUP(AA10,PROTOKOL!$A$1:$E$27,2,FALSE))*AB10)</f>
        <v xml:space="preserve"> </v>
      </c>
      <c r="AD10" s="168" t="str">
        <f t="shared" si="2"/>
        <v xml:space="preserve"> </v>
      </c>
      <c r="AE10" s="208" t="str">
        <f>IF(AA10=0," ",VLOOKUP(AA10,PROTOKOL!$A:$E,5,FALSE))</f>
        <v xml:space="preserve"> </v>
      </c>
      <c r="AF10" s="169"/>
      <c r="AG10" s="170" t="str">
        <f t="shared" si="34"/>
        <v xml:space="preserve"> </v>
      </c>
      <c r="AH10" s="210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",(VLOOKUP(AJ10,PROTOKOL!$A$1:$E$27,2,FALSE))*AK10)</f>
        <v xml:space="preserve"> </v>
      </c>
      <c r="AM10" s="168" t="str">
        <f t="shared" si="3"/>
        <v xml:space="preserve"> </v>
      </c>
      <c r="AN10" s="169" t="str">
        <f>IF(AJ10=0," ",VLOOKUP(AJ10,PROTOKOL!$A:$E,5,FALSE))</f>
        <v xml:space="preserve"> </v>
      </c>
      <c r="AO10" s="205" t="str">
        <f t="shared" si="35"/>
        <v xml:space="preserve"> </v>
      </c>
      <c r="AP10" s="169">
        <f t="shared" si="36"/>
        <v>0</v>
      </c>
      <c r="AQ10" s="170" t="str">
        <f t="shared" si="37"/>
        <v xml:space="preserve"> </v>
      </c>
      <c r="AS10" s="166">
        <v>27</v>
      </c>
      <c r="AT10" s="229"/>
      <c r="AU10" s="167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",(VLOOKUP(AW10,PROTOKOL!$A$1:$E$27,2,FALSE))*AX10)</f>
        <v xml:space="preserve"> </v>
      </c>
      <c r="AZ10" s="168" t="str">
        <f t="shared" si="4"/>
        <v xml:space="preserve"> </v>
      </c>
      <c r="BA10" s="208" t="str">
        <f>IF(AW10=0," ",VLOOKUP(AW10,PROTOKOL!$A:$E,5,FALSE))</f>
        <v xml:space="preserve"> </v>
      </c>
      <c r="BB10" s="169" t="s">
        <v>116</v>
      </c>
      <c r="BC10" s="170" t="str">
        <f t="shared" si="38"/>
        <v xml:space="preserve"> </v>
      </c>
      <c r="BD10" s="210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",(VLOOKUP(BF10,PROTOKOL!$A$1:$E$27,2,FALSE))*BG10)</f>
        <v xml:space="preserve"> </v>
      </c>
      <c r="BI10" s="168" t="str">
        <f t="shared" si="5"/>
        <v xml:space="preserve"> </v>
      </c>
      <c r="BJ10" s="169" t="str">
        <f>IF(BF10=0," ",VLOOKUP(BF10,PROTOKOL!$A:$E,5,FALSE))</f>
        <v xml:space="preserve"> </v>
      </c>
      <c r="BK10" s="205" t="str">
        <f t="shared" si="39"/>
        <v xml:space="preserve"> </v>
      </c>
      <c r="BL10" s="169">
        <f t="shared" si="40"/>
        <v>0</v>
      </c>
      <c r="BM10" s="170" t="str">
        <f t="shared" si="41"/>
        <v xml:space="preserve"> </v>
      </c>
      <c r="BO10" s="166">
        <v>27</v>
      </c>
      <c r="BP10" s="229"/>
      <c r="BQ10" s="167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",(VLOOKUP(BS10,PROTOKOL!$A$1:$E$27,2,FALSE))*BT10)</f>
        <v xml:space="preserve"> </v>
      </c>
      <c r="BV10" s="168" t="str">
        <f t="shared" si="6"/>
        <v xml:space="preserve"> </v>
      </c>
      <c r="BW10" s="208" t="str">
        <f>IF(BS10=0," ",VLOOKUP(BS10,PROTOKOL!$A:$E,5,FALSE))</f>
        <v xml:space="preserve"> </v>
      </c>
      <c r="BX10" s="169" t="s">
        <v>116</v>
      </c>
      <c r="BY10" s="170" t="str">
        <f t="shared" si="42"/>
        <v xml:space="preserve"> </v>
      </c>
      <c r="BZ10" s="210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",(VLOOKUP(CB10,PROTOKOL!$A$1:$E$27,2,FALSE))*CC10)</f>
        <v xml:space="preserve"> </v>
      </c>
      <c r="CE10" s="168" t="str">
        <f t="shared" si="7"/>
        <v xml:space="preserve"> </v>
      </c>
      <c r="CF10" s="169" t="str">
        <f>IF(CB10=0," ",VLOOKUP(CB10,PROTOKOL!$A:$E,5,FALSE))</f>
        <v xml:space="preserve"> </v>
      </c>
      <c r="CG10" s="205" t="str">
        <f t="shared" si="43"/>
        <v xml:space="preserve"> </v>
      </c>
      <c r="CH10" s="169">
        <f t="shared" si="44"/>
        <v>0</v>
      </c>
      <c r="CI10" s="170" t="str">
        <f t="shared" si="45"/>
        <v xml:space="preserve"> </v>
      </c>
      <c r="CK10" s="166">
        <v>27</v>
      </c>
      <c r="CL10" s="229"/>
      <c r="CM10" s="167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",(VLOOKUP(CO10,PROTOKOL!$A$1:$E$27,2,FALSE))*CP10)</f>
        <v xml:space="preserve"> </v>
      </c>
      <c r="CR10" s="168" t="str">
        <f t="shared" si="8"/>
        <v xml:space="preserve"> </v>
      </c>
      <c r="CS10" s="208" t="str">
        <f>IF(CO10=0," ",VLOOKUP(CO10,PROTOKOL!$A:$E,5,FALSE))</f>
        <v xml:space="preserve"> </v>
      </c>
      <c r="CT10" s="169" t="s">
        <v>116</v>
      </c>
      <c r="CU10" s="170" t="str">
        <f t="shared" si="46"/>
        <v xml:space="preserve"> </v>
      </c>
      <c r="CV10" s="210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",(VLOOKUP(CX10,PROTOKOL!$A$1:$E$27,2,FALSE))*CY10)</f>
        <v xml:space="preserve"> </v>
      </c>
      <c r="DA10" s="168" t="str">
        <f t="shared" si="9"/>
        <v xml:space="preserve"> </v>
      </c>
      <c r="DB10" s="169" t="str">
        <f>IF(CX10=0," ",VLOOKUP(CX10,PROTOKOL!$A:$E,5,FALSE))</f>
        <v xml:space="preserve"> </v>
      </c>
      <c r="DC10" s="205" t="str">
        <f t="shared" si="47"/>
        <v xml:space="preserve"> </v>
      </c>
      <c r="DD10" s="169">
        <f t="shared" si="48"/>
        <v>0</v>
      </c>
      <c r="DE10" s="170" t="str">
        <f t="shared" si="49"/>
        <v xml:space="preserve"> </v>
      </c>
      <c r="DG10" s="166">
        <v>27</v>
      </c>
      <c r="DH10" s="229"/>
      <c r="DI10" s="167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",(VLOOKUP(DK10,PROTOKOL!$A$1:$E$27,2,FALSE))*DL10)</f>
        <v xml:space="preserve"> </v>
      </c>
      <c r="DN10" s="168" t="str">
        <f t="shared" si="10"/>
        <v xml:space="preserve"> </v>
      </c>
      <c r="DO10" s="208" t="str">
        <f>IF(DK10=0," ",VLOOKUP(DK10,PROTOKOL!$A:$E,5,FALSE))</f>
        <v xml:space="preserve"> </v>
      </c>
      <c r="DP10" s="169" t="s">
        <v>116</v>
      </c>
      <c r="DQ10" s="170" t="str">
        <f t="shared" si="50"/>
        <v xml:space="preserve"> </v>
      </c>
      <c r="DR10" s="210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",(VLOOKUP(DT10,PROTOKOL!$A$1:$E$27,2,FALSE))*DU10)</f>
        <v xml:space="preserve"> </v>
      </c>
      <c r="DW10" s="168" t="str">
        <f t="shared" si="11"/>
        <v xml:space="preserve"> </v>
      </c>
      <c r="DX10" s="169" t="str">
        <f>IF(DT10=0," ",VLOOKUP(DT10,PROTOKOL!$A:$E,5,FALSE))</f>
        <v xml:space="preserve"> </v>
      </c>
      <c r="DY10" s="205" t="str">
        <f t="shared" si="51"/>
        <v xml:space="preserve"> </v>
      </c>
      <c r="DZ10" s="169">
        <f t="shared" si="52"/>
        <v>0</v>
      </c>
      <c r="EA10" s="170" t="str">
        <f t="shared" si="53"/>
        <v xml:space="preserve"> </v>
      </c>
      <c r="EC10" s="166">
        <v>27</v>
      </c>
      <c r="ED10" s="229"/>
      <c r="EE10" s="167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",(VLOOKUP(EG10,PROTOKOL!$A$1:$E$27,2,FALSE))*EH10)</f>
        <v xml:space="preserve"> </v>
      </c>
      <c r="EJ10" s="168" t="str">
        <f t="shared" si="12"/>
        <v xml:space="preserve"> </v>
      </c>
      <c r="EK10" s="208" t="str">
        <f>IF(EG10=0," ",VLOOKUP(EG10,PROTOKOL!$A:$E,5,FALSE))</f>
        <v xml:space="preserve"> </v>
      </c>
      <c r="EL10" s="169" t="s">
        <v>116</v>
      </c>
      <c r="EM10" s="170" t="str">
        <f t="shared" si="54"/>
        <v xml:space="preserve"> </v>
      </c>
      <c r="EN10" s="210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",(VLOOKUP(EP10,PROTOKOL!$A$1:$E$27,2,FALSE))*EQ10)</f>
        <v xml:space="preserve"> </v>
      </c>
      <c r="ES10" s="168" t="str">
        <f t="shared" si="13"/>
        <v xml:space="preserve"> </v>
      </c>
      <c r="ET10" s="169" t="str">
        <f>IF(EP10=0," ",VLOOKUP(EP10,PROTOKOL!$A:$E,5,FALSE))</f>
        <v xml:space="preserve"> </v>
      </c>
      <c r="EU10" s="205" t="str">
        <f t="shared" si="55"/>
        <v xml:space="preserve"> </v>
      </c>
      <c r="EV10" s="169">
        <f t="shared" si="56"/>
        <v>0</v>
      </c>
      <c r="EW10" s="170" t="str">
        <f t="shared" si="57"/>
        <v xml:space="preserve"> </v>
      </c>
      <c r="EY10" s="166">
        <v>27</v>
      </c>
      <c r="EZ10" s="229"/>
      <c r="FA10" s="167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",(VLOOKUP(FC10,PROTOKOL!$A$1:$E$27,2,FALSE))*FD10)</f>
        <v xml:space="preserve"> </v>
      </c>
      <c r="FF10" s="168" t="str">
        <f t="shared" si="14"/>
        <v xml:space="preserve"> </v>
      </c>
      <c r="FG10" s="208" t="str">
        <f>IF(FC10=0," ",VLOOKUP(FC10,PROTOKOL!$A:$E,5,FALSE))</f>
        <v xml:space="preserve"> </v>
      </c>
      <c r="FH10" s="169" t="s">
        <v>116</v>
      </c>
      <c r="FI10" s="170" t="str">
        <f t="shared" si="58"/>
        <v xml:space="preserve"> </v>
      </c>
      <c r="FJ10" s="210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",(VLOOKUP(FL10,PROTOKOL!$A$1:$E$27,2,FALSE))*FM10)</f>
        <v xml:space="preserve"> </v>
      </c>
      <c r="FO10" s="168" t="str">
        <f t="shared" si="15"/>
        <v xml:space="preserve"> </v>
      </c>
      <c r="FP10" s="169" t="str">
        <f>IF(FL10=0," ",VLOOKUP(FL10,PROTOKOL!$A:$E,5,FALSE))</f>
        <v xml:space="preserve"> </v>
      </c>
      <c r="FQ10" s="205" t="str">
        <f t="shared" si="59"/>
        <v xml:space="preserve"> </v>
      </c>
      <c r="FR10" s="169">
        <f t="shared" si="60"/>
        <v>0</v>
      </c>
      <c r="FS10" s="170" t="str">
        <f t="shared" si="61"/>
        <v xml:space="preserve"> </v>
      </c>
      <c r="FU10" s="166">
        <v>27</v>
      </c>
      <c r="FV10" s="229"/>
      <c r="FW10" s="167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",(VLOOKUP(FY10,PROTOKOL!$A$1:$E$27,2,FALSE))*FZ10)</f>
        <v xml:space="preserve"> </v>
      </c>
      <c r="GB10" s="168" t="str">
        <f t="shared" si="16"/>
        <v xml:space="preserve"> </v>
      </c>
      <c r="GC10" s="208" t="str">
        <f>IF(FY10=0," ",VLOOKUP(FY10,PROTOKOL!$A:$E,5,FALSE))</f>
        <v xml:space="preserve"> </v>
      </c>
      <c r="GD10" s="169" t="s">
        <v>116</v>
      </c>
      <c r="GE10" s="170" t="str">
        <f t="shared" si="62"/>
        <v xml:space="preserve"> </v>
      </c>
      <c r="GF10" s="210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",(VLOOKUP(GH10,PROTOKOL!$A$1:$E$27,2,FALSE))*GI10)</f>
        <v xml:space="preserve"> </v>
      </c>
      <c r="GK10" s="168" t="str">
        <f t="shared" si="17"/>
        <v xml:space="preserve"> </v>
      </c>
      <c r="GL10" s="169" t="str">
        <f>IF(GH10=0," ",VLOOKUP(GH10,PROTOKOL!$A:$E,5,FALSE))</f>
        <v xml:space="preserve"> </v>
      </c>
      <c r="GM10" s="205" t="str">
        <f t="shared" si="63"/>
        <v xml:space="preserve"> </v>
      </c>
      <c r="GN10" s="169">
        <f t="shared" si="64"/>
        <v>0</v>
      </c>
      <c r="GO10" s="170" t="str">
        <f t="shared" si="65"/>
        <v xml:space="preserve"> </v>
      </c>
      <c r="GQ10" s="166">
        <v>27</v>
      </c>
      <c r="GR10" s="229"/>
      <c r="GS10" s="167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",(VLOOKUP(GU10,PROTOKOL!$A$1:$E$27,2,FALSE))*GV10)</f>
        <v xml:space="preserve"> </v>
      </c>
      <c r="GX10" s="168" t="str">
        <f t="shared" si="18"/>
        <v xml:space="preserve"> </v>
      </c>
      <c r="GY10" s="208" t="str">
        <f>IF(GU10=0," ",VLOOKUP(GU10,PROTOKOL!$A:$E,5,FALSE))</f>
        <v xml:space="preserve"> </v>
      </c>
      <c r="GZ10" s="169" t="s">
        <v>116</v>
      </c>
      <c r="HA10" s="170" t="str">
        <f t="shared" si="66"/>
        <v xml:space="preserve"> </v>
      </c>
      <c r="HB10" s="210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",(VLOOKUP(HD10,PROTOKOL!$A$1:$E$27,2,FALSE))*HE10)</f>
        <v xml:space="preserve"> </v>
      </c>
      <c r="HG10" s="168" t="str">
        <f t="shared" si="19"/>
        <v xml:space="preserve"> </v>
      </c>
      <c r="HH10" s="169" t="str">
        <f>IF(HD10=0," ",VLOOKUP(HD10,PROTOKOL!$A:$E,5,FALSE))</f>
        <v xml:space="preserve"> </v>
      </c>
      <c r="HI10" s="205" t="str">
        <f t="shared" si="67"/>
        <v xml:space="preserve"> </v>
      </c>
      <c r="HJ10" s="169">
        <f t="shared" si="68"/>
        <v>0</v>
      </c>
      <c r="HK10" s="170" t="str">
        <f t="shared" si="69"/>
        <v xml:space="preserve"> </v>
      </c>
      <c r="HM10" s="166">
        <v>27</v>
      </c>
      <c r="HN10" s="229"/>
      <c r="HO10" s="167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",(VLOOKUP(HQ10,PROTOKOL!$A$1:$E$27,2,FALSE))*HR10)</f>
        <v xml:space="preserve"> </v>
      </c>
      <c r="HT10" s="168" t="str">
        <f t="shared" si="20"/>
        <v xml:space="preserve"> </v>
      </c>
      <c r="HU10" s="208" t="str">
        <f>IF(HQ10=0," ",VLOOKUP(HQ10,PROTOKOL!$A:$E,5,FALSE))</f>
        <v xml:space="preserve"> </v>
      </c>
      <c r="HV10" s="169" t="s">
        <v>116</v>
      </c>
      <c r="HW10" s="170" t="str">
        <f t="shared" si="70"/>
        <v xml:space="preserve"> </v>
      </c>
      <c r="HX10" s="210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",(VLOOKUP(HZ10,PROTOKOL!$A$1:$E$27,2,FALSE))*IA10)</f>
        <v xml:space="preserve"> </v>
      </c>
      <c r="IC10" s="168" t="str">
        <f t="shared" si="21"/>
        <v xml:space="preserve"> </v>
      </c>
      <c r="ID10" s="169" t="str">
        <f>IF(HZ10=0," ",VLOOKUP(HZ10,PROTOKOL!$A:$E,5,FALSE))</f>
        <v xml:space="preserve"> </v>
      </c>
      <c r="IE10" s="205" t="str">
        <f t="shared" si="71"/>
        <v xml:space="preserve"> </v>
      </c>
      <c r="IF10" s="169">
        <f t="shared" si="72"/>
        <v>0</v>
      </c>
      <c r="IG10" s="170" t="str">
        <f t="shared" si="73"/>
        <v xml:space="preserve"> </v>
      </c>
      <c r="II10" s="166">
        <v>27</v>
      </c>
      <c r="IJ10" s="229"/>
      <c r="IK10" s="167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",(VLOOKUP(IM10,PROTOKOL!$A$1:$E$27,2,FALSE))*IN10)</f>
        <v xml:space="preserve"> </v>
      </c>
      <c r="IP10" s="168" t="str">
        <f t="shared" si="22"/>
        <v xml:space="preserve"> </v>
      </c>
      <c r="IQ10" s="208" t="str">
        <f>IF(IM10=0," ",VLOOKUP(IM10,PROTOKOL!$A:$E,5,FALSE))</f>
        <v xml:space="preserve"> </v>
      </c>
      <c r="IR10" s="169" t="s">
        <v>116</v>
      </c>
      <c r="IS10" s="170" t="str">
        <f t="shared" si="74"/>
        <v xml:space="preserve"> </v>
      </c>
      <c r="IT10" s="210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",(VLOOKUP(IV10,PROTOKOL!$A$1:$E$27,2,FALSE))*IW10)</f>
        <v xml:space="preserve"> </v>
      </c>
      <c r="IY10" s="168" t="str">
        <f t="shared" si="23"/>
        <v xml:space="preserve"> </v>
      </c>
      <c r="IZ10" s="169" t="str">
        <f>IF(IV10=0," ",VLOOKUP(IV10,PROTOKOL!$A:$E,5,FALSE))</f>
        <v xml:space="preserve"> </v>
      </c>
      <c r="JA10" s="205" t="str">
        <f t="shared" si="75"/>
        <v xml:space="preserve"> </v>
      </c>
      <c r="JB10" s="169">
        <f t="shared" si="76"/>
        <v>0</v>
      </c>
      <c r="JC10" s="170" t="str">
        <f t="shared" si="77"/>
        <v xml:space="preserve"> </v>
      </c>
      <c r="JE10" s="166">
        <v>27</v>
      </c>
      <c r="JF10" s="229"/>
      <c r="JG10" s="167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",(VLOOKUP(JI10,PROTOKOL!$A$1:$E$27,2,FALSE))*JJ10)</f>
        <v xml:space="preserve"> </v>
      </c>
      <c r="JL10" s="168" t="str">
        <f t="shared" si="24"/>
        <v xml:space="preserve"> </v>
      </c>
      <c r="JM10" s="208" t="str">
        <f>IF(JI10=0," ",VLOOKUP(JI10,PROTOKOL!$A:$E,5,FALSE))</f>
        <v xml:space="preserve"> </v>
      </c>
      <c r="JN10" s="169" t="s">
        <v>116</v>
      </c>
      <c r="JO10" s="170" t="str">
        <f t="shared" si="78"/>
        <v xml:space="preserve"> </v>
      </c>
      <c r="JP10" s="210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",(VLOOKUP(JR10,PROTOKOL!$A$1:$E$27,2,FALSE))*JS10)</f>
        <v xml:space="preserve"> </v>
      </c>
      <c r="JU10" s="168" t="str">
        <f t="shared" si="25"/>
        <v xml:space="preserve"> </v>
      </c>
      <c r="JV10" s="169" t="str">
        <f>IF(JR10=0," ",VLOOKUP(JR10,PROTOKOL!$A:$E,5,FALSE))</f>
        <v xml:space="preserve"> </v>
      </c>
      <c r="JW10" s="205" t="str">
        <f t="shared" si="79"/>
        <v xml:space="preserve"> </v>
      </c>
      <c r="JX10" s="169">
        <f t="shared" si="80"/>
        <v>0</v>
      </c>
      <c r="JY10" s="170" t="str">
        <f t="shared" si="81"/>
        <v xml:space="preserve"> </v>
      </c>
      <c r="KA10" s="166">
        <v>27</v>
      </c>
      <c r="KB10" s="229"/>
      <c r="KC10" s="167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",(VLOOKUP(KE10,PROTOKOL!$A$1:$E$27,2,FALSE))*KF10)</f>
        <v xml:space="preserve"> </v>
      </c>
      <c r="KH10" s="168" t="str">
        <f t="shared" si="26"/>
        <v xml:space="preserve"> </v>
      </c>
      <c r="KI10" s="208" t="str">
        <f>IF(KE10=0," ",VLOOKUP(KE10,PROTOKOL!$A:$E,5,FALSE))</f>
        <v xml:space="preserve"> </v>
      </c>
      <c r="KJ10" s="169" t="s">
        <v>116</v>
      </c>
      <c r="KK10" s="170" t="str">
        <f t="shared" si="82"/>
        <v xml:space="preserve"> </v>
      </c>
      <c r="KL10" s="210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",(VLOOKUP(KN10,PROTOKOL!$A$1:$E$27,2,FALSE))*KO10)</f>
        <v xml:space="preserve"> </v>
      </c>
      <c r="KQ10" s="168" t="str">
        <f t="shared" si="27"/>
        <v xml:space="preserve"> </v>
      </c>
      <c r="KR10" s="169" t="str">
        <f>IF(KN10=0," ",VLOOKUP(KN10,PROTOKOL!$A:$E,5,FALSE))</f>
        <v xml:space="preserve"> </v>
      </c>
      <c r="KS10" s="205" t="str">
        <f t="shared" si="83"/>
        <v xml:space="preserve"> </v>
      </c>
      <c r="KT10" s="169">
        <f t="shared" si="84"/>
        <v>0</v>
      </c>
      <c r="KU10" s="170" t="str">
        <f t="shared" si="85"/>
        <v xml:space="preserve"> </v>
      </c>
      <c r="KW10" s="166">
        <v>27</v>
      </c>
      <c r="KX10" s="229"/>
      <c r="KY10" s="167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",(VLOOKUP(LA10,PROTOKOL!$A$1:$E$27,2,FALSE))*LB10)</f>
        <v xml:space="preserve"> </v>
      </c>
      <c r="LD10" s="168" t="str">
        <f t="shared" si="28"/>
        <v xml:space="preserve"> </v>
      </c>
      <c r="LE10" s="208" t="str">
        <f>IF(LA10=0," ",VLOOKUP(LA10,PROTOKOL!$A:$E,5,FALSE))</f>
        <v xml:space="preserve"> </v>
      </c>
      <c r="LF10" s="169"/>
      <c r="LG10" s="170" t="str">
        <f t="shared" si="86"/>
        <v xml:space="preserve"> </v>
      </c>
      <c r="LH10" s="210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",(VLOOKUP(LJ10,PROTOKOL!$A$1:$E$27,2,FALSE))*LK10)</f>
        <v xml:space="preserve"> </v>
      </c>
      <c r="LM10" s="168" t="str">
        <f t="shared" si="29"/>
        <v xml:space="preserve"> </v>
      </c>
      <c r="LN10" s="169" t="str">
        <f>IF(LJ10=0," ",VLOOKUP(LJ10,PROTOKOL!$A:$E,5,FALSE))</f>
        <v xml:space="preserve"> </v>
      </c>
      <c r="LO10" s="205" t="str">
        <f t="shared" si="87"/>
        <v xml:space="preserve"> </v>
      </c>
      <c r="LP10" s="169">
        <f t="shared" si="88"/>
        <v>0</v>
      </c>
      <c r="LQ10" s="170" t="str">
        <f t="shared" si="89"/>
        <v xml:space="preserve"> </v>
      </c>
    </row>
    <row r="11" spans="1:329" ht="13.8">
      <c r="A11" s="166">
        <v>28</v>
      </c>
      <c r="B11" s="227">
        <v>28</v>
      </c>
      <c r="C11" s="167" t="str">
        <f>IF(E11=0," ",VLOOKUP(E11,PROTOKOL!$A:$F,6,FALSE))</f>
        <v>WENZLER FFC MIX</v>
      </c>
      <c r="D11" s="43">
        <v>110</v>
      </c>
      <c r="E11" s="43">
        <v>7</v>
      </c>
      <c r="F11" s="43">
        <v>7.5</v>
      </c>
      <c r="G11" s="42">
        <f>IF(E11=0," ",(VLOOKUP(E11,PROTOKOL!$A$1:$E$27,2,FALSE))*F11)</f>
        <v>72</v>
      </c>
      <c r="H11" s="168">
        <f t="shared" si="0"/>
        <v>38</v>
      </c>
      <c r="I11" s="205">
        <f>IF(E11=0," ",VLOOKUP(E11,PROTOKOL!$A:$E,5,FALSE))</f>
        <v>0.9462643092105264</v>
      </c>
      <c r="J11" s="169" t="s">
        <v>116</v>
      </c>
      <c r="K11" s="170">
        <f t="shared" si="30"/>
        <v>35.958043750000002</v>
      </c>
      <c r="L11" s="210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",(VLOOKUP(N11,PROTOKOL!$A$1:$E$27,2,FALSE))*O11)</f>
        <v xml:space="preserve"> </v>
      </c>
      <c r="Q11" s="168" t="str">
        <f t="shared" si="1"/>
        <v xml:space="preserve"> </v>
      </c>
      <c r="R11" s="169" t="str">
        <f>IF(N11=0," ",VLOOKUP(N11,PROTOKOL!$A:$E,5,FALSE))</f>
        <v xml:space="preserve"> </v>
      </c>
      <c r="S11" s="205" t="str">
        <f t="shared" si="31"/>
        <v xml:space="preserve"> </v>
      </c>
      <c r="T11" s="169">
        <f t="shared" si="32"/>
        <v>0</v>
      </c>
      <c r="U11" s="170" t="str">
        <f t="shared" si="33"/>
        <v xml:space="preserve"> </v>
      </c>
      <c r="W11" s="166">
        <v>28</v>
      </c>
      <c r="X11" s="227">
        <v>28</v>
      </c>
      <c r="Y11" s="167" t="str">
        <f>IF(AA11=0," ",VLOOKUP(AA11,PROTOKOL!$A:$F,6,FALSE))</f>
        <v xml:space="preserve"> </v>
      </c>
      <c r="Z11" s="43"/>
      <c r="AA11" s="43"/>
      <c r="AB11" s="43"/>
      <c r="AC11" s="42" t="str">
        <f>IF(AA11=0," ",(VLOOKUP(AA11,PROTOKOL!$A$1:$E$27,2,FALSE))*AB11)</f>
        <v xml:space="preserve"> </v>
      </c>
      <c r="AD11" s="168" t="str">
        <f t="shared" si="2"/>
        <v xml:space="preserve"> </v>
      </c>
      <c r="AE11" s="205" t="str">
        <f>IF(AA11=0," ",VLOOKUP(AA11,PROTOKOL!$A:$E,5,FALSE))</f>
        <v xml:space="preserve"> </v>
      </c>
      <c r="AF11" s="169"/>
      <c r="AG11" s="170" t="str">
        <f t="shared" si="34"/>
        <v xml:space="preserve"> </v>
      </c>
      <c r="AH11" s="210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",(VLOOKUP(AJ11,PROTOKOL!$A$1:$E$27,2,FALSE))*AK11)</f>
        <v xml:space="preserve"> </v>
      </c>
      <c r="AM11" s="168" t="str">
        <f t="shared" si="3"/>
        <v xml:space="preserve"> </v>
      </c>
      <c r="AN11" s="169" t="str">
        <f>IF(AJ11=0," ",VLOOKUP(AJ11,PROTOKOL!$A:$E,5,FALSE))</f>
        <v xml:space="preserve"> </v>
      </c>
      <c r="AO11" s="205" t="str">
        <f t="shared" si="35"/>
        <v xml:space="preserve"> </v>
      </c>
      <c r="AP11" s="169">
        <f t="shared" si="36"/>
        <v>0</v>
      </c>
      <c r="AQ11" s="170" t="str">
        <f t="shared" si="37"/>
        <v xml:space="preserve"> </v>
      </c>
      <c r="AS11" s="166">
        <v>28</v>
      </c>
      <c r="AT11" s="227">
        <v>28</v>
      </c>
      <c r="AU11" s="167" t="s">
        <v>36</v>
      </c>
      <c r="AV11" s="43"/>
      <c r="AW11" s="43"/>
      <c r="AX11" s="43"/>
      <c r="AY11" s="42" t="str">
        <f>IF(AW11=0," ",(VLOOKUP(AW11,PROTOKOL!$A$1:$E$27,2,FALSE))*AX11)</f>
        <v xml:space="preserve"> </v>
      </c>
      <c r="AZ11" s="168" t="str">
        <f t="shared" si="4"/>
        <v xml:space="preserve"> </v>
      </c>
      <c r="BA11" s="205" t="str">
        <f>IF(AW11=0," ",VLOOKUP(AW11,PROTOKOL!$A:$E,5,FALSE))</f>
        <v xml:space="preserve"> </v>
      </c>
      <c r="BB11" s="169" t="s">
        <v>116</v>
      </c>
      <c r="BC11" s="170" t="str">
        <f t="shared" si="38"/>
        <v xml:space="preserve"> </v>
      </c>
      <c r="BD11" s="210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",(VLOOKUP(BF11,PROTOKOL!$A$1:$E$27,2,FALSE))*BG11)</f>
        <v xml:space="preserve"> </v>
      </c>
      <c r="BI11" s="168" t="str">
        <f t="shared" si="5"/>
        <v xml:space="preserve"> </v>
      </c>
      <c r="BJ11" s="169" t="str">
        <f>IF(BF11=0," ",VLOOKUP(BF11,PROTOKOL!$A:$E,5,FALSE))</f>
        <v xml:space="preserve"> </v>
      </c>
      <c r="BK11" s="205" t="str">
        <f t="shared" si="39"/>
        <v xml:space="preserve"> </v>
      </c>
      <c r="BL11" s="169">
        <f t="shared" si="40"/>
        <v>0</v>
      </c>
      <c r="BM11" s="170" t="str">
        <f t="shared" si="41"/>
        <v xml:space="preserve"> </v>
      </c>
      <c r="BO11" s="166">
        <v>28</v>
      </c>
      <c r="BP11" s="227">
        <v>28</v>
      </c>
      <c r="BQ11" s="167" t="str">
        <f>IF(BS11=0," ",VLOOKUP(BS11,PROTOKOL!$A:$F,6,FALSE))</f>
        <v>VİTRA CLEAN</v>
      </c>
      <c r="BR11" s="43">
        <v>90</v>
      </c>
      <c r="BS11" s="43">
        <v>8</v>
      </c>
      <c r="BT11" s="43">
        <v>7.5</v>
      </c>
      <c r="BU11" s="42">
        <f>IF(BS11=0," ",(VLOOKUP(BS11,PROTOKOL!$A$1:$E$27,2,FALSE))*BT11)</f>
        <v>59</v>
      </c>
      <c r="BV11" s="168">
        <f t="shared" si="6"/>
        <v>31</v>
      </c>
      <c r="BW11" s="205">
        <f>IF(BS11=0," ",VLOOKUP(BS11,PROTOKOL!$A:$E,5,FALSE))</f>
        <v>1.1599368951612903</v>
      </c>
      <c r="BX11" s="169" t="s">
        <v>116</v>
      </c>
      <c r="BY11" s="170">
        <f t="shared" si="42"/>
        <v>35.958043750000002</v>
      </c>
      <c r="BZ11" s="210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",(VLOOKUP(CB11,PROTOKOL!$A$1:$E$27,2,FALSE))*CC11)</f>
        <v xml:space="preserve"> </v>
      </c>
      <c r="CE11" s="168" t="str">
        <f t="shared" si="7"/>
        <v xml:space="preserve"> </v>
      </c>
      <c r="CF11" s="169" t="str">
        <f>IF(CB11=0," ",VLOOKUP(CB11,PROTOKOL!$A:$E,5,FALSE))</f>
        <v xml:space="preserve"> </v>
      </c>
      <c r="CG11" s="205" t="str">
        <f t="shared" si="43"/>
        <v xml:space="preserve"> </v>
      </c>
      <c r="CH11" s="169">
        <f t="shared" si="44"/>
        <v>0</v>
      </c>
      <c r="CI11" s="170" t="str">
        <f t="shared" si="45"/>
        <v xml:space="preserve"> </v>
      </c>
      <c r="CK11" s="166">
        <v>28</v>
      </c>
      <c r="CL11" s="227">
        <v>28</v>
      </c>
      <c r="CM11" s="167" t="str">
        <f>IF(CO11=0," ",VLOOKUP(CO11,PROTOKOL!$A:$F,6,FALSE))</f>
        <v>ÜRÜN KONTROL</v>
      </c>
      <c r="CN11" s="43">
        <v>1</v>
      </c>
      <c r="CO11" s="43">
        <v>19</v>
      </c>
      <c r="CP11" s="43">
        <v>7.5</v>
      </c>
      <c r="CQ11" s="42">
        <f>IF(CO11=0," ",(VLOOKUP(CO11,PROTOKOL!$A$1:$E$27,2,FALSE))*CP11)</f>
        <v>0</v>
      </c>
      <c r="CR11" s="168">
        <f t="shared" si="8"/>
        <v>1</v>
      </c>
      <c r="CS11" s="205" t="e">
        <f>IF(CO11=0," ",VLOOKUP(CO11,PROTOKOL!$A:$E,5,FALSE))</f>
        <v>#DIV/0!</v>
      </c>
      <c r="CT11" s="169" t="s">
        <v>116</v>
      </c>
      <c r="CU11" s="170" t="e">
        <f>IF(CO11=0," ",(CS11*CR11))/7.5*7.5</f>
        <v>#DIV/0!</v>
      </c>
      <c r="CV11" s="210" t="str">
        <f>IF(CX11=0," ",VLOOKUP(CX11,PROTOKOL!$A:$F,6,FALSE))</f>
        <v>VİTRA CLEAN</v>
      </c>
      <c r="CW11" s="43">
        <v>1</v>
      </c>
      <c r="CX11" s="43">
        <v>8</v>
      </c>
      <c r="CY11" s="43">
        <v>2</v>
      </c>
      <c r="CZ11" s="91">
        <f>IF(CX11=0," ",(VLOOKUP(CX11,PROTOKOL!$A$1:$E$27,2,FALSE))*CY11)</f>
        <v>15.733333333333333</v>
      </c>
      <c r="DA11" s="168">
        <f t="shared" si="9"/>
        <v>-14.733333333333333</v>
      </c>
      <c r="DB11" s="169">
        <f>IF(CX11=0," ",VLOOKUP(CX11,PROTOKOL!$A:$E,5,FALSE))</f>
        <v>1.1599368951612903</v>
      </c>
      <c r="DC11" s="205">
        <f>IF(CX11=0," ",(DA11*DB11))/7.5*2</f>
        <v>-4.5572631792114695</v>
      </c>
      <c r="DD11" s="169">
        <f t="shared" si="48"/>
        <v>4</v>
      </c>
      <c r="DE11" s="170">
        <f t="shared" si="49"/>
        <v>-9.114526358422939</v>
      </c>
      <c r="DG11" s="166">
        <v>28</v>
      </c>
      <c r="DH11" s="227">
        <v>28</v>
      </c>
      <c r="DI11" s="167" t="str">
        <f>IF(DK11=0," ",VLOOKUP(DK11,PROTOKOL!$A:$F,6,FALSE))</f>
        <v>PANTOGRAF FFC</v>
      </c>
      <c r="DJ11" s="43">
        <v>120</v>
      </c>
      <c r="DK11" s="43">
        <v>9</v>
      </c>
      <c r="DL11" s="43">
        <v>7.5</v>
      </c>
      <c r="DM11" s="42">
        <f>IF(DK11=0," ",(VLOOKUP(DK11,PROTOKOL!$A$1:$E$27,2,FALSE))*DL11)</f>
        <v>78</v>
      </c>
      <c r="DN11" s="168">
        <f t="shared" si="10"/>
        <v>42</v>
      </c>
      <c r="DO11" s="205">
        <f>IF(DK11=0," ",VLOOKUP(DK11,PROTOKOL!$A:$E,5,FALSE))</f>
        <v>0.8561438988095238</v>
      </c>
      <c r="DP11" s="169" t="s">
        <v>116</v>
      </c>
      <c r="DQ11" s="170">
        <f t="shared" si="50"/>
        <v>35.958043750000002</v>
      </c>
      <c r="DR11" s="210" t="str">
        <f>IF(DT11=0," ",VLOOKUP(DT11,PROTOKOL!$A:$F,6,FALSE))</f>
        <v>PANTOGRAF FFC</v>
      </c>
      <c r="DS11" s="43">
        <v>40</v>
      </c>
      <c r="DT11" s="43">
        <v>9</v>
      </c>
      <c r="DU11" s="43">
        <v>2.5</v>
      </c>
      <c r="DV11" s="91">
        <f>IF(DT11=0," ",(VLOOKUP(DT11,PROTOKOL!$A$1:$E$27,2,FALSE))*DU11)</f>
        <v>26</v>
      </c>
      <c r="DW11" s="168">
        <f t="shared" si="11"/>
        <v>14</v>
      </c>
      <c r="DX11" s="169">
        <f>IF(DT11=0," ",VLOOKUP(DT11,PROTOKOL!$A:$E,5,FALSE))</f>
        <v>0.8561438988095238</v>
      </c>
      <c r="DY11" s="205">
        <f t="shared" si="51"/>
        <v>11.986014583333333</v>
      </c>
      <c r="DZ11" s="169">
        <f t="shared" si="52"/>
        <v>5</v>
      </c>
      <c r="EA11" s="170">
        <f t="shared" si="53"/>
        <v>23.972029166666665</v>
      </c>
      <c r="EC11" s="166">
        <v>28</v>
      </c>
      <c r="ED11" s="227">
        <v>28</v>
      </c>
      <c r="EE11" s="167" t="s">
        <v>36</v>
      </c>
      <c r="EF11" s="43"/>
      <c r="EG11" s="43"/>
      <c r="EH11" s="43"/>
      <c r="EI11" s="42" t="str">
        <f>IF(EG11=0," ",(VLOOKUP(EG11,PROTOKOL!$A$1:$E$27,2,FALSE))*EH11)</f>
        <v xml:space="preserve"> </v>
      </c>
      <c r="EJ11" s="168" t="str">
        <f t="shared" si="12"/>
        <v xml:space="preserve"> </v>
      </c>
      <c r="EK11" s="205" t="str">
        <f>IF(EG11=0," ",VLOOKUP(EG11,PROTOKOL!$A:$E,5,FALSE))</f>
        <v xml:space="preserve"> </v>
      </c>
      <c r="EL11" s="169" t="s">
        <v>116</v>
      </c>
      <c r="EM11" s="170" t="str">
        <f t="shared" si="54"/>
        <v xml:space="preserve"> </v>
      </c>
      <c r="EN11" s="210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",(VLOOKUP(EP11,PROTOKOL!$A$1:$E$27,2,FALSE))*EQ11)</f>
        <v xml:space="preserve"> </v>
      </c>
      <c r="ES11" s="168" t="str">
        <f t="shared" si="13"/>
        <v xml:space="preserve"> </v>
      </c>
      <c r="ET11" s="169" t="str">
        <f>IF(EP11=0," ",VLOOKUP(EP11,PROTOKOL!$A:$E,5,FALSE))</f>
        <v xml:space="preserve"> </v>
      </c>
      <c r="EU11" s="205" t="str">
        <f t="shared" si="55"/>
        <v xml:space="preserve"> </v>
      </c>
      <c r="EV11" s="169">
        <f t="shared" si="56"/>
        <v>0</v>
      </c>
      <c r="EW11" s="170" t="str">
        <f t="shared" si="57"/>
        <v xml:space="preserve"> </v>
      </c>
      <c r="EY11" s="166">
        <v>28</v>
      </c>
      <c r="EZ11" s="227">
        <v>28</v>
      </c>
      <c r="FA11" s="167" t="str">
        <f>IF(FC11=0," ",VLOOKUP(FC11,PROTOKOL!$A:$F,6,FALSE))</f>
        <v>WENZLER CNC DUŞ</v>
      </c>
      <c r="FB11" s="43">
        <v>65</v>
      </c>
      <c r="FC11" s="43">
        <v>12</v>
      </c>
      <c r="FD11" s="43">
        <v>7.5</v>
      </c>
      <c r="FE11" s="42">
        <f>IF(FC11=0," ",(VLOOKUP(FC11,PROTOKOL!$A$1:$E$27,2,FALSE))*FD11)</f>
        <v>43</v>
      </c>
      <c r="FF11" s="168">
        <f t="shared" si="14"/>
        <v>22</v>
      </c>
      <c r="FG11" s="205">
        <f>IF(FC11=0," ",VLOOKUP(FC11,PROTOKOL!$A:$E,5,FALSE))</f>
        <v>1.6344565340909094</v>
      </c>
      <c r="FH11" s="169" t="s">
        <v>116</v>
      </c>
      <c r="FI11" s="170">
        <f t="shared" si="58"/>
        <v>35.958043750000009</v>
      </c>
      <c r="FJ11" s="210" t="str">
        <f>IF(FL11=0," ",VLOOKUP(FL11,PROTOKOL!$A:$F,6,FALSE))</f>
        <v>WENZLER CNC FFC</v>
      </c>
      <c r="FK11" s="43">
        <v>32</v>
      </c>
      <c r="FL11" s="43">
        <v>11</v>
      </c>
      <c r="FM11" s="43">
        <v>3.5</v>
      </c>
      <c r="FN11" s="91">
        <f>IF(FL11=0," ",(VLOOKUP(FL11,PROTOKOL!$A$1:$E$27,2,FALSE))*FM11)</f>
        <v>38.266666666666666</v>
      </c>
      <c r="FO11" s="168">
        <f t="shared" si="15"/>
        <v>-6.2666666666666657</v>
      </c>
      <c r="FP11" s="169">
        <f>IF(FL11=0," ",VLOOKUP(FL11,PROTOKOL!$A:$E,5,FALSE))</f>
        <v>0.83623357558139522</v>
      </c>
      <c r="FQ11" s="205">
        <f t="shared" si="59"/>
        <v>-5.2403970736434093</v>
      </c>
      <c r="FR11" s="169">
        <f t="shared" si="60"/>
        <v>7</v>
      </c>
      <c r="FS11" s="170">
        <f t="shared" si="61"/>
        <v>-10.480794147286819</v>
      </c>
      <c r="FU11" s="166">
        <v>28</v>
      </c>
      <c r="FV11" s="227">
        <v>28</v>
      </c>
      <c r="FW11" s="167" t="str">
        <f>IF(FY11=0," ",VLOOKUP(FY11,PROTOKOL!$A:$F,6,FALSE))</f>
        <v>PANTOGRAF FFC</v>
      </c>
      <c r="FX11" s="43">
        <v>120</v>
      </c>
      <c r="FY11" s="43">
        <v>9</v>
      </c>
      <c r="FZ11" s="43">
        <v>7.5</v>
      </c>
      <c r="GA11" s="42">
        <f>IF(FY11=0," ",(VLOOKUP(FY11,PROTOKOL!$A$1:$E$27,2,FALSE))*FZ11)</f>
        <v>78</v>
      </c>
      <c r="GB11" s="168">
        <f t="shared" si="16"/>
        <v>42</v>
      </c>
      <c r="GC11" s="205">
        <f>IF(FY11=0," ",VLOOKUP(FY11,PROTOKOL!$A:$E,5,FALSE))</f>
        <v>0.8561438988095238</v>
      </c>
      <c r="GD11" s="169" t="s">
        <v>116</v>
      </c>
      <c r="GE11" s="170">
        <f t="shared" si="62"/>
        <v>35.958043750000002</v>
      </c>
      <c r="GF11" s="210" t="str">
        <f>IF(GH11=0," ",VLOOKUP(GH11,PROTOKOL!$A:$F,6,FALSE))</f>
        <v>WENZLER CNC FFC</v>
      </c>
      <c r="GG11" s="43">
        <v>23</v>
      </c>
      <c r="GH11" s="43">
        <v>11</v>
      </c>
      <c r="GI11" s="43">
        <v>2.5</v>
      </c>
      <c r="GJ11" s="91">
        <f>IF(GH11=0," ",(VLOOKUP(GH11,PROTOKOL!$A$1:$E$27,2,FALSE))*GI11)</f>
        <v>27.333333333333336</v>
      </c>
      <c r="GK11" s="168">
        <f t="shared" si="17"/>
        <v>-4.3333333333333357</v>
      </c>
      <c r="GL11" s="169">
        <f>IF(GH11=0," ",VLOOKUP(GH11,PROTOKOL!$A:$E,5,FALSE))</f>
        <v>0.83623357558139522</v>
      </c>
      <c r="GM11" s="205">
        <f t="shared" si="63"/>
        <v>-3.6236788275193814</v>
      </c>
      <c r="GN11" s="169">
        <f t="shared" si="64"/>
        <v>5</v>
      </c>
      <c r="GO11" s="170">
        <f t="shared" si="65"/>
        <v>-7.2473576550387628</v>
      </c>
      <c r="GQ11" s="166">
        <v>28</v>
      </c>
      <c r="GR11" s="227">
        <v>28</v>
      </c>
      <c r="GS11" s="167" t="str">
        <f>IF(GU11=0," ",VLOOKUP(GU11,PROTOKOL!$A:$F,6,FALSE))</f>
        <v>WENZLER CNC FFC</v>
      </c>
      <c r="GT11" s="43">
        <v>65</v>
      </c>
      <c r="GU11" s="43">
        <v>11</v>
      </c>
      <c r="GV11" s="43">
        <v>7.5</v>
      </c>
      <c r="GW11" s="42">
        <f>IF(GU11=0," ",(VLOOKUP(GU11,PROTOKOL!$A$1:$E$27,2,FALSE))*GV11)</f>
        <v>82</v>
      </c>
      <c r="GX11" s="168">
        <f t="shared" si="18"/>
        <v>-17</v>
      </c>
      <c r="GY11" s="205">
        <f>IF(GU11=0," ",VLOOKUP(GU11,PROTOKOL!$A:$E,5,FALSE))</f>
        <v>0.83623357558139522</v>
      </c>
      <c r="GZ11" s="169" t="s">
        <v>116</v>
      </c>
      <c r="HA11" s="170">
        <f t="shared" si="66"/>
        <v>-14.215970784883719</v>
      </c>
      <c r="HB11" s="210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",(VLOOKUP(HD11,PROTOKOL!$A$1:$E$27,2,FALSE))*HE11)</f>
        <v xml:space="preserve"> </v>
      </c>
      <c r="HG11" s="168" t="str">
        <f t="shared" si="19"/>
        <v xml:space="preserve"> </v>
      </c>
      <c r="HH11" s="169" t="str">
        <f>IF(HD11=0," ",VLOOKUP(HD11,PROTOKOL!$A:$E,5,FALSE))</f>
        <v xml:space="preserve"> </v>
      </c>
      <c r="HI11" s="205" t="str">
        <f t="shared" si="67"/>
        <v xml:space="preserve"> </v>
      </c>
      <c r="HJ11" s="169">
        <f t="shared" si="68"/>
        <v>0</v>
      </c>
      <c r="HK11" s="170" t="str">
        <f t="shared" si="69"/>
        <v xml:space="preserve"> </v>
      </c>
      <c r="HM11" s="166">
        <v>28</v>
      </c>
      <c r="HN11" s="227">
        <v>28</v>
      </c>
      <c r="HO11" s="167" t="str">
        <f>IF(HQ11=0," ",VLOOKUP(HQ11,PROTOKOL!$A:$F,6,FALSE))</f>
        <v>WENZLER FFC MIX</v>
      </c>
      <c r="HP11" s="43">
        <v>110</v>
      </c>
      <c r="HQ11" s="43">
        <v>7</v>
      </c>
      <c r="HR11" s="43">
        <v>7.5</v>
      </c>
      <c r="HS11" s="42">
        <f>IF(HQ11=0," ",(VLOOKUP(HQ11,PROTOKOL!$A$1:$E$27,2,FALSE))*HR11)</f>
        <v>72</v>
      </c>
      <c r="HT11" s="168">
        <f t="shared" si="20"/>
        <v>38</v>
      </c>
      <c r="HU11" s="205">
        <f>IF(HQ11=0," ",VLOOKUP(HQ11,PROTOKOL!$A:$E,5,FALSE))</f>
        <v>0.9462643092105264</v>
      </c>
      <c r="HV11" s="169" t="s">
        <v>116</v>
      </c>
      <c r="HW11" s="170">
        <f t="shared" si="70"/>
        <v>35.958043750000002</v>
      </c>
      <c r="HX11" s="210" t="str">
        <f>IF(HZ11=0," ",VLOOKUP(HZ11,PROTOKOL!$A:$F,6,FALSE))</f>
        <v>VİTRA CLEAN</v>
      </c>
      <c r="HY11" s="43">
        <v>30</v>
      </c>
      <c r="HZ11" s="43">
        <v>8</v>
      </c>
      <c r="IA11" s="43">
        <v>2.5</v>
      </c>
      <c r="IB11" s="91">
        <f>IF(HZ11=0," ",(VLOOKUP(HZ11,PROTOKOL!$A$1:$E$27,2,FALSE))*IA11)</f>
        <v>19.666666666666664</v>
      </c>
      <c r="IC11" s="168">
        <f t="shared" si="21"/>
        <v>10.333333333333336</v>
      </c>
      <c r="ID11" s="169">
        <f>IF(HZ11=0," ",VLOOKUP(HZ11,PROTOKOL!$A:$E,5,FALSE))</f>
        <v>1.1599368951612903</v>
      </c>
      <c r="IE11" s="205">
        <f t="shared" si="71"/>
        <v>11.986014583333336</v>
      </c>
      <c r="IF11" s="169">
        <f t="shared" si="72"/>
        <v>5</v>
      </c>
      <c r="IG11" s="170">
        <f t="shared" si="73"/>
        <v>23.972029166666672</v>
      </c>
      <c r="II11" s="166">
        <v>28</v>
      </c>
      <c r="IJ11" s="227">
        <v>28</v>
      </c>
      <c r="IK11" s="167" t="str">
        <f>IF(IM11=0," ",VLOOKUP(IM11,PROTOKOL!$A:$F,6,FALSE))</f>
        <v>WENZLER CNC FFC</v>
      </c>
      <c r="IL11" s="43">
        <v>65</v>
      </c>
      <c r="IM11" s="43">
        <v>11</v>
      </c>
      <c r="IN11" s="43">
        <v>7.5</v>
      </c>
      <c r="IO11" s="42">
        <f>IF(IM11=0," ",(VLOOKUP(IM11,PROTOKOL!$A$1:$E$27,2,FALSE))*IN11)</f>
        <v>82</v>
      </c>
      <c r="IP11" s="168">
        <f t="shared" si="22"/>
        <v>-17</v>
      </c>
      <c r="IQ11" s="205">
        <f>IF(IM11=0," ",VLOOKUP(IM11,PROTOKOL!$A:$E,5,FALSE))</f>
        <v>0.83623357558139522</v>
      </c>
      <c r="IR11" s="169" t="s">
        <v>116</v>
      </c>
      <c r="IS11" s="170">
        <f t="shared" si="74"/>
        <v>-14.215970784883719</v>
      </c>
      <c r="IT11" s="210" t="str">
        <f>IF(IV11=0," ",VLOOKUP(IV11,PROTOKOL!$A:$F,6,FALSE))</f>
        <v>WENZLER CNC FFC</v>
      </c>
      <c r="IU11" s="43">
        <v>32</v>
      </c>
      <c r="IV11" s="43">
        <v>11</v>
      </c>
      <c r="IW11" s="43">
        <v>3.5</v>
      </c>
      <c r="IX11" s="91">
        <f>IF(IV11=0," ",(VLOOKUP(IV11,PROTOKOL!$A$1:$E$27,2,FALSE))*IW11)</f>
        <v>38.266666666666666</v>
      </c>
      <c r="IY11" s="168">
        <f t="shared" si="23"/>
        <v>-6.2666666666666657</v>
      </c>
      <c r="IZ11" s="169">
        <f>IF(IV11=0," ",VLOOKUP(IV11,PROTOKOL!$A:$E,5,FALSE))</f>
        <v>0.83623357558139522</v>
      </c>
      <c r="JA11" s="205">
        <f t="shared" si="75"/>
        <v>-5.2403970736434093</v>
      </c>
      <c r="JB11" s="169">
        <f t="shared" si="76"/>
        <v>7</v>
      </c>
      <c r="JC11" s="170">
        <f t="shared" si="77"/>
        <v>-10.480794147286819</v>
      </c>
      <c r="JE11" s="166">
        <v>28</v>
      </c>
      <c r="JF11" s="227">
        <v>28</v>
      </c>
      <c r="JG11" s="167" t="str">
        <f>IF(JI11=0," ",VLOOKUP(JI11,PROTOKOL!$A:$F,6,FALSE))</f>
        <v>PANTOGRAF FFC</v>
      </c>
      <c r="JH11" s="43">
        <v>125</v>
      </c>
      <c r="JI11" s="43">
        <v>9</v>
      </c>
      <c r="JJ11" s="43">
        <v>7.5</v>
      </c>
      <c r="JK11" s="42">
        <f>IF(JI11=0," ",(VLOOKUP(JI11,PROTOKOL!$A$1:$E$27,2,FALSE))*JJ11)</f>
        <v>78</v>
      </c>
      <c r="JL11" s="168">
        <f t="shared" si="24"/>
        <v>47</v>
      </c>
      <c r="JM11" s="205">
        <f>IF(JI11=0," ",VLOOKUP(JI11,PROTOKOL!$A:$E,5,FALSE))</f>
        <v>0.8561438988095238</v>
      </c>
      <c r="JN11" s="169" t="s">
        <v>116</v>
      </c>
      <c r="JO11" s="170">
        <f t="shared" si="78"/>
        <v>40.238763244047618</v>
      </c>
      <c r="JP11" s="210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",(VLOOKUP(JR11,PROTOKOL!$A$1:$E$27,2,FALSE))*JS11)</f>
        <v xml:space="preserve"> </v>
      </c>
      <c r="JU11" s="168" t="str">
        <f t="shared" si="25"/>
        <v xml:space="preserve"> </v>
      </c>
      <c r="JV11" s="169" t="str">
        <f>IF(JR11=0," ",VLOOKUP(JR11,PROTOKOL!$A:$E,5,FALSE))</f>
        <v xml:space="preserve"> </v>
      </c>
      <c r="JW11" s="205" t="str">
        <f t="shared" si="79"/>
        <v xml:space="preserve"> </v>
      </c>
      <c r="JX11" s="169">
        <f t="shared" si="80"/>
        <v>0</v>
      </c>
      <c r="JY11" s="170" t="str">
        <f t="shared" si="81"/>
        <v xml:space="preserve"> </v>
      </c>
      <c r="KA11" s="166">
        <v>28</v>
      </c>
      <c r="KB11" s="227">
        <v>28</v>
      </c>
      <c r="KC11" s="167" t="str">
        <f>IF(KE11=0," ",VLOOKUP(KE11,PROTOKOL!$A:$F,6,FALSE))</f>
        <v>WENZLER CNC DUŞ</v>
      </c>
      <c r="KD11" s="43">
        <v>65</v>
      </c>
      <c r="KE11" s="43">
        <v>12</v>
      </c>
      <c r="KF11" s="43">
        <v>7.5</v>
      </c>
      <c r="KG11" s="42">
        <f>IF(KE11=0," ",(VLOOKUP(KE11,PROTOKOL!$A$1:$E$27,2,FALSE))*KF11)</f>
        <v>43</v>
      </c>
      <c r="KH11" s="168">
        <f t="shared" si="26"/>
        <v>22</v>
      </c>
      <c r="KI11" s="205">
        <f>IF(KE11=0," ",VLOOKUP(KE11,PROTOKOL!$A:$E,5,FALSE))</f>
        <v>1.6344565340909094</v>
      </c>
      <c r="KJ11" s="169" t="s">
        <v>116</v>
      </c>
      <c r="KK11" s="170">
        <f t="shared" si="82"/>
        <v>35.958043750000009</v>
      </c>
      <c r="KL11" s="210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",(VLOOKUP(KN11,PROTOKOL!$A$1:$E$27,2,FALSE))*KO11)</f>
        <v xml:space="preserve"> </v>
      </c>
      <c r="KQ11" s="168" t="str">
        <f t="shared" si="27"/>
        <v xml:space="preserve"> </v>
      </c>
      <c r="KR11" s="169" t="str">
        <f>IF(KN11=0," ",VLOOKUP(KN11,PROTOKOL!$A:$E,5,FALSE))</f>
        <v xml:space="preserve"> </v>
      </c>
      <c r="KS11" s="205" t="str">
        <f t="shared" si="83"/>
        <v xml:space="preserve"> </v>
      </c>
      <c r="KT11" s="169">
        <f t="shared" si="84"/>
        <v>0</v>
      </c>
      <c r="KU11" s="170" t="str">
        <f t="shared" si="85"/>
        <v xml:space="preserve"> </v>
      </c>
      <c r="KW11" s="166">
        <v>28</v>
      </c>
      <c r="KX11" s="227">
        <v>28</v>
      </c>
      <c r="KY11" s="167" t="str">
        <f>IF(LA11=0," ",VLOOKUP(LA11,PROTOKOL!$A:$F,6,FALSE))</f>
        <v xml:space="preserve"> </v>
      </c>
      <c r="KZ11" s="43"/>
      <c r="LA11" s="43"/>
      <c r="LB11" s="43"/>
      <c r="LC11" s="42" t="str">
        <f>IF(LA11=0," ",(VLOOKUP(LA11,PROTOKOL!$A$1:$E$27,2,FALSE))*LB11)</f>
        <v xml:space="preserve"> </v>
      </c>
      <c r="LD11" s="168" t="str">
        <f t="shared" si="28"/>
        <v xml:space="preserve"> </v>
      </c>
      <c r="LE11" s="205" t="str">
        <f>IF(LA11=0," ",VLOOKUP(LA11,PROTOKOL!$A:$E,5,FALSE))</f>
        <v xml:space="preserve"> </v>
      </c>
      <c r="LF11" s="169"/>
      <c r="LG11" s="170" t="str">
        <f t="shared" si="86"/>
        <v xml:space="preserve"> </v>
      </c>
      <c r="LH11" s="210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",(VLOOKUP(LJ11,PROTOKOL!$A$1:$E$27,2,FALSE))*LK11)</f>
        <v xml:space="preserve"> </v>
      </c>
      <c r="LM11" s="168" t="str">
        <f t="shared" si="29"/>
        <v xml:space="preserve"> </v>
      </c>
      <c r="LN11" s="169" t="str">
        <f>IF(LJ11=0," ",VLOOKUP(LJ11,PROTOKOL!$A:$E,5,FALSE))</f>
        <v xml:space="preserve"> </v>
      </c>
      <c r="LO11" s="205" t="str">
        <f t="shared" si="87"/>
        <v xml:space="preserve"> </v>
      </c>
      <c r="LP11" s="169">
        <f t="shared" si="88"/>
        <v>0</v>
      </c>
      <c r="LQ11" s="170" t="str">
        <f t="shared" si="89"/>
        <v xml:space="preserve"> </v>
      </c>
    </row>
    <row r="12" spans="1:329" ht="13.8">
      <c r="A12" s="166">
        <v>28</v>
      </c>
      <c r="B12" s="228"/>
      <c r="C12" s="167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",(VLOOKUP(E12,PROTOKOL!$A$1:$E$27,2,FALSE))*F12)</f>
        <v xml:space="preserve"> </v>
      </c>
      <c r="H12" s="168" t="str">
        <f t="shared" si="0"/>
        <v xml:space="preserve"> </v>
      </c>
      <c r="I12" s="205" t="str">
        <f>IF(E12=0," ",VLOOKUP(E12,PROTOKOL!$A:$E,5,FALSE))</f>
        <v xml:space="preserve"> </v>
      </c>
      <c r="J12" s="169" t="s">
        <v>116</v>
      </c>
      <c r="K12" s="170" t="str">
        <f t="shared" si="30"/>
        <v xml:space="preserve"> </v>
      </c>
      <c r="L12" s="210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",(VLOOKUP(N12,PROTOKOL!$A$1:$E$27,2,FALSE))*O12)</f>
        <v xml:space="preserve"> </v>
      </c>
      <c r="Q12" s="168" t="str">
        <f t="shared" si="1"/>
        <v xml:space="preserve"> </v>
      </c>
      <c r="R12" s="169" t="str">
        <f>IF(N12=0," ",VLOOKUP(N12,PROTOKOL!$A:$E,5,FALSE))</f>
        <v xml:space="preserve"> </v>
      </c>
      <c r="S12" s="205" t="str">
        <f t="shared" si="31"/>
        <v xml:space="preserve"> </v>
      </c>
      <c r="T12" s="169">
        <f t="shared" si="32"/>
        <v>0</v>
      </c>
      <c r="U12" s="170" t="str">
        <f t="shared" si="33"/>
        <v xml:space="preserve"> </v>
      </c>
      <c r="W12" s="166">
        <v>28</v>
      </c>
      <c r="X12" s="228"/>
      <c r="Y12" s="167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",(VLOOKUP(AA12,PROTOKOL!$A$1:$E$27,2,FALSE))*AB12)</f>
        <v xml:space="preserve"> </v>
      </c>
      <c r="AD12" s="168" t="str">
        <f t="shared" si="2"/>
        <v xml:space="preserve"> </v>
      </c>
      <c r="AE12" s="205" t="str">
        <f>IF(AA12=0," ",VLOOKUP(AA12,PROTOKOL!$A:$E,5,FALSE))</f>
        <v xml:space="preserve"> </v>
      </c>
      <c r="AF12" s="169"/>
      <c r="AG12" s="170" t="str">
        <f t="shared" si="34"/>
        <v xml:space="preserve"> </v>
      </c>
      <c r="AH12" s="210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",(VLOOKUP(AJ12,PROTOKOL!$A$1:$E$27,2,FALSE))*AK12)</f>
        <v xml:space="preserve"> </v>
      </c>
      <c r="AM12" s="168" t="str">
        <f t="shared" si="3"/>
        <v xml:space="preserve"> </v>
      </c>
      <c r="AN12" s="169" t="str">
        <f>IF(AJ12=0," ",VLOOKUP(AJ12,PROTOKOL!$A:$E,5,FALSE))</f>
        <v xml:space="preserve"> </v>
      </c>
      <c r="AO12" s="205" t="str">
        <f t="shared" si="35"/>
        <v xml:space="preserve"> </v>
      </c>
      <c r="AP12" s="169">
        <f t="shared" si="36"/>
        <v>0</v>
      </c>
      <c r="AQ12" s="170" t="str">
        <f t="shared" si="37"/>
        <v xml:space="preserve"> </v>
      </c>
      <c r="AS12" s="166">
        <v>28</v>
      </c>
      <c r="AT12" s="228"/>
      <c r="AU12" s="167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",(VLOOKUP(AW12,PROTOKOL!$A$1:$E$27,2,FALSE))*AX12)</f>
        <v xml:space="preserve"> </v>
      </c>
      <c r="AZ12" s="168" t="str">
        <f t="shared" si="4"/>
        <v xml:space="preserve"> </v>
      </c>
      <c r="BA12" s="205" t="str">
        <f>IF(AW12=0," ",VLOOKUP(AW12,PROTOKOL!$A:$E,5,FALSE))</f>
        <v xml:space="preserve"> </v>
      </c>
      <c r="BB12" s="169" t="s">
        <v>116</v>
      </c>
      <c r="BC12" s="170" t="str">
        <f t="shared" si="38"/>
        <v xml:space="preserve"> </v>
      </c>
      <c r="BD12" s="210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",(VLOOKUP(BF12,PROTOKOL!$A$1:$E$27,2,FALSE))*BG12)</f>
        <v xml:space="preserve"> </v>
      </c>
      <c r="BI12" s="168" t="str">
        <f t="shared" si="5"/>
        <v xml:space="preserve"> </v>
      </c>
      <c r="BJ12" s="169" t="str">
        <f>IF(BF12=0," ",VLOOKUP(BF12,PROTOKOL!$A:$E,5,FALSE))</f>
        <v xml:space="preserve"> </v>
      </c>
      <c r="BK12" s="205" t="str">
        <f t="shared" si="39"/>
        <v xml:space="preserve"> </v>
      </c>
      <c r="BL12" s="169">
        <f t="shared" si="40"/>
        <v>0</v>
      </c>
      <c r="BM12" s="170" t="str">
        <f t="shared" si="41"/>
        <v xml:space="preserve"> </v>
      </c>
      <c r="BO12" s="166">
        <v>28</v>
      </c>
      <c r="BP12" s="228"/>
      <c r="BQ12" s="167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",(VLOOKUP(BS12,PROTOKOL!$A$1:$E$27,2,FALSE))*BT12)</f>
        <v xml:space="preserve"> </v>
      </c>
      <c r="BV12" s="168" t="str">
        <f t="shared" si="6"/>
        <v xml:space="preserve"> </v>
      </c>
      <c r="BW12" s="205" t="str">
        <f>IF(BS12=0," ",VLOOKUP(BS12,PROTOKOL!$A:$E,5,FALSE))</f>
        <v xml:space="preserve"> </v>
      </c>
      <c r="BX12" s="169" t="s">
        <v>116</v>
      </c>
      <c r="BY12" s="170" t="str">
        <f t="shared" si="42"/>
        <v xml:space="preserve"> </v>
      </c>
      <c r="BZ12" s="210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",(VLOOKUP(CB12,PROTOKOL!$A$1:$E$27,2,FALSE))*CC12)</f>
        <v xml:space="preserve"> </v>
      </c>
      <c r="CE12" s="168" t="str">
        <f t="shared" si="7"/>
        <v xml:space="preserve"> </v>
      </c>
      <c r="CF12" s="169" t="str">
        <f>IF(CB12=0," ",VLOOKUP(CB12,PROTOKOL!$A:$E,5,FALSE))</f>
        <v xml:space="preserve"> </v>
      </c>
      <c r="CG12" s="205" t="str">
        <f t="shared" si="43"/>
        <v xml:space="preserve"> </v>
      </c>
      <c r="CH12" s="169">
        <f t="shared" si="44"/>
        <v>0</v>
      </c>
      <c r="CI12" s="170" t="str">
        <f t="shared" si="45"/>
        <v xml:space="preserve"> </v>
      </c>
      <c r="CK12" s="166">
        <v>28</v>
      </c>
      <c r="CL12" s="228"/>
      <c r="CM12" s="167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",(VLOOKUP(CO12,PROTOKOL!$A$1:$E$27,2,FALSE))*CP12)</f>
        <v xml:space="preserve"> </v>
      </c>
      <c r="CR12" s="168" t="str">
        <f t="shared" si="8"/>
        <v xml:space="preserve"> </v>
      </c>
      <c r="CS12" s="205" t="str">
        <f>IF(CO12=0," ",VLOOKUP(CO12,PROTOKOL!$A:$E,5,FALSE))</f>
        <v xml:space="preserve"> </v>
      </c>
      <c r="CT12" s="169" t="s">
        <v>116</v>
      </c>
      <c r="CU12" s="170" t="str">
        <f t="shared" si="46"/>
        <v xml:space="preserve"> </v>
      </c>
      <c r="CV12" s="210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",(VLOOKUP(CX12,PROTOKOL!$A$1:$E$27,2,FALSE))*CY12)</f>
        <v xml:space="preserve"> </v>
      </c>
      <c r="DA12" s="168" t="str">
        <f t="shared" si="9"/>
        <v xml:space="preserve"> </v>
      </c>
      <c r="DB12" s="169" t="str">
        <f>IF(CX12=0," ",VLOOKUP(CX12,PROTOKOL!$A:$E,5,FALSE))</f>
        <v xml:space="preserve"> </v>
      </c>
      <c r="DC12" s="205" t="str">
        <f t="shared" si="47"/>
        <v xml:space="preserve"> </v>
      </c>
      <c r="DD12" s="169">
        <f t="shared" si="48"/>
        <v>0</v>
      </c>
      <c r="DE12" s="170" t="str">
        <f t="shared" si="49"/>
        <v xml:space="preserve"> </v>
      </c>
      <c r="DG12" s="166">
        <v>28</v>
      </c>
      <c r="DH12" s="228"/>
      <c r="DI12" s="167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",(VLOOKUP(DK12,PROTOKOL!$A$1:$E$27,2,FALSE))*DL12)</f>
        <v xml:space="preserve"> </v>
      </c>
      <c r="DN12" s="168" t="str">
        <f t="shared" si="10"/>
        <v xml:space="preserve"> </v>
      </c>
      <c r="DO12" s="205" t="str">
        <f>IF(DK12=0," ",VLOOKUP(DK12,PROTOKOL!$A:$E,5,FALSE))</f>
        <v xml:space="preserve"> </v>
      </c>
      <c r="DP12" s="169" t="s">
        <v>116</v>
      </c>
      <c r="DQ12" s="170" t="str">
        <f t="shared" si="50"/>
        <v xml:space="preserve"> </v>
      </c>
      <c r="DR12" s="210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",(VLOOKUP(DT12,PROTOKOL!$A$1:$E$27,2,FALSE))*DU12)</f>
        <v xml:space="preserve"> </v>
      </c>
      <c r="DW12" s="168" t="str">
        <f t="shared" si="11"/>
        <v xml:space="preserve"> </v>
      </c>
      <c r="DX12" s="169" t="str">
        <f>IF(DT12=0," ",VLOOKUP(DT12,PROTOKOL!$A:$E,5,FALSE))</f>
        <v xml:space="preserve"> </v>
      </c>
      <c r="DY12" s="205" t="str">
        <f t="shared" si="51"/>
        <v xml:space="preserve"> </v>
      </c>
      <c r="DZ12" s="169">
        <f t="shared" si="52"/>
        <v>0</v>
      </c>
      <c r="EA12" s="170" t="str">
        <f t="shared" si="53"/>
        <v xml:space="preserve"> </v>
      </c>
      <c r="EC12" s="166">
        <v>28</v>
      </c>
      <c r="ED12" s="228"/>
      <c r="EE12" s="167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",(VLOOKUP(EG12,PROTOKOL!$A$1:$E$27,2,FALSE))*EH12)</f>
        <v xml:space="preserve"> </v>
      </c>
      <c r="EJ12" s="168" t="str">
        <f t="shared" si="12"/>
        <v xml:space="preserve"> </v>
      </c>
      <c r="EK12" s="205" t="str">
        <f>IF(EG12=0," ",VLOOKUP(EG12,PROTOKOL!$A:$E,5,FALSE))</f>
        <v xml:space="preserve"> </v>
      </c>
      <c r="EL12" s="169" t="s">
        <v>116</v>
      </c>
      <c r="EM12" s="170" t="str">
        <f t="shared" si="54"/>
        <v xml:space="preserve"> </v>
      </c>
      <c r="EN12" s="210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",(VLOOKUP(EP12,PROTOKOL!$A$1:$E$27,2,FALSE))*EQ12)</f>
        <v xml:space="preserve"> </v>
      </c>
      <c r="ES12" s="168" t="str">
        <f t="shared" si="13"/>
        <v xml:space="preserve"> </v>
      </c>
      <c r="ET12" s="169" t="str">
        <f>IF(EP12=0," ",VLOOKUP(EP12,PROTOKOL!$A:$E,5,FALSE))</f>
        <v xml:space="preserve"> </v>
      </c>
      <c r="EU12" s="205" t="str">
        <f t="shared" si="55"/>
        <v xml:space="preserve"> </v>
      </c>
      <c r="EV12" s="169">
        <f t="shared" si="56"/>
        <v>0</v>
      </c>
      <c r="EW12" s="170" t="str">
        <f t="shared" si="57"/>
        <v xml:space="preserve"> </v>
      </c>
      <c r="EY12" s="166">
        <v>28</v>
      </c>
      <c r="EZ12" s="228"/>
      <c r="FA12" s="167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",(VLOOKUP(FC12,PROTOKOL!$A$1:$E$27,2,FALSE))*FD12)</f>
        <v xml:space="preserve"> </v>
      </c>
      <c r="FF12" s="168" t="str">
        <f t="shared" si="14"/>
        <v xml:space="preserve"> </v>
      </c>
      <c r="FG12" s="205" t="str">
        <f>IF(FC12=0," ",VLOOKUP(FC12,PROTOKOL!$A:$E,5,FALSE))</f>
        <v xml:space="preserve"> </v>
      </c>
      <c r="FH12" s="169" t="s">
        <v>116</v>
      </c>
      <c r="FI12" s="170" t="str">
        <f t="shared" si="58"/>
        <v xml:space="preserve"> </v>
      </c>
      <c r="FJ12" s="210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",(VLOOKUP(FL12,PROTOKOL!$A$1:$E$27,2,FALSE))*FM12)</f>
        <v xml:space="preserve"> </v>
      </c>
      <c r="FO12" s="168" t="str">
        <f t="shared" si="15"/>
        <v xml:space="preserve"> </v>
      </c>
      <c r="FP12" s="169" t="str">
        <f>IF(FL12=0," ",VLOOKUP(FL12,PROTOKOL!$A:$E,5,FALSE))</f>
        <v xml:space="preserve"> </v>
      </c>
      <c r="FQ12" s="205" t="str">
        <f t="shared" si="59"/>
        <v xml:space="preserve"> </v>
      </c>
      <c r="FR12" s="169">
        <f t="shared" si="60"/>
        <v>0</v>
      </c>
      <c r="FS12" s="170" t="str">
        <f t="shared" si="61"/>
        <v xml:space="preserve"> </v>
      </c>
      <c r="FU12" s="166">
        <v>28</v>
      </c>
      <c r="FV12" s="228"/>
      <c r="FW12" s="167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",(VLOOKUP(FY12,PROTOKOL!$A$1:$E$27,2,FALSE))*FZ12)</f>
        <v xml:space="preserve"> </v>
      </c>
      <c r="GB12" s="168" t="str">
        <f t="shared" si="16"/>
        <v xml:space="preserve"> </v>
      </c>
      <c r="GC12" s="205" t="str">
        <f>IF(FY12=0," ",VLOOKUP(FY12,PROTOKOL!$A:$E,5,FALSE))</f>
        <v xml:space="preserve"> </v>
      </c>
      <c r="GD12" s="169" t="s">
        <v>116</v>
      </c>
      <c r="GE12" s="170" t="str">
        <f t="shared" si="62"/>
        <v xml:space="preserve"> </v>
      </c>
      <c r="GF12" s="210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",(VLOOKUP(GH12,PROTOKOL!$A$1:$E$27,2,FALSE))*GI12)</f>
        <v xml:space="preserve"> </v>
      </c>
      <c r="GK12" s="168" t="str">
        <f t="shared" si="17"/>
        <v xml:space="preserve"> </v>
      </c>
      <c r="GL12" s="169" t="str">
        <f>IF(GH12=0," ",VLOOKUP(GH12,PROTOKOL!$A:$E,5,FALSE))</f>
        <v xml:space="preserve"> </v>
      </c>
      <c r="GM12" s="205" t="str">
        <f t="shared" si="63"/>
        <v xml:space="preserve"> </v>
      </c>
      <c r="GN12" s="169">
        <f t="shared" si="64"/>
        <v>0</v>
      </c>
      <c r="GO12" s="170" t="str">
        <f t="shared" si="65"/>
        <v xml:space="preserve"> </v>
      </c>
      <c r="GQ12" s="166">
        <v>28</v>
      </c>
      <c r="GR12" s="228"/>
      <c r="GS12" s="167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",(VLOOKUP(GU12,PROTOKOL!$A$1:$E$27,2,FALSE))*GV12)</f>
        <v xml:space="preserve"> </v>
      </c>
      <c r="GX12" s="168" t="str">
        <f t="shared" si="18"/>
        <v xml:space="preserve"> </v>
      </c>
      <c r="GY12" s="205" t="str">
        <f>IF(GU12=0," ",VLOOKUP(GU12,PROTOKOL!$A:$E,5,FALSE))</f>
        <v xml:space="preserve"> </v>
      </c>
      <c r="GZ12" s="169" t="s">
        <v>116</v>
      </c>
      <c r="HA12" s="170" t="str">
        <f t="shared" si="66"/>
        <v xml:space="preserve"> </v>
      </c>
      <c r="HB12" s="210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",(VLOOKUP(HD12,PROTOKOL!$A$1:$E$27,2,FALSE))*HE12)</f>
        <v xml:space="preserve"> </v>
      </c>
      <c r="HG12" s="168" t="str">
        <f t="shared" si="19"/>
        <v xml:space="preserve"> </v>
      </c>
      <c r="HH12" s="169" t="str">
        <f>IF(HD12=0," ",VLOOKUP(HD12,PROTOKOL!$A:$E,5,FALSE))</f>
        <v xml:space="preserve"> </v>
      </c>
      <c r="HI12" s="205" t="str">
        <f t="shared" si="67"/>
        <v xml:space="preserve"> </v>
      </c>
      <c r="HJ12" s="169">
        <f t="shared" si="68"/>
        <v>0</v>
      </c>
      <c r="HK12" s="170" t="str">
        <f t="shared" si="69"/>
        <v xml:space="preserve"> </v>
      </c>
      <c r="HM12" s="166">
        <v>28</v>
      </c>
      <c r="HN12" s="228"/>
      <c r="HO12" s="167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",(VLOOKUP(HQ12,PROTOKOL!$A$1:$E$27,2,FALSE))*HR12)</f>
        <v xml:space="preserve"> </v>
      </c>
      <c r="HT12" s="168" t="str">
        <f t="shared" si="20"/>
        <v xml:space="preserve"> </v>
      </c>
      <c r="HU12" s="205" t="str">
        <f>IF(HQ12=0," ",VLOOKUP(HQ12,PROTOKOL!$A:$E,5,FALSE))</f>
        <v xml:space="preserve"> </v>
      </c>
      <c r="HV12" s="169" t="s">
        <v>116</v>
      </c>
      <c r="HW12" s="170" t="str">
        <f t="shared" si="70"/>
        <v xml:space="preserve"> </v>
      </c>
      <c r="HX12" s="210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",(VLOOKUP(HZ12,PROTOKOL!$A$1:$E$27,2,FALSE))*IA12)</f>
        <v xml:space="preserve"> </v>
      </c>
      <c r="IC12" s="168" t="str">
        <f t="shared" si="21"/>
        <v xml:space="preserve"> </v>
      </c>
      <c r="ID12" s="169" t="str">
        <f>IF(HZ12=0," ",VLOOKUP(HZ12,PROTOKOL!$A:$E,5,FALSE))</f>
        <v xml:space="preserve"> </v>
      </c>
      <c r="IE12" s="205" t="str">
        <f t="shared" si="71"/>
        <v xml:space="preserve"> </v>
      </c>
      <c r="IF12" s="169">
        <f t="shared" si="72"/>
        <v>0</v>
      </c>
      <c r="IG12" s="170" t="str">
        <f t="shared" si="73"/>
        <v xml:space="preserve"> </v>
      </c>
      <c r="II12" s="166">
        <v>28</v>
      </c>
      <c r="IJ12" s="228"/>
      <c r="IK12" s="167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",(VLOOKUP(IM12,PROTOKOL!$A$1:$E$27,2,FALSE))*IN12)</f>
        <v xml:space="preserve"> </v>
      </c>
      <c r="IP12" s="168" t="str">
        <f t="shared" si="22"/>
        <v xml:space="preserve"> </v>
      </c>
      <c r="IQ12" s="205" t="str">
        <f>IF(IM12=0," ",VLOOKUP(IM12,PROTOKOL!$A:$E,5,FALSE))</f>
        <v xml:space="preserve"> </v>
      </c>
      <c r="IR12" s="169" t="s">
        <v>116</v>
      </c>
      <c r="IS12" s="170" t="str">
        <f t="shared" si="74"/>
        <v xml:space="preserve"> </v>
      </c>
      <c r="IT12" s="210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",(VLOOKUP(IV12,PROTOKOL!$A$1:$E$27,2,FALSE))*IW12)</f>
        <v xml:space="preserve"> </v>
      </c>
      <c r="IY12" s="168" t="str">
        <f t="shared" si="23"/>
        <v xml:space="preserve"> </v>
      </c>
      <c r="IZ12" s="169" t="str">
        <f>IF(IV12=0," ",VLOOKUP(IV12,PROTOKOL!$A:$E,5,FALSE))</f>
        <v xml:space="preserve"> </v>
      </c>
      <c r="JA12" s="205" t="str">
        <f t="shared" si="75"/>
        <v xml:space="preserve"> </v>
      </c>
      <c r="JB12" s="169">
        <f t="shared" si="76"/>
        <v>0</v>
      </c>
      <c r="JC12" s="170" t="str">
        <f t="shared" si="77"/>
        <v xml:space="preserve"> </v>
      </c>
      <c r="JE12" s="166">
        <v>28</v>
      </c>
      <c r="JF12" s="228"/>
      <c r="JG12" s="167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",(VLOOKUP(JI12,PROTOKOL!$A$1:$E$27,2,FALSE))*JJ12)</f>
        <v xml:space="preserve"> </v>
      </c>
      <c r="JL12" s="168" t="str">
        <f t="shared" si="24"/>
        <v xml:space="preserve"> </v>
      </c>
      <c r="JM12" s="205" t="str">
        <f>IF(JI12=0," ",VLOOKUP(JI12,PROTOKOL!$A:$E,5,FALSE))</f>
        <v xml:space="preserve"> </v>
      </c>
      <c r="JN12" s="169" t="s">
        <v>116</v>
      </c>
      <c r="JO12" s="170" t="str">
        <f t="shared" si="78"/>
        <v xml:space="preserve"> </v>
      </c>
      <c r="JP12" s="210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",(VLOOKUP(JR12,PROTOKOL!$A$1:$E$27,2,FALSE))*JS12)</f>
        <v xml:space="preserve"> </v>
      </c>
      <c r="JU12" s="168" t="str">
        <f t="shared" si="25"/>
        <v xml:space="preserve"> </v>
      </c>
      <c r="JV12" s="169" t="str">
        <f>IF(JR12=0," ",VLOOKUP(JR12,PROTOKOL!$A:$E,5,FALSE))</f>
        <v xml:space="preserve"> </v>
      </c>
      <c r="JW12" s="205" t="str">
        <f t="shared" si="79"/>
        <v xml:space="preserve"> </v>
      </c>
      <c r="JX12" s="169">
        <f t="shared" si="80"/>
        <v>0</v>
      </c>
      <c r="JY12" s="170" t="str">
        <f t="shared" si="81"/>
        <v xml:space="preserve"> </v>
      </c>
      <c r="KA12" s="166">
        <v>28</v>
      </c>
      <c r="KB12" s="228"/>
      <c r="KC12" s="167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",(VLOOKUP(KE12,PROTOKOL!$A$1:$E$27,2,FALSE))*KF12)</f>
        <v xml:space="preserve"> </v>
      </c>
      <c r="KH12" s="168" t="str">
        <f t="shared" si="26"/>
        <v xml:space="preserve"> </v>
      </c>
      <c r="KI12" s="205" t="str">
        <f>IF(KE12=0," ",VLOOKUP(KE12,PROTOKOL!$A:$E,5,FALSE))</f>
        <v xml:space="preserve"> </v>
      </c>
      <c r="KJ12" s="169" t="s">
        <v>116</v>
      </c>
      <c r="KK12" s="170" t="str">
        <f t="shared" si="82"/>
        <v xml:space="preserve"> </v>
      </c>
      <c r="KL12" s="210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",(VLOOKUP(KN12,PROTOKOL!$A$1:$E$27,2,FALSE))*KO12)</f>
        <v xml:space="preserve"> </v>
      </c>
      <c r="KQ12" s="168" t="str">
        <f t="shared" si="27"/>
        <v xml:space="preserve"> </v>
      </c>
      <c r="KR12" s="169" t="str">
        <f>IF(KN12=0," ",VLOOKUP(KN12,PROTOKOL!$A:$E,5,FALSE))</f>
        <v xml:space="preserve"> </v>
      </c>
      <c r="KS12" s="205" t="str">
        <f t="shared" si="83"/>
        <v xml:space="preserve"> </v>
      </c>
      <c r="KT12" s="169">
        <f t="shared" si="84"/>
        <v>0</v>
      </c>
      <c r="KU12" s="170" t="str">
        <f t="shared" si="85"/>
        <v xml:space="preserve"> </v>
      </c>
      <c r="KW12" s="166">
        <v>28</v>
      </c>
      <c r="KX12" s="228"/>
      <c r="KY12" s="167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",(VLOOKUP(LA12,PROTOKOL!$A$1:$E$27,2,FALSE))*LB12)</f>
        <v xml:space="preserve"> </v>
      </c>
      <c r="LD12" s="168" t="str">
        <f t="shared" si="28"/>
        <v xml:space="preserve"> </v>
      </c>
      <c r="LE12" s="205" t="str">
        <f>IF(LA12=0," ",VLOOKUP(LA12,PROTOKOL!$A:$E,5,FALSE))</f>
        <v xml:space="preserve"> </v>
      </c>
      <c r="LF12" s="169"/>
      <c r="LG12" s="170" t="str">
        <f t="shared" si="86"/>
        <v xml:space="preserve"> </v>
      </c>
      <c r="LH12" s="210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",(VLOOKUP(LJ12,PROTOKOL!$A$1:$E$27,2,FALSE))*LK12)</f>
        <v xml:space="preserve"> </v>
      </c>
      <c r="LM12" s="168" t="str">
        <f t="shared" si="29"/>
        <v xml:space="preserve"> </v>
      </c>
      <c r="LN12" s="169" t="str">
        <f>IF(LJ12=0," ",VLOOKUP(LJ12,PROTOKOL!$A:$E,5,FALSE))</f>
        <v xml:space="preserve"> </v>
      </c>
      <c r="LO12" s="205" t="str">
        <f t="shared" si="87"/>
        <v xml:space="preserve"> </v>
      </c>
      <c r="LP12" s="169">
        <f t="shared" si="88"/>
        <v>0</v>
      </c>
      <c r="LQ12" s="170" t="str">
        <f t="shared" si="89"/>
        <v xml:space="preserve"> </v>
      </c>
    </row>
    <row r="13" spans="1:329" ht="13.8">
      <c r="A13" s="166">
        <v>28</v>
      </c>
      <c r="B13" s="229"/>
      <c r="C13" s="167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",(VLOOKUP(E13,PROTOKOL!$A$1:$E$27,2,FALSE))*F13)</f>
        <v xml:space="preserve"> </v>
      </c>
      <c r="H13" s="168" t="str">
        <f t="shared" si="0"/>
        <v xml:space="preserve"> </v>
      </c>
      <c r="I13" s="205" t="str">
        <f>IF(E13=0," ",VLOOKUP(E13,PROTOKOL!$A:$E,5,FALSE))</f>
        <v xml:space="preserve"> </v>
      </c>
      <c r="J13" s="169" t="s">
        <v>116</v>
      </c>
      <c r="K13" s="170" t="str">
        <f t="shared" si="30"/>
        <v xml:space="preserve"> </v>
      </c>
      <c r="L13" s="210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",(VLOOKUP(N13,PROTOKOL!$A$1:$E$27,2,FALSE))*O13)</f>
        <v xml:space="preserve"> </v>
      </c>
      <c r="Q13" s="168" t="str">
        <f t="shared" si="1"/>
        <v xml:space="preserve"> </v>
      </c>
      <c r="R13" s="169" t="str">
        <f>IF(N13=0," ",VLOOKUP(N13,PROTOKOL!$A:$E,5,FALSE))</f>
        <v xml:space="preserve"> </v>
      </c>
      <c r="S13" s="205" t="str">
        <f t="shared" si="31"/>
        <v xml:space="preserve"> </v>
      </c>
      <c r="T13" s="169">
        <f t="shared" si="32"/>
        <v>0</v>
      </c>
      <c r="U13" s="170" t="str">
        <f t="shared" si="33"/>
        <v xml:space="preserve"> </v>
      </c>
      <c r="W13" s="166">
        <v>28</v>
      </c>
      <c r="X13" s="229"/>
      <c r="Y13" s="167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",(VLOOKUP(AA13,PROTOKOL!$A$1:$E$27,2,FALSE))*AB13)</f>
        <v xml:space="preserve"> </v>
      </c>
      <c r="AD13" s="168" t="str">
        <f t="shared" si="2"/>
        <v xml:space="preserve"> </v>
      </c>
      <c r="AE13" s="205" t="str">
        <f>IF(AA13=0," ",VLOOKUP(AA13,PROTOKOL!$A:$E,5,FALSE))</f>
        <v xml:space="preserve"> </v>
      </c>
      <c r="AF13" s="169"/>
      <c r="AG13" s="170" t="str">
        <f t="shared" si="34"/>
        <v xml:space="preserve"> </v>
      </c>
      <c r="AH13" s="210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",(VLOOKUP(AJ13,PROTOKOL!$A$1:$E$27,2,FALSE))*AK13)</f>
        <v xml:space="preserve"> </v>
      </c>
      <c r="AM13" s="168" t="str">
        <f t="shared" si="3"/>
        <v xml:space="preserve"> </v>
      </c>
      <c r="AN13" s="169" t="str">
        <f>IF(AJ13=0," ",VLOOKUP(AJ13,PROTOKOL!$A:$E,5,FALSE))</f>
        <v xml:space="preserve"> </v>
      </c>
      <c r="AO13" s="205" t="str">
        <f t="shared" si="35"/>
        <v xml:space="preserve"> </v>
      </c>
      <c r="AP13" s="169">
        <f t="shared" si="36"/>
        <v>0</v>
      </c>
      <c r="AQ13" s="170" t="str">
        <f t="shared" si="37"/>
        <v xml:space="preserve"> </v>
      </c>
      <c r="AS13" s="166">
        <v>28</v>
      </c>
      <c r="AT13" s="229"/>
      <c r="AU13" s="167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",(VLOOKUP(AW13,PROTOKOL!$A$1:$E$27,2,FALSE))*AX13)</f>
        <v xml:space="preserve"> </v>
      </c>
      <c r="AZ13" s="168" t="str">
        <f t="shared" si="4"/>
        <v xml:space="preserve"> </v>
      </c>
      <c r="BA13" s="205" t="str">
        <f>IF(AW13=0," ",VLOOKUP(AW13,PROTOKOL!$A:$E,5,FALSE))</f>
        <v xml:space="preserve"> </v>
      </c>
      <c r="BB13" s="169" t="s">
        <v>116</v>
      </c>
      <c r="BC13" s="170" t="str">
        <f t="shared" si="38"/>
        <v xml:space="preserve"> </v>
      </c>
      <c r="BD13" s="210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",(VLOOKUP(BF13,PROTOKOL!$A$1:$E$27,2,FALSE))*BG13)</f>
        <v xml:space="preserve"> </v>
      </c>
      <c r="BI13" s="168" t="str">
        <f t="shared" si="5"/>
        <v xml:space="preserve"> </v>
      </c>
      <c r="BJ13" s="169" t="str">
        <f>IF(BF13=0," ",VLOOKUP(BF13,PROTOKOL!$A:$E,5,FALSE))</f>
        <v xml:space="preserve"> </v>
      </c>
      <c r="BK13" s="205" t="str">
        <f t="shared" si="39"/>
        <v xml:space="preserve"> </v>
      </c>
      <c r="BL13" s="169">
        <f t="shared" si="40"/>
        <v>0</v>
      </c>
      <c r="BM13" s="170" t="str">
        <f t="shared" si="41"/>
        <v xml:space="preserve"> </v>
      </c>
      <c r="BO13" s="166">
        <v>28</v>
      </c>
      <c r="BP13" s="229"/>
      <c r="BQ13" s="167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",(VLOOKUP(BS13,PROTOKOL!$A$1:$E$27,2,FALSE))*BT13)</f>
        <v xml:space="preserve"> </v>
      </c>
      <c r="BV13" s="168" t="str">
        <f t="shared" si="6"/>
        <v xml:space="preserve"> </v>
      </c>
      <c r="BW13" s="205" t="str">
        <f>IF(BS13=0," ",VLOOKUP(BS13,PROTOKOL!$A:$E,5,FALSE))</f>
        <v xml:space="preserve"> </v>
      </c>
      <c r="BX13" s="169" t="s">
        <v>116</v>
      </c>
      <c r="BY13" s="170" t="str">
        <f t="shared" si="42"/>
        <v xml:space="preserve"> </v>
      </c>
      <c r="BZ13" s="210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",(VLOOKUP(CB13,PROTOKOL!$A$1:$E$27,2,FALSE))*CC13)</f>
        <v xml:space="preserve"> </v>
      </c>
      <c r="CE13" s="168" t="str">
        <f t="shared" si="7"/>
        <v xml:space="preserve"> </v>
      </c>
      <c r="CF13" s="169" t="str">
        <f>IF(CB13=0," ",VLOOKUP(CB13,PROTOKOL!$A:$E,5,FALSE))</f>
        <v xml:space="preserve"> </v>
      </c>
      <c r="CG13" s="205" t="str">
        <f t="shared" si="43"/>
        <v xml:space="preserve"> </v>
      </c>
      <c r="CH13" s="169">
        <f t="shared" si="44"/>
        <v>0</v>
      </c>
      <c r="CI13" s="170" t="str">
        <f t="shared" si="45"/>
        <v xml:space="preserve"> </v>
      </c>
      <c r="CK13" s="166">
        <v>28</v>
      </c>
      <c r="CL13" s="229"/>
      <c r="CM13" s="167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",(VLOOKUP(CO13,PROTOKOL!$A$1:$E$27,2,FALSE))*CP13)</f>
        <v xml:space="preserve"> </v>
      </c>
      <c r="CR13" s="168" t="str">
        <f t="shared" si="8"/>
        <v xml:space="preserve"> </v>
      </c>
      <c r="CS13" s="205" t="str">
        <f>IF(CO13=0," ",VLOOKUP(CO13,PROTOKOL!$A:$E,5,FALSE))</f>
        <v xml:space="preserve"> </v>
      </c>
      <c r="CT13" s="169" t="s">
        <v>116</v>
      </c>
      <c r="CU13" s="170" t="str">
        <f t="shared" si="46"/>
        <v xml:space="preserve"> </v>
      </c>
      <c r="CV13" s="210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",(VLOOKUP(CX13,PROTOKOL!$A$1:$E$27,2,FALSE))*CY13)</f>
        <v xml:space="preserve"> </v>
      </c>
      <c r="DA13" s="168" t="str">
        <f t="shared" si="9"/>
        <v xml:space="preserve"> </v>
      </c>
      <c r="DB13" s="169" t="str">
        <f>IF(CX13=0," ",VLOOKUP(CX13,PROTOKOL!$A:$E,5,FALSE))</f>
        <v xml:space="preserve"> </v>
      </c>
      <c r="DC13" s="205" t="str">
        <f t="shared" si="47"/>
        <v xml:space="preserve"> </v>
      </c>
      <c r="DD13" s="169">
        <f t="shared" si="48"/>
        <v>0</v>
      </c>
      <c r="DE13" s="170" t="str">
        <f t="shared" si="49"/>
        <v xml:space="preserve"> </v>
      </c>
      <c r="DG13" s="166">
        <v>28</v>
      </c>
      <c r="DH13" s="229"/>
      <c r="DI13" s="167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",(VLOOKUP(DK13,PROTOKOL!$A$1:$E$27,2,FALSE))*DL13)</f>
        <v xml:space="preserve"> </v>
      </c>
      <c r="DN13" s="168" t="str">
        <f t="shared" si="10"/>
        <v xml:space="preserve"> </v>
      </c>
      <c r="DO13" s="205" t="str">
        <f>IF(DK13=0," ",VLOOKUP(DK13,PROTOKOL!$A:$E,5,FALSE))</f>
        <v xml:space="preserve"> </v>
      </c>
      <c r="DP13" s="169" t="s">
        <v>116</v>
      </c>
      <c r="DQ13" s="170" t="str">
        <f t="shared" si="50"/>
        <v xml:space="preserve"> </v>
      </c>
      <c r="DR13" s="210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",(VLOOKUP(DT13,PROTOKOL!$A$1:$E$27,2,FALSE))*DU13)</f>
        <v xml:space="preserve"> </v>
      </c>
      <c r="DW13" s="168" t="str">
        <f t="shared" si="11"/>
        <v xml:space="preserve"> </v>
      </c>
      <c r="DX13" s="169" t="str">
        <f>IF(DT13=0," ",VLOOKUP(DT13,PROTOKOL!$A:$E,5,FALSE))</f>
        <v xml:space="preserve"> </v>
      </c>
      <c r="DY13" s="205" t="str">
        <f t="shared" si="51"/>
        <v xml:space="preserve"> </v>
      </c>
      <c r="DZ13" s="169">
        <f t="shared" si="52"/>
        <v>0</v>
      </c>
      <c r="EA13" s="170" t="str">
        <f t="shared" si="53"/>
        <v xml:space="preserve"> </v>
      </c>
      <c r="EC13" s="166">
        <v>28</v>
      </c>
      <c r="ED13" s="229"/>
      <c r="EE13" s="167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",(VLOOKUP(EG13,PROTOKOL!$A$1:$E$27,2,FALSE))*EH13)</f>
        <v xml:space="preserve"> </v>
      </c>
      <c r="EJ13" s="168" t="str">
        <f t="shared" si="12"/>
        <v xml:space="preserve"> </v>
      </c>
      <c r="EK13" s="205" t="str">
        <f>IF(EG13=0," ",VLOOKUP(EG13,PROTOKOL!$A:$E,5,FALSE))</f>
        <v xml:space="preserve"> </v>
      </c>
      <c r="EL13" s="169" t="s">
        <v>116</v>
      </c>
      <c r="EM13" s="170" t="str">
        <f t="shared" si="54"/>
        <v xml:space="preserve"> </v>
      </c>
      <c r="EN13" s="210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",(VLOOKUP(EP13,PROTOKOL!$A$1:$E$27,2,FALSE))*EQ13)</f>
        <v xml:space="preserve"> </v>
      </c>
      <c r="ES13" s="168" t="str">
        <f t="shared" si="13"/>
        <v xml:space="preserve"> </v>
      </c>
      <c r="ET13" s="169" t="str">
        <f>IF(EP13=0," ",VLOOKUP(EP13,PROTOKOL!$A:$E,5,FALSE))</f>
        <v xml:space="preserve"> </v>
      </c>
      <c r="EU13" s="205" t="str">
        <f t="shared" si="55"/>
        <v xml:space="preserve"> </v>
      </c>
      <c r="EV13" s="169">
        <f t="shared" si="56"/>
        <v>0</v>
      </c>
      <c r="EW13" s="170" t="str">
        <f t="shared" si="57"/>
        <v xml:space="preserve"> </v>
      </c>
      <c r="EY13" s="166">
        <v>28</v>
      </c>
      <c r="EZ13" s="229"/>
      <c r="FA13" s="167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",(VLOOKUP(FC13,PROTOKOL!$A$1:$E$27,2,FALSE))*FD13)</f>
        <v xml:space="preserve"> </v>
      </c>
      <c r="FF13" s="168" t="str">
        <f t="shared" si="14"/>
        <v xml:space="preserve"> </v>
      </c>
      <c r="FG13" s="205" t="str">
        <f>IF(FC13=0," ",VLOOKUP(FC13,PROTOKOL!$A:$E,5,FALSE))</f>
        <v xml:space="preserve"> </v>
      </c>
      <c r="FH13" s="169" t="s">
        <v>116</v>
      </c>
      <c r="FI13" s="170" t="str">
        <f t="shared" si="58"/>
        <v xml:space="preserve"> </v>
      </c>
      <c r="FJ13" s="210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",(VLOOKUP(FL13,PROTOKOL!$A$1:$E$27,2,FALSE))*FM13)</f>
        <v xml:space="preserve"> </v>
      </c>
      <c r="FO13" s="168" t="str">
        <f t="shared" si="15"/>
        <v xml:space="preserve"> </v>
      </c>
      <c r="FP13" s="169" t="str">
        <f>IF(FL13=0," ",VLOOKUP(FL13,PROTOKOL!$A:$E,5,FALSE))</f>
        <v xml:space="preserve"> </v>
      </c>
      <c r="FQ13" s="205" t="str">
        <f t="shared" si="59"/>
        <v xml:space="preserve"> </v>
      </c>
      <c r="FR13" s="169">
        <f t="shared" si="60"/>
        <v>0</v>
      </c>
      <c r="FS13" s="170" t="str">
        <f t="shared" si="61"/>
        <v xml:space="preserve"> </v>
      </c>
      <c r="FU13" s="166">
        <v>28</v>
      </c>
      <c r="FV13" s="229"/>
      <c r="FW13" s="167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",(VLOOKUP(FY13,PROTOKOL!$A$1:$E$27,2,FALSE))*FZ13)</f>
        <v xml:space="preserve"> </v>
      </c>
      <c r="GB13" s="168" t="str">
        <f t="shared" si="16"/>
        <v xml:space="preserve"> </v>
      </c>
      <c r="GC13" s="205" t="str">
        <f>IF(FY13=0," ",VLOOKUP(FY13,PROTOKOL!$A:$E,5,FALSE))</f>
        <v xml:space="preserve"> </v>
      </c>
      <c r="GD13" s="169" t="s">
        <v>116</v>
      </c>
      <c r="GE13" s="170" t="str">
        <f t="shared" si="62"/>
        <v xml:space="preserve"> </v>
      </c>
      <c r="GF13" s="210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",(VLOOKUP(GH13,PROTOKOL!$A$1:$E$27,2,FALSE))*GI13)</f>
        <v xml:space="preserve"> </v>
      </c>
      <c r="GK13" s="168" t="str">
        <f t="shared" si="17"/>
        <v xml:space="preserve"> </v>
      </c>
      <c r="GL13" s="169" t="str">
        <f>IF(GH13=0," ",VLOOKUP(GH13,PROTOKOL!$A:$E,5,FALSE))</f>
        <v xml:space="preserve"> </v>
      </c>
      <c r="GM13" s="205" t="str">
        <f t="shared" si="63"/>
        <v xml:space="preserve"> </v>
      </c>
      <c r="GN13" s="169">
        <f t="shared" si="64"/>
        <v>0</v>
      </c>
      <c r="GO13" s="170" t="str">
        <f t="shared" si="65"/>
        <v xml:space="preserve"> </v>
      </c>
      <c r="GQ13" s="166">
        <v>28</v>
      </c>
      <c r="GR13" s="229"/>
      <c r="GS13" s="167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",(VLOOKUP(GU13,PROTOKOL!$A$1:$E$27,2,FALSE))*GV13)</f>
        <v xml:space="preserve"> </v>
      </c>
      <c r="GX13" s="168" t="str">
        <f t="shared" si="18"/>
        <v xml:space="preserve"> </v>
      </c>
      <c r="GY13" s="205" t="str">
        <f>IF(GU13=0," ",VLOOKUP(GU13,PROTOKOL!$A:$E,5,FALSE))</f>
        <v xml:space="preserve"> </v>
      </c>
      <c r="GZ13" s="169" t="s">
        <v>116</v>
      </c>
      <c r="HA13" s="170" t="str">
        <f t="shared" si="66"/>
        <v xml:space="preserve"> </v>
      </c>
      <c r="HB13" s="210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",(VLOOKUP(HD13,PROTOKOL!$A$1:$E$27,2,FALSE))*HE13)</f>
        <v xml:space="preserve"> </v>
      </c>
      <c r="HG13" s="168" t="str">
        <f t="shared" si="19"/>
        <v xml:space="preserve"> </v>
      </c>
      <c r="HH13" s="169" t="str">
        <f>IF(HD13=0," ",VLOOKUP(HD13,PROTOKOL!$A:$E,5,FALSE))</f>
        <v xml:space="preserve"> </v>
      </c>
      <c r="HI13" s="205" t="str">
        <f t="shared" si="67"/>
        <v xml:space="preserve"> </v>
      </c>
      <c r="HJ13" s="169">
        <f t="shared" si="68"/>
        <v>0</v>
      </c>
      <c r="HK13" s="170" t="str">
        <f t="shared" si="69"/>
        <v xml:space="preserve"> </v>
      </c>
      <c r="HM13" s="166">
        <v>28</v>
      </c>
      <c r="HN13" s="229"/>
      <c r="HO13" s="167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",(VLOOKUP(HQ13,PROTOKOL!$A$1:$E$27,2,FALSE))*HR13)</f>
        <v xml:space="preserve"> </v>
      </c>
      <c r="HT13" s="168" t="str">
        <f t="shared" si="20"/>
        <v xml:space="preserve"> </v>
      </c>
      <c r="HU13" s="205" t="str">
        <f>IF(HQ13=0," ",VLOOKUP(HQ13,PROTOKOL!$A:$E,5,FALSE))</f>
        <v xml:space="preserve"> </v>
      </c>
      <c r="HV13" s="169" t="s">
        <v>116</v>
      </c>
      <c r="HW13" s="170" t="str">
        <f t="shared" si="70"/>
        <v xml:space="preserve"> </v>
      </c>
      <c r="HX13" s="210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",(VLOOKUP(HZ13,PROTOKOL!$A$1:$E$27,2,FALSE))*IA13)</f>
        <v xml:space="preserve"> </v>
      </c>
      <c r="IC13" s="168" t="str">
        <f t="shared" si="21"/>
        <v xml:space="preserve"> </v>
      </c>
      <c r="ID13" s="169" t="str">
        <f>IF(HZ13=0," ",VLOOKUP(HZ13,PROTOKOL!$A:$E,5,FALSE))</f>
        <v xml:space="preserve"> </v>
      </c>
      <c r="IE13" s="205" t="str">
        <f t="shared" si="71"/>
        <v xml:space="preserve"> </v>
      </c>
      <c r="IF13" s="169">
        <f t="shared" si="72"/>
        <v>0</v>
      </c>
      <c r="IG13" s="170" t="str">
        <f t="shared" si="73"/>
        <v xml:space="preserve"> </v>
      </c>
      <c r="II13" s="166">
        <v>28</v>
      </c>
      <c r="IJ13" s="229"/>
      <c r="IK13" s="167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",(VLOOKUP(IM13,PROTOKOL!$A$1:$E$27,2,FALSE))*IN13)</f>
        <v xml:space="preserve"> </v>
      </c>
      <c r="IP13" s="168" t="str">
        <f t="shared" si="22"/>
        <v xml:space="preserve"> </v>
      </c>
      <c r="IQ13" s="205" t="str">
        <f>IF(IM13=0," ",VLOOKUP(IM13,PROTOKOL!$A:$E,5,FALSE))</f>
        <v xml:space="preserve"> </v>
      </c>
      <c r="IR13" s="169" t="s">
        <v>116</v>
      </c>
      <c r="IS13" s="170" t="str">
        <f t="shared" si="74"/>
        <v xml:space="preserve"> </v>
      </c>
      <c r="IT13" s="210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",(VLOOKUP(IV13,PROTOKOL!$A$1:$E$27,2,FALSE))*IW13)</f>
        <v xml:space="preserve"> </v>
      </c>
      <c r="IY13" s="168" t="str">
        <f t="shared" si="23"/>
        <v xml:space="preserve"> </v>
      </c>
      <c r="IZ13" s="169" t="str">
        <f>IF(IV13=0," ",VLOOKUP(IV13,PROTOKOL!$A:$E,5,FALSE))</f>
        <v xml:space="preserve"> </v>
      </c>
      <c r="JA13" s="205" t="str">
        <f t="shared" si="75"/>
        <v xml:space="preserve"> </v>
      </c>
      <c r="JB13" s="169">
        <f t="shared" si="76"/>
        <v>0</v>
      </c>
      <c r="JC13" s="170" t="str">
        <f t="shared" si="77"/>
        <v xml:space="preserve"> </v>
      </c>
      <c r="JE13" s="166">
        <v>28</v>
      </c>
      <c r="JF13" s="229"/>
      <c r="JG13" s="167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",(VLOOKUP(JI13,PROTOKOL!$A$1:$E$27,2,FALSE))*JJ13)</f>
        <v xml:space="preserve"> </v>
      </c>
      <c r="JL13" s="168" t="str">
        <f t="shared" si="24"/>
        <v xml:space="preserve"> </v>
      </c>
      <c r="JM13" s="205" t="str">
        <f>IF(JI13=0," ",VLOOKUP(JI13,PROTOKOL!$A:$E,5,FALSE))</f>
        <v xml:space="preserve"> </v>
      </c>
      <c r="JN13" s="169" t="s">
        <v>116</v>
      </c>
      <c r="JO13" s="170" t="str">
        <f t="shared" si="78"/>
        <v xml:space="preserve"> </v>
      </c>
      <c r="JP13" s="210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",(VLOOKUP(JR13,PROTOKOL!$A$1:$E$27,2,FALSE))*JS13)</f>
        <v xml:space="preserve"> </v>
      </c>
      <c r="JU13" s="168" t="str">
        <f t="shared" si="25"/>
        <v xml:space="preserve"> </v>
      </c>
      <c r="JV13" s="169" t="str">
        <f>IF(JR13=0," ",VLOOKUP(JR13,PROTOKOL!$A:$E,5,FALSE))</f>
        <v xml:space="preserve"> </v>
      </c>
      <c r="JW13" s="205" t="str">
        <f t="shared" si="79"/>
        <v xml:space="preserve"> </v>
      </c>
      <c r="JX13" s="169">
        <f t="shared" si="80"/>
        <v>0</v>
      </c>
      <c r="JY13" s="170" t="str">
        <f t="shared" si="81"/>
        <v xml:space="preserve"> </v>
      </c>
      <c r="KA13" s="166">
        <v>28</v>
      </c>
      <c r="KB13" s="229"/>
      <c r="KC13" s="167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",(VLOOKUP(KE13,PROTOKOL!$A$1:$E$27,2,FALSE))*KF13)</f>
        <v xml:space="preserve"> </v>
      </c>
      <c r="KH13" s="168" t="str">
        <f t="shared" si="26"/>
        <v xml:space="preserve"> </v>
      </c>
      <c r="KI13" s="205" t="str">
        <f>IF(KE13=0," ",VLOOKUP(KE13,PROTOKOL!$A:$E,5,FALSE))</f>
        <v xml:space="preserve"> </v>
      </c>
      <c r="KJ13" s="169" t="s">
        <v>116</v>
      </c>
      <c r="KK13" s="170" t="str">
        <f t="shared" si="82"/>
        <v xml:space="preserve"> </v>
      </c>
      <c r="KL13" s="210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",(VLOOKUP(KN13,PROTOKOL!$A$1:$E$27,2,FALSE))*KO13)</f>
        <v xml:space="preserve"> </v>
      </c>
      <c r="KQ13" s="168" t="str">
        <f t="shared" si="27"/>
        <v xml:space="preserve"> </v>
      </c>
      <c r="KR13" s="169" t="str">
        <f>IF(KN13=0," ",VLOOKUP(KN13,PROTOKOL!$A:$E,5,FALSE))</f>
        <v xml:space="preserve"> </v>
      </c>
      <c r="KS13" s="205" t="str">
        <f t="shared" si="83"/>
        <v xml:space="preserve"> </v>
      </c>
      <c r="KT13" s="169">
        <f t="shared" si="84"/>
        <v>0</v>
      </c>
      <c r="KU13" s="170" t="str">
        <f t="shared" si="85"/>
        <v xml:space="preserve"> </v>
      </c>
      <c r="KW13" s="166">
        <v>28</v>
      </c>
      <c r="KX13" s="229"/>
      <c r="KY13" s="167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",(VLOOKUP(LA13,PROTOKOL!$A$1:$E$27,2,FALSE))*LB13)</f>
        <v xml:space="preserve"> </v>
      </c>
      <c r="LD13" s="168" t="str">
        <f t="shared" si="28"/>
        <v xml:space="preserve"> </v>
      </c>
      <c r="LE13" s="205" t="str">
        <f>IF(LA13=0," ",VLOOKUP(LA13,PROTOKOL!$A:$E,5,FALSE))</f>
        <v xml:space="preserve"> </v>
      </c>
      <c r="LF13" s="169"/>
      <c r="LG13" s="170" t="str">
        <f t="shared" si="86"/>
        <v xml:space="preserve"> </v>
      </c>
      <c r="LH13" s="210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",(VLOOKUP(LJ13,PROTOKOL!$A$1:$E$27,2,FALSE))*LK13)</f>
        <v xml:space="preserve"> </v>
      </c>
      <c r="LM13" s="168" t="str">
        <f t="shared" si="29"/>
        <v xml:space="preserve"> </v>
      </c>
      <c r="LN13" s="169" t="str">
        <f>IF(LJ13=0," ",VLOOKUP(LJ13,PROTOKOL!$A:$E,5,FALSE))</f>
        <v xml:space="preserve"> </v>
      </c>
      <c r="LO13" s="205" t="str">
        <f t="shared" si="87"/>
        <v xml:space="preserve"> </v>
      </c>
      <c r="LP13" s="169">
        <f t="shared" si="88"/>
        <v>0</v>
      </c>
      <c r="LQ13" s="170" t="str">
        <f t="shared" si="89"/>
        <v xml:space="preserve"> </v>
      </c>
    </row>
    <row r="14" spans="1:329" ht="13.8">
      <c r="A14" s="166">
        <v>29</v>
      </c>
      <c r="B14" s="227">
        <v>29</v>
      </c>
      <c r="C14" s="167" t="str">
        <f>IF(E14=0," ",VLOOKUP(E14,PROTOKOL!$A:$F,6,FALSE))</f>
        <v>WENZLER CNC FFC</v>
      </c>
      <c r="D14" s="43">
        <v>67</v>
      </c>
      <c r="E14" s="43">
        <v>11</v>
      </c>
      <c r="F14" s="43">
        <v>7.5</v>
      </c>
      <c r="G14" s="42">
        <f>IF(E14=0," ",(VLOOKUP(E14,PROTOKOL!$A$1:$E$27,2,FALSE))*F14)</f>
        <v>82</v>
      </c>
      <c r="H14" s="168">
        <f t="shared" si="0"/>
        <v>-15</v>
      </c>
      <c r="I14" s="205">
        <f>IF(E14=0," ",VLOOKUP(E14,PROTOKOL!$A:$E,5,FALSE))</f>
        <v>0.83623357558139522</v>
      </c>
      <c r="J14" s="169" t="s">
        <v>116</v>
      </c>
      <c r="K14" s="170">
        <f t="shared" si="30"/>
        <v>-12.543503633720928</v>
      </c>
      <c r="L14" s="210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",(VLOOKUP(N14,PROTOKOL!$A$1:$E$27,2,FALSE))*O14)</f>
        <v xml:space="preserve"> </v>
      </c>
      <c r="Q14" s="168" t="str">
        <f t="shared" si="1"/>
        <v xml:space="preserve"> </v>
      </c>
      <c r="R14" s="169" t="str">
        <f>IF(N14=0," ",VLOOKUP(N14,PROTOKOL!$A:$E,5,FALSE))</f>
        <v xml:space="preserve"> </v>
      </c>
      <c r="S14" s="205" t="str">
        <f t="shared" si="31"/>
        <v xml:space="preserve"> </v>
      </c>
      <c r="T14" s="169">
        <f t="shared" si="32"/>
        <v>0</v>
      </c>
      <c r="U14" s="170" t="str">
        <f t="shared" si="33"/>
        <v xml:space="preserve"> </v>
      </c>
      <c r="W14" s="166">
        <v>29</v>
      </c>
      <c r="X14" s="227">
        <v>29</v>
      </c>
      <c r="Y14" s="167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",(VLOOKUP(AA14,PROTOKOL!$A$1:$E$27,2,FALSE))*AB14)</f>
        <v xml:space="preserve"> </v>
      </c>
      <c r="AD14" s="168" t="str">
        <f t="shared" si="2"/>
        <v xml:space="preserve"> </v>
      </c>
      <c r="AE14" s="205" t="str">
        <f>IF(AA14=0," ",VLOOKUP(AA14,PROTOKOL!$A:$E,5,FALSE))</f>
        <v xml:space="preserve"> </v>
      </c>
      <c r="AF14" s="169"/>
      <c r="AG14" s="170" t="str">
        <f t="shared" si="34"/>
        <v xml:space="preserve"> </v>
      </c>
      <c r="AH14" s="210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",(VLOOKUP(AJ14,PROTOKOL!$A$1:$E$27,2,FALSE))*AK14)</f>
        <v xml:space="preserve"> </v>
      </c>
      <c r="AM14" s="168" t="str">
        <f t="shared" si="3"/>
        <v xml:space="preserve"> </v>
      </c>
      <c r="AN14" s="169" t="str">
        <f>IF(AJ14=0," ",VLOOKUP(AJ14,PROTOKOL!$A:$E,5,FALSE))</f>
        <v xml:space="preserve"> </v>
      </c>
      <c r="AO14" s="205" t="str">
        <f t="shared" si="35"/>
        <v xml:space="preserve"> </v>
      </c>
      <c r="AP14" s="169">
        <f t="shared" si="36"/>
        <v>0</v>
      </c>
      <c r="AQ14" s="170" t="str">
        <f t="shared" si="37"/>
        <v xml:space="preserve"> </v>
      </c>
      <c r="AS14" s="166">
        <v>29</v>
      </c>
      <c r="AT14" s="227">
        <v>29</v>
      </c>
      <c r="AU14" s="167" t="str">
        <f>IF(AW14=0," ",VLOOKUP(AW14,PROTOKOL!$A:$F,6,FALSE))</f>
        <v>WENZLER CNC FFC</v>
      </c>
      <c r="AV14" s="43">
        <v>70</v>
      </c>
      <c r="AW14" s="43">
        <v>11</v>
      </c>
      <c r="AX14" s="43">
        <v>7.5</v>
      </c>
      <c r="AY14" s="42">
        <f>IF(AW14=0," ",(VLOOKUP(AW14,PROTOKOL!$A$1:$E$27,2,FALSE))*AX14)</f>
        <v>82</v>
      </c>
      <c r="AZ14" s="168">
        <f t="shared" si="4"/>
        <v>-12</v>
      </c>
      <c r="BA14" s="205">
        <f>IF(AW14=0," ",VLOOKUP(AW14,PROTOKOL!$A:$E,5,FALSE))</f>
        <v>0.83623357558139522</v>
      </c>
      <c r="BB14" s="169" t="s">
        <v>116</v>
      </c>
      <c r="BC14" s="170">
        <f t="shared" si="38"/>
        <v>-10.034802906976743</v>
      </c>
      <c r="BD14" s="210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",(VLOOKUP(BF14,PROTOKOL!$A$1:$E$27,2,FALSE))*BG14)</f>
        <v xml:space="preserve"> </v>
      </c>
      <c r="BI14" s="168" t="str">
        <f t="shared" si="5"/>
        <v xml:space="preserve"> </v>
      </c>
      <c r="BJ14" s="169" t="str">
        <f>IF(BF14=0," ",VLOOKUP(BF14,PROTOKOL!$A:$E,5,FALSE))</f>
        <v xml:space="preserve"> </v>
      </c>
      <c r="BK14" s="205" t="str">
        <f t="shared" si="39"/>
        <v xml:space="preserve"> </v>
      </c>
      <c r="BL14" s="169">
        <f t="shared" si="40"/>
        <v>0</v>
      </c>
      <c r="BM14" s="170" t="str">
        <f t="shared" si="41"/>
        <v xml:space="preserve"> </v>
      </c>
      <c r="BO14" s="166">
        <v>29</v>
      </c>
      <c r="BP14" s="227">
        <v>29</v>
      </c>
      <c r="BQ14" s="167" t="str">
        <f>IF(BS14=0," ",VLOOKUP(BS14,PROTOKOL!$A:$F,6,FALSE))</f>
        <v>VİTRA CLEAN</v>
      </c>
      <c r="BR14" s="43">
        <v>90</v>
      </c>
      <c r="BS14" s="43">
        <v>8</v>
      </c>
      <c r="BT14" s="43">
        <v>7.5</v>
      </c>
      <c r="BU14" s="42">
        <f>IF(BS14=0," ",(VLOOKUP(BS14,PROTOKOL!$A$1:$E$27,2,FALSE))*BT14)</f>
        <v>59</v>
      </c>
      <c r="BV14" s="168">
        <f t="shared" si="6"/>
        <v>31</v>
      </c>
      <c r="BW14" s="205">
        <f>IF(BS14=0," ",VLOOKUP(BS14,PROTOKOL!$A:$E,5,FALSE))</f>
        <v>1.1599368951612903</v>
      </c>
      <c r="BX14" s="169" t="s">
        <v>116</v>
      </c>
      <c r="BY14" s="170">
        <f t="shared" si="42"/>
        <v>35.958043750000002</v>
      </c>
      <c r="BZ14" s="210" t="str">
        <f>IF(CB14=0," ",VLOOKUP(CB14,PROTOKOL!$A:$F,6,FALSE))</f>
        <v>VİTRA CLEAN</v>
      </c>
      <c r="CA14" s="43">
        <v>30</v>
      </c>
      <c r="CB14" s="43">
        <v>8</v>
      </c>
      <c r="CC14" s="43">
        <v>2.5</v>
      </c>
      <c r="CD14" s="91">
        <f>IF(CB14=0," ",(VLOOKUP(CB14,PROTOKOL!$A$1:$E$27,2,FALSE))*CC14)</f>
        <v>19.666666666666664</v>
      </c>
      <c r="CE14" s="168">
        <f t="shared" si="7"/>
        <v>10.333333333333336</v>
      </c>
      <c r="CF14" s="169">
        <f>IF(CB14=0," ",VLOOKUP(CB14,PROTOKOL!$A:$E,5,FALSE))</f>
        <v>1.1599368951612903</v>
      </c>
      <c r="CG14" s="205">
        <f t="shared" si="43"/>
        <v>11.986014583333336</v>
      </c>
      <c r="CH14" s="169">
        <f t="shared" si="44"/>
        <v>5</v>
      </c>
      <c r="CI14" s="170">
        <f t="shared" si="45"/>
        <v>23.972029166666672</v>
      </c>
      <c r="CK14" s="166">
        <v>29</v>
      </c>
      <c r="CL14" s="227">
        <v>29</v>
      </c>
      <c r="CM14" s="167" t="str">
        <f>IF(CO14=0," ",VLOOKUP(CO14,PROTOKOL!$A:$F,6,FALSE))</f>
        <v>VİTRA CLEAN</v>
      </c>
      <c r="CN14" s="43">
        <v>90</v>
      </c>
      <c r="CO14" s="43">
        <v>8</v>
      </c>
      <c r="CP14" s="43">
        <v>7.5</v>
      </c>
      <c r="CQ14" s="42">
        <f>IF(CO14=0," ",(VLOOKUP(CO14,PROTOKOL!$A$1:$E$27,2,FALSE))*CP14)</f>
        <v>59</v>
      </c>
      <c r="CR14" s="168">
        <f t="shared" si="8"/>
        <v>31</v>
      </c>
      <c r="CS14" s="205">
        <f>IF(CO14=0," ",VLOOKUP(CO14,PROTOKOL!$A:$E,5,FALSE))</f>
        <v>1.1599368951612903</v>
      </c>
      <c r="CT14" s="169" t="s">
        <v>116</v>
      </c>
      <c r="CU14" s="170">
        <f t="shared" si="46"/>
        <v>35.958043750000002</v>
      </c>
      <c r="CV14" s="210" t="str">
        <f>IF(CX14=0," ",VLOOKUP(CX14,PROTOKOL!$A:$F,6,FALSE))</f>
        <v>VİTRA CLEAN</v>
      </c>
      <c r="CW14" s="43">
        <v>30</v>
      </c>
      <c r="CX14" s="43">
        <v>8</v>
      </c>
      <c r="CY14" s="43">
        <v>2.5</v>
      </c>
      <c r="CZ14" s="91">
        <f>IF(CX14=0," ",(VLOOKUP(CX14,PROTOKOL!$A$1:$E$27,2,FALSE))*CY14)</f>
        <v>19.666666666666664</v>
      </c>
      <c r="DA14" s="168">
        <f t="shared" si="9"/>
        <v>10.333333333333336</v>
      </c>
      <c r="DB14" s="169">
        <f>IF(CX14=0," ",VLOOKUP(CX14,PROTOKOL!$A:$E,5,FALSE))</f>
        <v>1.1599368951612903</v>
      </c>
      <c r="DC14" s="205">
        <f t="shared" si="47"/>
        <v>11.986014583333336</v>
      </c>
      <c r="DD14" s="169">
        <f t="shared" si="48"/>
        <v>5</v>
      </c>
      <c r="DE14" s="170">
        <f t="shared" si="49"/>
        <v>23.972029166666672</v>
      </c>
      <c r="DG14" s="166">
        <v>29</v>
      </c>
      <c r="DH14" s="227">
        <v>29</v>
      </c>
      <c r="DI14" s="167" t="s">
        <v>36</v>
      </c>
      <c r="DJ14" s="43"/>
      <c r="DK14" s="43"/>
      <c r="DL14" s="43"/>
      <c r="DM14" s="42" t="str">
        <f>IF(DK14=0," ",(VLOOKUP(DK14,PROTOKOL!$A$1:$E$27,2,FALSE))*DL14)</f>
        <v xml:space="preserve"> </v>
      </c>
      <c r="DN14" s="168" t="str">
        <f t="shared" si="10"/>
        <v xml:space="preserve"> </v>
      </c>
      <c r="DO14" s="205" t="str">
        <f>IF(DK14=0," ",VLOOKUP(DK14,PROTOKOL!$A:$E,5,FALSE))</f>
        <v xml:space="preserve"> </v>
      </c>
      <c r="DP14" s="169" t="s">
        <v>116</v>
      </c>
      <c r="DQ14" s="170" t="str">
        <f t="shared" si="50"/>
        <v xml:space="preserve"> </v>
      </c>
      <c r="DR14" s="210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",(VLOOKUP(DT14,PROTOKOL!$A$1:$E$27,2,FALSE))*DU14)</f>
        <v xml:space="preserve"> </v>
      </c>
      <c r="DW14" s="168" t="str">
        <f t="shared" si="11"/>
        <v xml:space="preserve"> </v>
      </c>
      <c r="DX14" s="169" t="str">
        <f>IF(DT14=0," ",VLOOKUP(DT14,PROTOKOL!$A:$E,5,FALSE))</f>
        <v xml:space="preserve"> </v>
      </c>
      <c r="DY14" s="205" t="str">
        <f t="shared" si="51"/>
        <v xml:space="preserve"> </v>
      </c>
      <c r="DZ14" s="169">
        <f t="shared" si="52"/>
        <v>0</v>
      </c>
      <c r="EA14" s="170" t="str">
        <f t="shared" si="53"/>
        <v xml:space="preserve"> </v>
      </c>
      <c r="EC14" s="166">
        <v>29</v>
      </c>
      <c r="ED14" s="227">
        <v>29</v>
      </c>
      <c r="EE14" s="167" t="str">
        <f>IF(EG14=0," ",VLOOKUP(EG14,PROTOKOL!$A:$F,6,FALSE))</f>
        <v>WENZLER CNC FFC</v>
      </c>
      <c r="EF14" s="43">
        <v>70</v>
      </c>
      <c r="EG14" s="43">
        <v>11</v>
      </c>
      <c r="EH14" s="43">
        <v>7.5</v>
      </c>
      <c r="EI14" s="42">
        <f>IF(EG14=0," ",(VLOOKUP(EG14,PROTOKOL!$A$1:$E$27,2,FALSE))*EH14)</f>
        <v>82</v>
      </c>
      <c r="EJ14" s="168">
        <f t="shared" si="12"/>
        <v>-12</v>
      </c>
      <c r="EK14" s="205">
        <f>IF(EG14=0," ",VLOOKUP(EG14,PROTOKOL!$A:$E,5,FALSE))</f>
        <v>0.83623357558139522</v>
      </c>
      <c r="EL14" s="169" t="s">
        <v>116</v>
      </c>
      <c r="EM14" s="170">
        <f t="shared" si="54"/>
        <v>-10.034802906976743</v>
      </c>
      <c r="EN14" s="210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",(VLOOKUP(EP14,PROTOKOL!$A$1:$E$27,2,FALSE))*EQ14)</f>
        <v xml:space="preserve"> </v>
      </c>
      <c r="ES14" s="168" t="str">
        <f t="shared" si="13"/>
        <v xml:space="preserve"> </v>
      </c>
      <c r="ET14" s="169" t="str">
        <f>IF(EP14=0," ",VLOOKUP(EP14,PROTOKOL!$A:$E,5,FALSE))</f>
        <v xml:space="preserve"> </v>
      </c>
      <c r="EU14" s="205" t="str">
        <f t="shared" si="55"/>
        <v xml:space="preserve"> </v>
      </c>
      <c r="EV14" s="169">
        <f t="shared" si="56"/>
        <v>0</v>
      </c>
      <c r="EW14" s="170" t="str">
        <f t="shared" si="57"/>
        <v xml:space="preserve"> </v>
      </c>
      <c r="EY14" s="166">
        <v>29</v>
      </c>
      <c r="EZ14" s="227">
        <v>29</v>
      </c>
      <c r="FA14" s="167" t="str">
        <f>IF(FC14=0," ",VLOOKUP(FC14,PROTOKOL!$A:$F,6,FALSE))</f>
        <v>WENZLER CNC DUŞ</v>
      </c>
      <c r="FB14" s="43">
        <v>65</v>
      </c>
      <c r="FC14" s="43">
        <v>12</v>
      </c>
      <c r="FD14" s="43">
        <v>7.5</v>
      </c>
      <c r="FE14" s="42">
        <f>IF(FC14=0," ",(VLOOKUP(FC14,PROTOKOL!$A$1:$E$27,2,FALSE))*FD14)</f>
        <v>43</v>
      </c>
      <c r="FF14" s="168">
        <f t="shared" si="14"/>
        <v>22</v>
      </c>
      <c r="FG14" s="205">
        <f>IF(FC14=0," ",VLOOKUP(FC14,PROTOKOL!$A:$E,5,FALSE))</f>
        <v>1.6344565340909094</v>
      </c>
      <c r="FH14" s="169" t="s">
        <v>116</v>
      </c>
      <c r="FI14" s="170">
        <f t="shared" si="58"/>
        <v>35.958043750000009</v>
      </c>
      <c r="FJ14" s="210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",(VLOOKUP(FL14,PROTOKOL!$A$1:$E$27,2,FALSE))*FM14)</f>
        <v xml:space="preserve"> </v>
      </c>
      <c r="FO14" s="168" t="str">
        <f t="shared" si="15"/>
        <v xml:space="preserve"> </v>
      </c>
      <c r="FP14" s="169" t="str">
        <f>IF(FL14=0," ",VLOOKUP(FL14,PROTOKOL!$A:$E,5,FALSE))</f>
        <v xml:space="preserve"> </v>
      </c>
      <c r="FQ14" s="205" t="str">
        <f t="shared" si="59"/>
        <v xml:space="preserve"> </v>
      </c>
      <c r="FR14" s="169">
        <f t="shared" si="60"/>
        <v>0</v>
      </c>
      <c r="FS14" s="170" t="str">
        <f t="shared" si="61"/>
        <v xml:space="preserve"> </v>
      </c>
      <c r="FU14" s="166">
        <v>29</v>
      </c>
      <c r="FV14" s="227">
        <v>29</v>
      </c>
      <c r="FW14" s="167" t="str">
        <f>IF(FY14=0," ",VLOOKUP(FY14,PROTOKOL!$A:$F,6,FALSE))</f>
        <v>PANTOGRAF FFC</v>
      </c>
      <c r="FX14" s="43">
        <v>120</v>
      </c>
      <c r="FY14" s="43">
        <v>9</v>
      </c>
      <c r="FZ14" s="43">
        <v>7.5</v>
      </c>
      <c r="GA14" s="42">
        <f>IF(FY14=0," ",(VLOOKUP(FY14,PROTOKOL!$A$1:$E$27,2,FALSE))*FZ14)</f>
        <v>78</v>
      </c>
      <c r="GB14" s="168">
        <f t="shared" si="16"/>
        <v>42</v>
      </c>
      <c r="GC14" s="205">
        <f>IF(FY14=0," ",VLOOKUP(FY14,PROTOKOL!$A:$E,5,FALSE))</f>
        <v>0.8561438988095238</v>
      </c>
      <c r="GD14" s="169" t="s">
        <v>116</v>
      </c>
      <c r="GE14" s="170">
        <f t="shared" si="62"/>
        <v>35.958043750000002</v>
      </c>
      <c r="GF14" s="210" t="str">
        <f>IF(GH14=0," ",VLOOKUP(GH14,PROTOKOL!$A:$F,6,FALSE))</f>
        <v>VİTRA CLEAN</v>
      </c>
      <c r="GG14" s="43">
        <v>2.5</v>
      </c>
      <c r="GH14" s="43">
        <v>8</v>
      </c>
      <c r="GI14" s="43">
        <v>30</v>
      </c>
      <c r="GJ14" s="91">
        <f>IF(GH14=0," ",(VLOOKUP(GH14,PROTOKOL!$A$1:$E$27,2,FALSE))*GI14)</f>
        <v>236</v>
      </c>
      <c r="GK14" s="168">
        <f t="shared" si="17"/>
        <v>-233.5</v>
      </c>
      <c r="GL14" s="169">
        <f>IF(GH14=0," ",VLOOKUP(GH14,PROTOKOL!$A:$E,5,FALSE))</f>
        <v>1.1599368951612903</v>
      </c>
      <c r="GM14" s="205">
        <f t="shared" si="63"/>
        <v>-270.84526502016126</v>
      </c>
      <c r="GN14" s="169">
        <f t="shared" si="64"/>
        <v>60</v>
      </c>
      <c r="GO14" s="170">
        <f t="shared" si="65"/>
        <v>-541.69053004032253</v>
      </c>
      <c r="GQ14" s="166">
        <v>29</v>
      </c>
      <c r="GR14" s="227">
        <v>29</v>
      </c>
      <c r="GS14" s="167" t="str">
        <f>IF(GU14=0," ",VLOOKUP(GU14,PROTOKOL!$A:$F,6,FALSE))</f>
        <v>WENZLER CNC FFC</v>
      </c>
      <c r="GT14" s="43">
        <v>70</v>
      </c>
      <c r="GU14" s="43">
        <v>11</v>
      </c>
      <c r="GV14" s="43">
        <v>7.5</v>
      </c>
      <c r="GW14" s="42">
        <f>IF(GU14=0," ",(VLOOKUP(GU14,PROTOKOL!$A$1:$E$27,2,FALSE))*GV14)</f>
        <v>82</v>
      </c>
      <c r="GX14" s="168">
        <f t="shared" si="18"/>
        <v>-12</v>
      </c>
      <c r="GY14" s="205">
        <f>IF(GU14=0," ",VLOOKUP(GU14,PROTOKOL!$A:$E,5,FALSE))</f>
        <v>0.83623357558139522</v>
      </c>
      <c r="GZ14" s="169" t="s">
        <v>116</v>
      </c>
      <c r="HA14" s="170">
        <f t="shared" si="66"/>
        <v>-10.034802906976743</v>
      </c>
      <c r="HB14" s="210" t="str">
        <f>IF(HD14=0," ",VLOOKUP(HD14,PROTOKOL!$A:$F,6,FALSE))</f>
        <v>WENZLER CNC FFC</v>
      </c>
      <c r="HC14" s="43">
        <v>37</v>
      </c>
      <c r="HD14" s="43">
        <v>11</v>
      </c>
      <c r="HE14" s="43">
        <v>3.5</v>
      </c>
      <c r="HF14" s="91">
        <f>IF(HD14=0," ",(VLOOKUP(HD14,PROTOKOL!$A$1:$E$27,2,FALSE))*HE14)</f>
        <v>38.266666666666666</v>
      </c>
      <c r="HG14" s="168">
        <f t="shared" si="19"/>
        <v>-1.2666666666666657</v>
      </c>
      <c r="HH14" s="169">
        <f>IF(HD14=0," ",VLOOKUP(HD14,PROTOKOL!$A:$E,5,FALSE))</f>
        <v>0.83623357558139522</v>
      </c>
      <c r="HI14" s="205">
        <f t="shared" si="67"/>
        <v>-1.059229195736433</v>
      </c>
      <c r="HJ14" s="169">
        <f t="shared" si="68"/>
        <v>7</v>
      </c>
      <c r="HK14" s="170">
        <f t="shared" si="69"/>
        <v>-2.1184583914728661</v>
      </c>
      <c r="HM14" s="166">
        <v>29</v>
      </c>
      <c r="HN14" s="227">
        <v>29</v>
      </c>
      <c r="HO14" s="167" t="str">
        <f>IF(HQ14=0," ",VLOOKUP(HQ14,PROTOKOL!$A:$F,6,FALSE))</f>
        <v>WENZLER CNC DUŞ</v>
      </c>
      <c r="HP14" s="43">
        <v>65</v>
      </c>
      <c r="HQ14" s="43">
        <v>12</v>
      </c>
      <c r="HR14" s="43">
        <v>7.5</v>
      </c>
      <c r="HS14" s="42">
        <f>IF(HQ14=0," ",(VLOOKUP(HQ14,PROTOKOL!$A$1:$E$27,2,FALSE))*HR14)</f>
        <v>43</v>
      </c>
      <c r="HT14" s="168">
        <f t="shared" si="20"/>
        <v>22</v>
      </c>
      <c r="HU14" s="205">
        <f>IF(HQ14=0," ",VLOOKUP(HQ14,PROTOKOL!$A:$E,5,FALSE))</f>
        <v>1.6344565340909094</v>
      </c>
      <c r="HV14" s="169" t="s">
        <v>116</v>
      </c>
      <c r="HW14" s="170">
        <f t="shared" si="70"/>
        <v>35.958043750000009</v>
      </c>
      <c r="HX14" s="210" t="str">
        <f>IF(HZ14=0," ",VLOOKUP(HZ14,PROTOKOL!$A:$F,6,FALSE))</f>
        <v>TEMİZLİK</v>
      </c>
      <c r="HY14" s="43"/>
      <c r="HZ14" s="43">
        <v>27</v>
      </c>
      <c r="IA14" s="43">
        <v>2.5</v>
      </c>
      <c r="IB14" s="91" t="e">
        <f>IF(HZ14=0," ",(VLOOKUP(HZ14,PROTOKOL!$A$1:$E$27,2,FALSE))*IA14)</f>
        <v>#N/A</v>
      </c>
      <c r="IC14" s="168" t="str">
        <f t="shared" si="21"/>
        <v xml:space="preserve"> </v>
      </c>
      <c r="ID14" s="169">
        <f>IF(HZ14=0," ",VLOOKUP(HZ14,PROTOKOL!$A:$E,5,FALSE))</f>
        <v>0</v>
      </c>
      <c r="IE14" s="205" t="e">
        <f t="shared" si="71"/>
        <v>#VALUE!</v>
      </c>
      <c r="IF14" s="169">
        <f t="shared" si="72"/>
        <v>5</v>
      </c>
      <c r="IG14" s="170" t="e">
        <f t="shared" si="73"/>
        <v>#VALUE!</v>
      </c>
      <c r="II14" s="166">
        <v>29</v>
      </c>
      <c r="IJ14" s="227">
        <v>29</v>
      </c>
      <c r="IK14" s="167" t="str">
        <f>IF(IM14=0," ",VLOOKUP(IM14,PROTOKOL!$A:$F,6,FALSE))</f>
        <v>ÜRÜN KONTROL</v>
      </c>
      <c r="IL14" s="43">
        <v>1</v>
      </c>
      <c r="IM14" s="43">
        <v>19</v>
      </c>
      <c r="IN14" s="43">
        <v>7.5</v>
      </c>
      <c r="IO14" s="42">
        <f>IF(IM14=0," ",(VLOOKUP(IM14,PROTOKOL!$A$1:$E$27,2,FALSE))*IN14)</f>
        <v>0</v>
      </c>
      <c r="IP14" s="168">
        <f t="shared" si="22"/>
        <v>1</v>
      </c>
      <c r="IQ14" s="205" t="e">
        <f>IF(IM14=0," ",VLOOKUP(IM14,PROTOKOL!$A:$E,5,FALSE))</f>
        <v>#DIV/0!</v>
      </c>
      <c r="IR14" s="169" t="s">
        <v>116</v>
      </c>
      <c r="IS14" s="170" t="e">
        <f>IF(IM14=0," ",(IQ14*IP14))/7.5*7.5</f>
        <v>#DIV/0!</v>
      </c>
      <c r="IT14" s="210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",(VLOOKUP(IV14,PROTOKOL!$A$1:$E$27,2,FALSE))*IW14)</f>
        <v xml:space="preserve"> </v>
      </c>
      <c r="IY14" s="168" t="str">
        <f t="shared" si="23"/>
        <v xml:space="preserve"> </v>
      </c>
      <c r="IZ14" s="169" t="str">
        <f>IF(IV14=0," ",VLOOKUP(IV14,PROTOKOL!$A:$E,5,FALSE))</f>
        <v xml:space="preserve"> </v>
      </c>
      <c r="JA14" s="205" t="str">
        <f t="shared" si="75"/>
        <v xml:space="preserve"> </v>
      </c>
      <c r="JB14" s="169">
        <f t="shared" si="76"/>
        <v>0</v>
      </c>
      <c r="JC14" s="170" t="str">
        <f t="shared" si="77"/>
        <v xml:space="preserve"> </v>
      </c>
      <c r="JE14" s="166">
        <v>29</v>
      </c>
      <c r="JF14" s="227">
        <v>29</v>
      </c>
      <c r="JG14" s="167" t="str">
        <f>IF(JI14=0," ",VLOOKUP(JI14,PROTOKOL!$A:$F,6,FALSE))</f>
        <v>PANTOGRAF FFC</v>
      </c>
      <c r="JH14" s="43">
        <v>125</v>
      </c>
      <c r="JI14" s="43">
        <v>9</v>
      </c>
      <c r="JJ14" s="43">
        <v>7.5</v>
      </c>
      <c r="JK14" s="42">
        <f>IF(JI14=0," ",(VLOOKUP(JI14,PROTOKOL!$A$1:$E$27,2,FALSE))*JJ14)</f>
        <v>78</v>
      </c>
      <c r="JL14" s="168">
        <f t="shared" si="24"/>
        <v>47</v>
      </c>
      <c r="JM14" s="205">
        <f>IF(JI14=0," ",VLOOKUP(JI14,PROTOKOL!$A:$E,5,FALSE))</f>
        <v>0.8561438988095238</v>
      </c>
      <c r="JN14" s="169" t="s">
        <v>116</v>
      </c>
      <c r="JO14" s="170">
        <f t="shared" si="78"/>
        <v>40.238763244047618</v>
      </c>
      <c r="JP14" s="210" t="str">
        <f>IF(JR14=0," ",VLOOKUP(JR14,PROTOKOL!$A:$F,6,FALSE))</f>
        <v>PANTOGRAF FFC</v>
      </c>
      <c r="JQ14" s="43">
        <v>70</v>
      </c>
      <c r="JR14" s="43">
        <v>9</v>
      </c>
      <c r="JS14" s="43">
        <v>3.5</v>
      </c>
      <c r="JT14" s="91">
        <f>IF(JR14=0," ",(VLOOKUP(JR14,PROTOKOL!$A$1:$E$27,2,FALSE))*JS14)</f>
        <v>36.4</v>
      </c>
      <c r="JU14" s="168">
        <f t="shared" si="25"/>
        <v>33.6</v>
      </c>
      <c r="JV14" s="169">
        <f>IF(JR14=0," ",VLOOKUP(JR14,PROTOKOL!$A:$E,5,FALSE))</f>
        <v>0.8561438988095238</v>
      </c>
      <c r="JW14" s="205">
        <f t="shared" si="79"/>
        <v>28.766435000000001</v>
      </c>
      <c r="JX14" s="169">
        <f t="shared" si="80"/>
        <v>7</v>
      </c>
      <c r="JY14" s="170">
        <f t="shared" si="81"/>
        <v>57.532870000000003</v>
      </c>
      <c r="KA14" s="166">
        <v>29</v>
      </c>
      <c r="KB14" s="227">
        <v>29</v>
      </c>
      <c r="KC14" s="167" t="str">
        <f>IF(KE14=0," ",VLOOKUP(KE14,PROTOKOL!$A:$F,6,FALSE))</f>
        <v>PANTOGRAF FFC</v>
      </c>
      <c r="KD14" s="43">
        <v>120</v>
      </c>
      <c r="KE14" s="43">
        <v>9</v>
      </c>
      <c r="KF14" s="43">
        <v>7.5</v>
      </c>
      <c r="KG14" s="42">
        <f>IF(KE14=0," ",(VLOOKUP(KE14,PROTOKOL!$A$1:$E$27,2,FALSE))*KF14)</f>
        <v>78</v>
      </c>
      <c r="KH14" s="168">
        <f t="shared" si="26"/>
        <v>42</v>
      </c>
      <c r="KI14" s="205">
        <f>IF(KE14=0," ",VLOOKUP(KE14,PROTOKOL!$A:$E,5,FALSE))</f>
        <v>0.8561438988095238</v>
      </c>
      <c r="KJ14" s="169" t="s">
        <v>116</v>
      </c>
      <c r="KK14" s="170">
        <f t="shared" si="82"/>
        <v>35.958043750000002</v>
      </c>
      <c r="KL14" s="210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",(VLOOKUP(KN14,PROTOKOL!$A$1:$E$27,2,FALSE))*KO14)</f>
        <v xml:space="preserve"> </v>
      </c>
      <c r="KQ14" s="168" t="str">
        <f t="shared" si="27"/>
        <v xml:space="preserve"> </v>
      </c>
      <c r="KR14" s="169" t="str">
        <f>IF(KN14=0," ",VLOOKUP(KN14,PROTOKOL!$A:$E,5,FALSE))</f>
        <v xml:space="preserve"> </v>
      </c>
      <c r="KS14" s="205" t="str">
        <f t="shared" si="83"/>
        <v xml:space="preserve"> </v>
      </c>
      <c r="KT14" s="169">
        <f t="shared" si="84"/>
        <v>0</v>
      </c>
      <c r="KU14" s="170" t="str">
        <f t="shared" si="85"/>
        <v xml:space="preserve"> </v>
      </c>
      <c r="KW14" s="166">
        <v>29</v>
      </c>
      <c r="KX14" s="227">
        <v>29</v>
      </c>
      <c r="KY14" s="167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",(VLOOKUP(LA14,PROTOKOL!$A$1:$E$27,2,FALSE))*LB14)</f>
        <v xml:space="preserve"> </v>
      </c>
      <c r="LD14" s="168" t="str">
        <f t="shared" si="28"/>
        <v xml:space="preserve"> </v>
      </c>
      <c r="LE14" s="205" t="str">
        <f>IF(LA14=0," ",VLOOKUP(LA14,PROTOKOL!$A:$E,5,FALSE))</f>
        <v xml:space="preserve"> </v>
      </c>
      <c r="LF14" s="169"/>
      <c r="LG14" s="170" t="str">
        <f t="shared" si="86"/>
        <v xml:space="preserve"> </v>
      </c>
      <c r="LH14" s="210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",(VLOOKUP(LJ14,PROTOKOL!$A$1:$E$27,2,FALSE))*LK14)</f>
        <v xml:space="preserve"> </v>
      </c>
      <c r="LM14" s="168" t="str">
        <f t="shared" si="29"/>
        <v xml:space="preserve"> </v>
      </c>
      <c r="LN14" s="169" t="str">
        <f>IF(LJ14=0," ",VLOOKUP(LJ14,PROTOKOL!$A:$E,5,FALSE))</f>
        <v xml:space="preserve"> </v>
      </c>
      <c r="LO14" s="205" t="str">
        <f t="shared" si="87"/>
        <v xml:space="preserve"> </v>
      </c>
      <c r="LP14" s="169">
        <f t="shared" si="88"/>
        <v>0</v>
      </c>
      <c r="LQ14" s="170" t="str">
        <f t="shared" si="89"/>
        <v xml:space="preserve"> </v>
      </c>
    </row>
    <row r="15" spans="1:329" ht="13.8">
      <c r="A15" s="166">
        <v>29</v>
      </c>
      <c r="B15" s="228"/>
      <c r="C15" s="167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",(VLOOKUP(E15,PROTOKOL!$A$1:$E$27,2,FALSE))*F15)</f>
        <v xml:space="preserve"> </v>
      </c>
      <c r="H15" s="168" t="str">
        <f t="shared" si="0"/>
        <v xml:space="preserve"> </v>
      </c>
      <c r="I15" s="205" t="str">
        <f>IF(E15=0," ",VLOOKUP(E15,PROTOKOL!$A:$E,5,FALSE))</f>
        <v xml:space="preserve"> </v>
      </c>
      <c r="J15" s="169" t="s">
        <v>116</v>
      </c>
      <c r="K15" s="170" t="str">
        <f t="shared" si="30"/>
        <v xml:space="preserve"> </v>
      </c>
      <c r="L15" s="210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",(VLOOKUP(N15,PROTOKOL!$A$1:$E$27,2,FALSE))*O15)</f>
        <v xml:space="preserve"> </v>
      </c>
      <c r="Q15" s="168" t="str">
        <f t="shared" si="1"/>
        <v xml:space="preserve"> </v>
      </c>
      <c r="R15" s="169" t="str">
        <f>IF(N15=0," ",VLOOKUP(N15,PROTOKOL!$A:$E,5,FALSE))</f>
        <v xml:space="preserve"> </v>
      </c>
      <c r="S15" s="205" t="str">
        <f t="shared" si="31"/>
        <v xml:space="preserve"> </v>
      </c>
      <c r="T15" s="169">
        <f t="shared" si="32"/>
        <v>0</v>
      </c>
      <c r="U15" s="170" t="str">
        <f t="shared" si="33"/>
        <v xml:space="preserve"> </v>
      </c>
      <c r="W15" s="166">
        <v>29</v>
      </c>
      <c r="X15" s="228"/>
      <c r="Y15" s="167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",(VLOOKUP(AA15,PROTOKOL!$A$1:$E$27,2,FALSE))*AB15)</f>
        <v xml:space="preserve"> </v>
      </c>
      <c r="AD15" s="168" t="str">
        <f t="shared" si="2"/>
        <v xml:space="preserve"> </v>
      </c>
      <c r="AE15" s="205" t="str">
        <f>IF(AA15=0," ",VLOOKUP(AA15,PROTOKOL!$A:$E,5,FALSE))</f>
        <v xml:space="preserve"> </v>
      </c>
      <c r="AF15" s="169"/>
      <c r="AG15" s="170" t="str">
        <f t="shared" si="34"/>
        <v xml:space="preserve"> </v>
      </c>
      <c r="AH15" s="210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",(VLOOKUP(AJ15,PROTOKOL!$A$1:$E$27,2,FALSE))*AK15)</f>
        <v xml:space="preserve"> </v>
      </c>
      <c r="AM15" s="168" t="str">
        <f t="shared" si="3"/>
        <v xml:space="preserve"> </v>
      </c>
      <c r="AN15" s="169" t="str">
        <f>IF(AJ15=0," ",VLOOKUP(AJ15,PROTOKOL!$A:$E,5,FALSE))</f>
        <v xml:space="preserve"> </v>
      </c>
      <c r="AO15" s="205" t="str">
        <f t="shared" si="35"/>
        <v xml:space="preserve"> </v>
      </c>
      <c r="AP15" s="169">
        <f t="shared" si="36"/>
        <v>0</v>
      </c>
      <c r="AQ15" s="170" t="str">
        <f t="shared" si="37"/>
        <v xml:space="preserve"> </v>
      </c>
      <c r="AS15" s="166">
        <v>29</v>
      </c>
      <c r="AT15" s="228"/>
      <c r="AU15" s="167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",(VLOOKUP(AW15,PROTOKOL!$A$1:$E$27,2,FALSE))*AX15)</f>
        <v xml:space="preserve"> </v>
      </c>
      <c r="AZ15" s="168" t="str">
        <f t="shared" si="4"/>
        <v xml:space="preserve"> </v>
      </c>
      <c r="BA15" s="205" t="str">
        <f>IF(AW15=0," ",VLOOKUP(AW15,PROTOKOL!$A:$E,5,FALSE))</f>
        <v xml:space="preserve"> </v>
      </c>
      <c r="BB15" s="169" t="s">
        <v>116</v>
      </c>
      <c r="BC15" s="170" t="str">
        <f t="shared" si="38"/>
        <v xml:space="preserve"> </v>
      </c>
      <c r="BD15" s="210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",(VLOOKUP(BF15,PROTOKOL!$A$1:$E$27,2,FALSE))*BG15)</f>
        <v xml:space="preserve"> </v>
      </c>
      <c r="BI15" s="168" t="str">
        <f t="shared" si="5"/>
        <v xml:space="preserve"> </v>
      </c>
      <c r="BJ15" s="169" t="str">
        <f>IF(BF15=0," ",VLOOKUP(BF15,PROTOKOL!$A:$E,5,FALSE))</f>
        <v xml:space="preserve"> </v>
      </c>
      <c r="BK15" s="205" t="str">
        <f t="shared" si="39"/>
        <v xml:space="preserve"> </v>
      </c>
      <c r="BL15" s="169">
        <f t="shared" si="40"/>
        <v>0</v>
      </c>
      <c r="BM15" s="170" t="str">
        <f t="shared" si="41"/>
        <v xml:space="preserve"> </v>
      </c>
      <c r="BO15" s="166">
        <v>29</v>
      </c>
      <c r="BP15" s="228"/>
      <c r="BQ15" s="167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",(VLOOKUP(BS15,PROTOKOL!$A$1:$E$27,2,FALSE))*BT15)</f>
        <v xml:space="preserve"> </v>
      </c>
      <c r="BV15" s="168" t="str">
        <f t="shared" si="6"/>
        <v xml:space="preserve"> </v>
      </c>
      <c r="BW15" s="205" t="str">
        <f>IF(BS15=0," ",VLOOKUP(BS15,PROTOKOL!$A:$E,5,FALSE))</f>
        <v xml:space="preserve"> </v>
      </c>
      <c r="BX15" s="169" t="s">
        <v>116</v>
      </c>
      <c r="BY15" s="170" t="str">
        <f t="shared" si="42"/>
        <v xml:space="preserve"> </v>
      </c>
      <c r="BZ15" s="210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",(VLOOKUP(CB15,PROTOKOL!$A$1:$E$27,2,FALSE))*CC15)</f>
        <v xml:space="preserve"> </v>
      </c>
      <c r="CE15" s="168" t="str">
        <f t="shared" si="7"/>
        <v xml:space="preserve"> </v>
      </c>
      <c r="CF15" s="169" t="str">
        <f>IF(CB15=0," ",VLOOKUP(CB15,PROTOKOL!$A:$E,5,FALSE))</f>
        <v xml:space="preserve"> </v>
      </c>
      <c r="CG15" s="205" t="str">
        <f t="shared" si="43"/>
        <v xml:space="preserve"> </v>
      </c>
      <c r="CH15" s="169">
        <f t="shared" si="44"/>
        <v>0</v>
      </c>
      <c r="CI15" s="170" t="str">
        <f t="shared" si="45"/>
        <v xml:space="preserve"> </v>
      </c>
      <c r="CK15" s="166">
        <v>29</v>
      </c>
      <c r="CL15" s="228"/>
      <c r="CM15" s="167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",(VLOOKUP(CO15,PROTOKOL!$A$1:$E$27,2,FALSE))*CP15)</f>
        <v xml:space="preserve"> </v>
      </c>
      <c r="CR15" s="168" t="str">
        <f t="shared" si="8"/>
        <v xml:space="preserve"> </v>
      </c>
      <c r="CS15" s="205" t="str">
        <f>IF(CO15=0," ",VLOOKUP(CO15,PROTOKOL!$A:$E,5,FALSE))</f>
        <v xml:space="preserve"> </v>
      </c>
      <c r="CT15" s="169" t="s">
        <v>116</v>
      </c>
      <c r="CU15" s="170" t="str">
        <f t="shared" si="46"/>
        <v xml:space="preserve"> </v>
      </c>
      <c r="CV15" s="210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",(VLOOKUP(CX15,PROTOKOL!$A$1:$E$27,2,FALSE))*CY15)</f>
        <v xml:space="preserve"> </v>
      </c>
      <c r="DA15" s="168" t="str">
        <f t="shared" si="9"/>
        <v xml:space="preserve"> </v>
      </c>
      <c r="DB15" s="169" t="str">
        <f>IF(CX15=0," ",VLOOKUP(CX15,PROTOKOL!$A:$E,5,FALSE))</f>
        <v xml:space="preserve"> </v>
      </c>
      <c r="DC15" s="205" t="str">
        <f t="shared" si="47"/>
        <v xml:space="preserve"> </v>
      </c>
      <c r="DD15" s="169">
        <f t="shared" si="48"/>
        <v>0</v>
      </c>
      <c r="DE15" s="170" t="str">
        <f t="shared" si="49"/>
        <v xml:space="preserve"> </v>
      </c>
      <c r="DG15" s="166">
        <v>29</v>
      </c>
      <c r="DH15" s="228"/>
      <c r="DI15" s="167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",(VLOOKUP(DK15,PROTOKOL!$A$1:$E$27,2,FALSE))*DL15)</f>
        <v xml:space="preserve"> </v>
      </c>
      <c r="DN15" s="168" t="str">
        <f t="shared" si="10"/>
        <v xml:space="preserve"> </v>
      </c>
      <c r="DO15" s="205" t="str">
        <f>IF(DK15=0," ",VLOOKUP(DK15,PROTOKOL!$A:$E,5,FALSE))</f>
        <v xml:space="preserve"> </v>
      </c>
      <c r="DP15" s="169" t="s">
        <v>116</v>
      </c>
      <c r="DQ15" s="170" t="str">
        <f t="shared" si="50"/>
        <v xml:space="preserve"> </v>
      </c>
      <c r="DR15" s="210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",(VLOOKUP(DT15,PROTOKOL!$A$1:$E$27,2,FALSE))*DU15)</f>
        <v xml:space="preserve"> </v>
      </c>
      <c r="DW15" s="168" t="str">
        <f t="shared" si="11"/>
        <v xml:space="preserve"> </v>
      </c>
      <c r="DX15" s="169" t="str">
        <f>IF(DT15=0," ",VLOOKUP(DT15,PROTOKOL!$A:$E,5,FALSE))</f>
        <v xml:space="preserve"> </v>
      </c>
      <c r="DY15" s="205" t="str">
        <f t="shared" si="51"/>
        <v xml:space="preserve"> </v>
      </c>
      <c r="DZ15" s="169">
        <f t="shared" si="52"/>
        <v>0</v>
      </c>
      <c r="EA15" s="170" t="str">
        <f t="shared" si="53"/>
        <v xml:space="preserve"> </v>
      </c>
      <c r="EC15" s="166">
        <v>29</v>
      </c>
      <c r="ED15" s="228"/>
      <c r="EE15" s="167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",(VLOOKUP(EG15,PROTOKOL!$A$1:$E$27,2,FALSE))*EH15)</f>
        <v xml:space="preserve"> </v>
      </c>
      <c r="EJ15" s="168" t="str">
        <f t="shared" si="12"/>
        <v xml:space="preserve"> </v>
      </c>
      <c r="EK15" s="205" t="str">
        <f>IF(EG15=0," ",VLOOKUP(EG15,PROTOKOL!$A:$E,5,FALSE))</f>
        <v xml:space="preserve"> </v>
      </c>
      <c r="EL15" s="169" t="s">
        <v>116</v>
      </c>
      <c r="EM15" s="170" t="str">
        <f t="shared" si="54"/>
        <v xml:space="preserve"> </v>
      </c>
      <c r="EN15" s="210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",(VLOOKUP(EP15,PROTOKOL!$A$1:$E$27,2,FALSE))*EQ15)</f>
        <v xml:space="preserve"> </v>
      </c>
      <c r="ES15" s="168" t="str">
        <f t="shared" si="13"/>
        <v xml:space="preserve"> </v>
      </c>
      <c r="ET15" s="169" t="str">
        <f>IF(EP15=0," ",VLOOKUP(EP15,PROTOKOL!$A:$E,5,FALSE))</f>
        <v xml:space="preserve"> </v>
      </c>
      <c r="EU15" s="205" t="str">
        <f t="shared" si="55"/>
        <v xml:space="preserve"> </v>
      </c>
      <c r="EV15" s="169">
        <f t="shared" si="56"/>
        <v>0</v>
      </c>
      <c r="EW15" s="170" t="str">
        <f t="shared" si="57"/>
        <v xml:space="preserve"> </v>
      </c>
      <c r="EY15" s="166">
        <v>29</v>
      </c>
      <c r="EZ15" s="228"/>
      <c r="FA15" s="167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",(VLOOKUP(FC15,PROTOKOL!$A$1:$E$27,2,FALSE))*FD15)</f>
        <v xml:space="preserve"> </v>
      </c>
      <c r="FF15" s="168" t="str">
        <f t="shared" si="14"/>
        <v xml:space="preserve"> </v>
      </c>
      <c r="FG15" s="205" t="str">
        <f>IF(FC15=0," ",VLOOKUP(FC15,PROTOKOL!$A:$E,5,FALSE))</f>
        <v xml:space="preserve"> </v>
      </c>
      <c r="FH15" s="169" t="s">
        <v>116</v>
      </c>
      <c r="FI15" s="170" t="str">
        <f t="shared" si="58"/>
        <v xml:space="preserve"> </v>
      </c>
      <c r="FJ15" s="210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",(VLOOKUP(FL15,PROTOKOL!$A$1:$E$27,2,FALSE))*FM15)</f>
        <v xml:space="preserve"> </v>
      </c>
      <c r="FO15" s="168" t="str">
        <f t="shared" si="15"/>
        <v xml:space="preserve"> </v>
      </c>
      <c r="FP15" s="169" t="str">
        <f>IF(FL15=0," ",VLOOKUP(FL15,PROTOKOL!$A:$E,5,FALSE))</f>
        <v xml:space="preserve"> </v>
      </c>
      <c r="FQ15" s="205" t="str">
        <f t="shared" si="59"/>
        <v xml:space="preserve"> </v>
      </c>
      <c r="FR15" s="169">
        <f t="shared" si="60"/>
        <v>0</v>
      </c>
      <c r="FS15" s="170" t="str">
        <f t="shared" si="61"/>
        <v xml:space="preserve"> </v>
      </c>
      <c r="FU15" s="166">
        <v>29</v>
      </c>
      <c r="FV15" s="228"/>
      <c r="FW15" s="167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",(VLOOKUP(FY15,PROTOKOL!$A$1:$E$27,2,FALSE))*FZ15)</f>
        <v xml:space="preserve"> </v>
      </c>
      <c r="GB15" s="168" t="str">
        <f t="shared" si="16"/>
        <v xml:space="preserve"> </v>
      </c>
      <c r="GC15" s="205" t="str">
        <f>IF(FY15=0," ",VLOOKUP(FY15,PROTOKOL!$A:$E,5,FALSE))</f>
        <v xml:space="preserve"> </v>
      </c>
      <c r="GD15" s="169" t="s">
        <v>116</v>
      </c>
      <c r="GE15" s="170" t="str">
        <f t="shared" si="62"/>
        <v xml:space="preserve"> </v>
      </c>
      <c r="GF15" s="210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",(VLOOKUP(GH15,PROTOKOL!$A$1:$E$27,2,FALSE))*GI15)</f>
        <v xml:space="preserve"> </v>
      </c>
      <c r="GK15" s="168" t="str">
        <f t="shared" si="17"/>
        <v xml:space="preserve"> </v>
      </c>
      <c r="GL15" s="169" t="str">
        <f>IF(GH15=0," ",VLOOKUP(GH15,PROTOKOL!$A:$E,5,FALSE))</f>
        <v xml:space="preserve"> </v>
      </c>
      <c r="GM15" s="205" t="str">
        <f t="shared" si="63"/>
        <v xml:space="preserve"> </v>
      </c>
      <c r="GN15" s="169">
        <f t="shared" si="64"/>
        <v>0</v>
      </c>
      <c r="GO15" s="170" t="str">
        <f t="shared" si="65"/>
        <v xml:space="preserve"> </v>
      </c>
      <c r="GQ15" s="166">
        <v>29</v>
      </c>
      <c r="GR15" s="228"/>
      <c r="GS15" s="167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",(VLOOKUP(GU15,PROTOKOL!$A$1:$E$27,2,FALSE))*GV15)</f>
        <v xml:space="preserve"> </v>
      </c>
      <c r="GX15" s="168" t="str">
        <f t="shared" si="18"/>
        <v xml:space="preserve"> </v>
      </c>
      <c r="GY15" s="205" t="str">
        <f>IF(GU15=0," ",VLOOKUP(GU15,PROTOKOL!$A:$E,5,FALSE))</f>
        <v xml:space="preserve"> </v>
      </c>
      <c r="GZ15" s="169" t="s">
        <v>116</v>
      </c>
      <c r="HA15" s="170" t="str">
        <f t="shared" si="66"/>
        <v xml:space="preserve"> </v>
      </c>
      <c r="HB15" s="210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",(VLOOKUP(HD15,PROTOKOL!$A$1:$E$27,2,FALSE))*HE15)</f>
        <v xml:space="preserve"> </v>
      </c>
      <c r="HG15" s="168" t="str">
        <f t="shared" si="19"/>
        <v xml:space="preserve"> </v>
      </c>
      <c r="HH15" s="169" t="str">
        <f>IF(HD15=0," ",VLOOKUP(HD15,PROTOKOL!$A:$E,5,FALSE))</f>
        <v xml:space="preserve"> </v>
      </c>
      <c r="HI15" s="205" t="str">
        <f t="shared" si="67"/>
        <v xml:space="preserve"> </v>
      </c>
      <c r="HJ15" s="169">
        <f t="shared" si="68"/>
        <v>0</v>
      </c>
      <c r="HK15" s="170" t="str">
        <f t="shared" si="69"/>
        <v xml:space="preserve"> </v>
      </c>
      <c r="HM15" s="166">
        <v>29</v>
      </c>
      <c r="HN15" s="228"/>
      <c r="HO15" s="167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",(VLOOKUP(HQ15,PROTOKOL!$A$1:$E$27,2,FALSE))*HR15)</f>
        <v xml:space="preserve"> </v>
      </c>
      <c r="HT15" s="168" t="str">
        <f t="shared" si="20"/>
        <v xml:space="preserve"> </v>
      </c>
      <c r="HU15" s="205" t="str">
        <f>IF(HQ15=0," ",VLOOKUP(HQ15,PROTOKOL!$A:$E,5,FALSE))</f>
        <v xml:space="preserve"> </v>
      </c>
      <c r="HV15" s="169" t="s">
        <v>116</v>
      </c>
      <c r="HW15" s="170" t="str">
        <f t="shared" si="70"/>
        <v xml:space="preserve"> </v>
      </c>
      <c r="HX15" s="210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",(VLOOKUP(HZ15,PROTOKOL!$A$1:$E$27,2,FALSE))*IA15)</f>
        <v xml:space="preserve"> </v>
      </c>
      <c r="IC15" s="168" t="str">
        <f t="shared" si="21"/>
        <v xml:space="preserve"> </v>
      </c>
      <c r="ID15" s="169" t="str">
        <f>IF(HZ15=0," ",VLOOKUP(HZ15,PROTOKOL!$A:$E,5,FALSE))</f>
        <v xml:space="preserve"> </v>
      </c>
      <c r="IE15" s="205" t="str">
        <f t="shared" si="71"/>
        <v xml:space="preserve"> </v>
      </c>
      <c r="IF15" s="169">
        <f t="shared" si="72"/>
        <v>0</v>
      </c>
      <c r="IG15" s="170" t="str">
        <f t="shared" si="73"/>
        <v xml:space="preserve"> </v>
      </c>
      <c r="II15" s="166">
        <v>29</v>
      </c>
      <c r="IJ15" s="228"/>
      <c r="IK15" s="167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",(VLOOKUP(IM15,PROTOKOL!$A$1:$E$27,2,FALSE))*IN15)</f>
        <v xml:space="preserve"> </v>
      </c>
      <c r="IP15" s="168" t="str">
        <f t="shared" si="22"/>
        <v xml:space="preserve"> </v>
      </c>
      <c r="IQ15" s="205" t="str">
        <f>IF(IM15=0," ",VLOOKUP(IM15,PROTOKOL!$A:$E,5,FALSE))</f>
        <v xml:space="preserve"> </v>
      </c>
      <c r="IR15" s="169" t="s">
        <v>116</v>
      </c>
      <c r="IS15" s="170" t="str">
        <f t="shared" si="74"/>
        <v xml:space="preserve"> </v>
      </c>
      <c r="IT15" s="210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",(VLOOKUP(IV15,PROTOKOL!$A$1:$E$27,2,FALSE))*IW15)</f>
        <v xml:space="preserve"> </v>
      </c>
      <c r="IY15" s="168" t="str">
        <f t="shared" si="23"/>
        <v xml:space="preserve"> </v>
      </c>
      <c r="IZ15" s="169" t="str">
        <f>IF(IV15=0," ",VLOOKUP(IV15,PROTOKOL!$A:$E,5,FALSE))</f>
        <v xml:space="preserve"> </v>
      </c>
      <c r="JA15" s="205" t="str">
        <f t="shared" si="75"/>
        <v xml:space="preserve"> </v>
      </c>
      <c r="JB15" s="169">
        <f t="shared" si="76"/>
        <v>0</v>
      </c>
      <c r="JC15" s="170" t="str">
        <f t="shared" si="77"/>
        <v xml:space="preserve"> </v>
      </c>
      <c r="JE15" s="166">
        <v>29</v>
      </c>
      <c r="JF15" s="228"/>
      <c r="JG15" s="167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",(VLOOKUP(JI15,PROTOKOL!$A$1:$E$27,2,FALSE))*JJ15)</f>
        <v xml:space="preserve"> </v>
      </c>
      <c r="JL15" s="168" t="str">
        <f t="shared" si="24"/>
        <v xml:space="preserve"> </v>
      </c>
      <c r="JM15" s="205" t="str">
        <f>IF(JI15=0," ",VLOOKUP(JI15,PROTOKOL!$A:$E,5,FALSE))</f>
        <v xml:space="preserve"> </v>
      </c>
      <c r="JN15" s="169" t="s">
        <v>116</v>
      </c>
      <c r="JO15" s="170" t="str">
        <f t="shared" si="78"/>
        <v xml:space="preserve"> </v>
      </c>
      <c r="JP15" s="210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",(VLOOKUP(JR15,PROTOKOL!$A$1:$E$27,2,FALSE))*JS15)</f>
        <v xml:space="preserve"> </v>
      </c>
      <c r="JU15" s="168" t="str">
        <f t="shared" si="25"/>
        <v xml:space="preserve"> </v>
      </c>
      <c r="JV15" s="169" t="str">
        <f>IF(JR15=0," ",VLOOKUP(JR15,PROTOKOL!$A:$E,5,FALSE))</f>
        <v xml:space="preserve"> </v>
      </c>
      <c r="JW15" s="205" t="str">
        <f t="shared" si="79"/>
        <v xml:space="preserve"> </v>
      </c>
      <c r="JX15" s="169">
        <f t="shared" si="80"/>
        <v>0</v>
      </c>
      <c r="JY15" s="170" t="str">
        <f t="shared" si="81"/>
        <v xml:space="preserve"> </v>
      </c>
      <c r="KA15" s="166">
        <v>29</v>
      </c>
      <c r="KB15" s="228"/>
      <c r="KC15" s="167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",(VLOOKUP(KE15,PROTOKOL!$A$1:$E$27,2,FALSE))*KF15)</f>
        <v xml:space="preserve"> </v>
      </c>
      <c r="KH15" s="168" t="str">
        <f t="shared" si="26"/>
        <v xml:space="preserve"> </v>
      </c>
      <c r="KI15" s="205" t="str">
        <f>IF(KE15=0," ",VLOOKUP(KE15,PROTOKOL!$A:$E,5,FALSE))</f>
        <v xml:space="preserve"> </v>
      </c>
      <c r="KJ15" s="169" t="s">
        <v>116</v>
      </c>
      <c r="KK15" s="170" t="str">
        <f t="shared" si="82"/>
        <v xml:space="preserve"> </v>
      </c>
      <c r="KL15" s="210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",(VLOOKUP(KN15,PROTOKOL!$A$1:$E$27,2,FALSE))*KO15)</f>
        <v xml:space="preserve"> </v>
      </c>
      <c r="KQ15" s="168" t="str">
        <f t="shared" si="27"/>
        <v xml:space="preserve"> </v>
      </c>
      <c r="KR15" s="169" t="str">
        <f>IF(KN15=0," ",VLOOKUP(KN15,PROTOKOL!$A:$E,5,FALSE))</f>
        <v xml:space="preserve"> </v>
      </c>
      <c r="KS15" s="205" t="str">
        <f t="shared" si="83"/>
        <v xml:space="preserve"> </v>
      </c>
      <c r="KT15" s="169">
        <f t="shared" si="84"/>
        <v>0</v>
      </c>
      <c r="KU15" s="170" t="str">
        <f t="shared" si="85"/>
        <v xml:space="preserve"> </v>
      </c>
      <c r="KW15" s="166">
        <v>29</v>
      </c>
      <c r="KX15" s="228"/>
      <c r="KY15" s="167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",(VLOOKUP(LA15,PROTOKOL!$A$1:$E$27,2,FALSE))*LB15)</f>
        <v xml:space="preserve"> </v>
      </c>
      <c r="LD15" s="168" t="str">
        <f t="shared" si="28"/>
        <v xml:space="preserve"> </v>
      </c>
      <c r="LE15" s="205" t="str">
        <f>IF(LA15=0," ",VLOOKUP(LA15,PROTOKOL!$A:$E,5,FALSE))</f>
        <v xml:space="preserve"> </v>
      </c>
      <c r="LF15" s="169"/>
      <c r="LG15" s="170" t="str">
        <f t="shared" si="86"/>
        <v xml:space="preserve"> </v>
      </c>
      <c r="LH15" s="210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",(VLOOKUP(LJ15,PROTOKOL!$A$1:$E$27,2,FALSE))*LK15)</f>
        <v xml:space="preserve"> </v>
      </c>
      <c r="LM15" s="168" t="str">
        <f t="shared" si="29"/>
        <v xml:space="preserve"> </v>
      </c>
      <c r="LN15" s="169" t="str">
        <f>IF(LJ15=0," ",VLOOKUP(LJ15,PROTOKOL!$A:$E,5,FALSE))</f>
        <v xml:space="preserve"> </v>
      </c>
      <c r="LO15" s="205" t="str">
        <f t="shared" si="87"/>
        <v xml:space="preserve"> </v>
      </c>
      <c r="LP15" s="169">
        <f t="shared" si="88"/>
        <v>0</v>
      </c>
      <c r="LQ15" s="170" t="str">
        <f t="shared" si="89"/>
        <v xml:space="preserve"> </v>
      </c>
    </row>
    <row r="16" spans="1:329" ht="13.8">
      <c r="A16" s="166">
        <v>29</v>
      </c>
      <c r="B16" s="229"/>
      <c r="C16" s="167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",(VLOOKUP(E16,PROTOKOL!$A$1:$E$27,2,FALSE))*F16)</f>
        <v xml:space="preserve"> </v>
      </c>
      <c r="H16" s="168" t="str">
        <f t="shared" si="0"/>
        <v xml:space="preserve"> </v>
      </c>
      <c r="I16" s="205" t="str">
        <f>IF(E16=0," ",VLOOKUP(E16,PROTOKOL!$A:$E,5,FALSE))</f>
        <v xml:space="preserve"> </v>
      </c>
      <c r="J16" s="169" t="s">
        <v>116</v>
      </c>
      <c r="K16" s="170" t="str">
        <f t="shared" si="30"/>
        <v xml:space="preserve"> </v>
      </c>
      <c r="L16" s="210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",(VLOOKUP(N16,PROTOKOL!$A$1:$E$27,2,FALSE))*O16)</f>
        <v xml:space="preserve"> </v>
      </c>
      <c r="Q16" s="168" t="str">
        <f t="shared" si="1"/>
        <v xml:space="preserve"> </v>
      </c>
      <c r="R16" s="169" t="str">
        <f>IF(N16=0," ",VLOOKUP(N16,PROTOKOL!$A:$E,5,FALSE))</f>
        <v xml:space="preserve"> </v>
      </c>
      <c r="S16" s="205" t="str">
        <f t="shared" si="31"/>
        <v xml:space="preserve"> </v>
      </c>
      <c r="T16" s="169">
        <f t="shared" si="32"/>
        <v>0</v>
      </c>
      <c r="U16" s="170" t="str">
        <f t="shared" si="33"/>
        <v xml:space="preserve"> </v>
      </c>
      <c r="W16" s="166">
        <v>29</v>
      </c>
      <c r="X16" s="229"/>
      <c r="Y16" s="167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",(VLOOKUP(AA16,PROTOKOL!$A$1:$E$27,2,FALSE))*AB16)</f>
        <v xml:space="preserve"> </v>
      </c>
      <c r="AD16" s="168" t="str">
        <f t="shared" si="2"/>
        <v xml:space="preserve"> </v>
      </c>
      <c r="AE16" s="205" t="str">
        <f>IF(AA16=0," ",VLOOKUP(AA16,PROTOKOL!$A:$E,5,FALSE))</f>
        <v xml:space="preserve"> </v>
      </c>
      <c r="AF16" s="169"/>
      <c r="AG16" s="170" t="str">
        <f t="shared" si="34"/>
        <v xml:space="preserve"> </v>
      </c>
      <c r="AH16" s="210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",(VLOOKUP(AJ16,PROTOKOL!$A$1:$E$27,2,FALSE))*AK16)</f>
        <v xml:space="preserve"> </v>
      </c>
      <c r="AM16" s="168" t="str">
        <f t="shared" si="3"/>
        <v xml:space="preserve"> </v>
      </c>
      <c r="AN16" s="169" t="str">
        <f>IF(AJ16=0," ",VLOOKUP(AJ16,PROTOKOL!$A:$E,5,FALSE))</f>
        <v xml:space="preserve"> </v>
      </c>
      <c r="AO16" s="205" t="str">
        <f t="shared" si="35"/>
        <v xml:space="preserve"> </v>
      </c>
      <c r="AP16" s="169">
        <f t="shared" si="36"/>
        <v>0</v>
      </c>
      <c r="AQ16" s="170" t="str">
        <f t="shared" si="37"/>
        <v xml:space="preserve"> </v>
      </c>
      <c r="AS16" s="166">
        <v>29</v>
      </c>
      <c r="AT16" s="229"/>
      <c r="AU16" s="167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",(VLOOKUP(AW16,PROTOKOL!$A$1:$E$27,2,FALSE))*AX16)</f>
        <v xml:space="preserve"> </v>
      </c>
      <c r="AZ16" s="168" t="str">
        <f t="shared" si="4"/>
        <v xml:space="preserve"> </v>
      </c>
      <c r="BA16" s="205" t="str">
        <f>IF(AW16=0," ",VLOOKUP(AW16,PROTOKOL!$A:$E,5,FALSE))</f>
        <v xml:space="preserve"> </v>
      </c>
      <c r="BB16" s="169" t="s">
        <v>116</v>
      </c>
      <c r="BC16" s="170" t="str">
        <f t="shared" si="38"/>
        <v xml:space="preserve"> </v>
      </c>
      <c r="BD16" s="210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",(VLOOKUP(BF16,PROTOKOL!$A$1:$E$27,2,FALSE))*BG16)</f>
        <v xml:space="preserve"> </v>
      </c>
      <c r="BI16" s="168" t="str">
        <f t="shared" si="5"/>
        <v xml:space="preserve"> </v>
      </c>
      <c r="BJ16" s="169" t="str">
        <f>IF(BF16=0," ",VLOOKUP(BF16,PROTOKOL!$A:$E,5,FALSE))</f>
        <v xml:space="preserve"> </v>
      </c>
      <c r="BK16" s="205" t="str">
        <f t="shared" si="39"/>
        <v xml:space="preserve"> </v>
      </c>
      <c r="BL16" s="169">
        <f t="shared" si="40"/>
        <v>0</v>
      </c>
      <c r="BM16" s="170" t="str">
        <f t="shared" si="41"/>
        <v xml:space="preserve"> </v>
      </c>
      <c r="BO16" s="166">
        <v>29</v>
      </c>
      <c r="BP16" s="229"/>
      <c r="BQ16" s="167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",(VLOOKUP(BS16,PROTOKOL!$A$1:$E$27,2,FALSE))*BT16)</f>
        <v xml:space="preserve"> </v>
      </c>
      <c r="BV16" s="168" t="str">
        <f t="shared" si="6"/>
        <v xml:space="preserve"> </v>
      </c>
      <c r="BW16" s="205" t="str">
        <f>IF(BS16=0," ",VLOOKUP(BS16,PROTOKOL!$A:$E,5,FALSE))</f>
        <v xml:space="preserve"> </v>
      </c>
      <c r="BX16" s="169" t="s">
        <v>116</v>
      </c>
      <c r="BY16" s="170" t="str">
        <f t="shared" si="42"/>
        <v xml:space="preserve"> </v>
      </c>
      <c r="BZ16" s="210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",(VLOOKUP(CB16,PROTOKOL!$A$1:$E$27,2,FALSE))*CC16)</f>
        <v xml:space="preserve"> </v>
      </c>
      <c r="CE16" s="168" t="str">
        <f t="shared" si="7"/>
        <v xml:space="preserve"> </v>
      </c>
      <c r="CF16" s="169" t="str">
        <f>IF(CB16=0," ",VLOOKUP(CB16,PROTOKOL!$A:$E,5,FALSE))</f>
        <v xml:space="preserve"> </v>
      </c>
      <c r="CG16" s="205" t="str">
        <f t="shared" si="43"/>
        <v xml:space="preserve"> </v>
      </c>
      <c r="CH16" s="169">
        <f t="shared" si="44"/>
        <v>0</v>
      </c>
      <c r="CI16" s="170" t="str">
        <f t="shared" si="45"/>
        <v xml:space="preserve"> </v>
      </c>
      <c r="CK16" s="166">
        <v>29</v>
      </c>
      <c r="CL16" s="229"/>
      <c r="CM16" s="167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",(VLOOKUP(CO16,PROTOKOL!$A$1:$E$27,2,FALSE))*CP16)</f>
        <v xml:space="preserve"> </v>
      </c>
      <c r="CR16" s="168" t="str">
        <f t="shared" si="8"/>
        <v xml:space="preserve"> </v>
      </c>
      <c r="CS16" s="205" t="str">
        <f>IF(CO16=0," ",VLOOKUP(CO16,PROTOKOL!$A:$E,5,FALSE))</f>
        <v xml:space="preserve"> </v>
      </c>
      <c r="CT16" s="169" t="s">
        <v>116</v>
      </c>
      <c r="CU16" s="170" t="str">
        <f t="shared" si="46"/>
        <v xml:space="preserve"> </v>
      </c>
      <c r="CV16" s="210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",(VLOOKUP(CX16,PROTOKOL!$A$1:$E$27,2,FALSE))*CY16)</f>
        <v xml:space="preserve"> </v>
      </c>
      <c r="DA16" s="168" t="str">
        <f t="shared" si="9"/>
        <v xml:space="preserve"> </v>
      </c>
      <c r="DB16" s="169" t="str">
        <f>IF(CX16=0," ",VLOOKUP(CX16,PROTOKOL!$A:$E,5,FALSE))</f>
        <v xml:space="preserve"> </v>
      </c>
      <c r="DC16" s="205" t="str">
        <f t="shared" si="47"/>
        <v xml:space="preserve"> </v>
      </c>
      <c r="DD16" s="169">
        <f t="shared" si="48"/>
        <v>0</v>
      </c>
      <c r="DE16" s="170" t="str">
        <f t="shared" si="49"/>
        <v xml:space="preserve"> </v>
      </c>
      <c r="DG16" s="166">
        <v>29</v>
      </c>
      <c r="DH16" s="229"/>
      <c r="DI16" s="167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",(VLOOKUP(DK16,PROTOKOL!$A$1:$E$27,2,FALSE))*DL16)</f>
        <v xml:space="preserve"> </v>
      </c>
      <c r="DN16" s="168" t="str">
        <f t="shared" si="10"/>
        <v xml:space="preserve"> </v>
      </c>
      <c r="DO16" s="205" t="str">
        <f>IF(DK16=0," ",VLOOKUP(DK16,PROTOKOL!$A:$E,5,FALSE))</f>
        <v xml:space="preserve"> </v>
      </c>
      <c r="DP16" s="169" t="s">
        <v>116</v>
      </c>
      <c r="DQ16" s="170" t="str">
        <f t="shared" si="50"/>
        <v xml:space="preserve"> </v>
      </c>
      <c r="DR16" s="210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",(VLOOKUP(DT16,PROTOKOL!$A$1:$E$27,2,FALSE))*DU16)</f>
        <v xml:space="preserve"> </v>
      </c>
      <c r="DW16" s="168" t="str">
        <f t="shared" si="11"/>
        <v xml:space="preserve"> </v>
      </c>
      <c r="DX16" s="169" t="str">
        <f>IF(DT16=0," ",VLOOKUP(DT16,PROTOKOL!$A:$E,5,FALSE))</f>
        <v xml:space="preserve"> </v>
      </c>
      <c r="DY16" s="205" t="str">
        <f t="shared" si="51"/>
        <v xml:space="preserve"> </v>
      </c>
      <c r="DZ16" s="169">
        <f t="shared" si="52"/>
        <v>0</v>
      </c>
      <c r="EA16" s="170" t="str">
        <f t="shared" si="53"/>
        <v xml:space="preserve"> </v>
      </c>
      <c r="EC16" s="166">
        <v>29</v>
      </c>
      <c r="ED16" s="229"/>
      <c r="EE16" s="167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",(VLOOKUP(EG16,PROTOKOL!$A$1:$E$27,2,FALSE))*EH16)</f>
        <v xml:space="preserve"> </v>
      </c>
      <c r="EJ16" s="168" t="str">
        <f t="shared" si="12"/>
        <v xml:space="preserve"> </v>
      </c>
      <c r="EK16" s="205" t="str">
        <f>IF(EG16=0," ",VLOOKUP(EG16,PROTOKOL!$A:$E,5,FALSE))</f>
        <v xml:space="preserve"> </v>
      </c>
      <c r="EL16" s="169" t="s">
        <v>116</v>
      </c>
      <c r="EM16" s="170" t="str">
        <f t="shared" si="54"/>
        <v xml:space="preserve"> </v>
      </c>
      <c r="EN16" s="210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",(VLOOKUP(EP16,PROTOKOL!$A$1:$E$27,2,FALSE))*EQ16)</f>
        <v xml:space="preserve"> </v>
      </c>
      <c r="ES16" s="168" t="str">
        <f t="shared" si="13"/>
        <v xml:space="preserve"> </v>
      </c>
      <c r="ET16" s="169" t="str">
        <f>IF(EP16=0," ",VLOOKUP(EP16,PROTOKOL!$A:$E,5,FALSE))</f>
        <v xml:space="preserve"> </v>
      </c>
      <c r="EU16" s="205" t="str">
        <f t="shared" si="55"/>
        <v xml:space="preserve"> </v>
      </c>
      <c r="EV16" s="169">
        <f t="shared" si="56"/>
        <v>0</v>
      </c>
      <c r="EW16" s="170" t="str">
        <f t="shared" si="57"/>
        <v xml:space="preserve"> </v>
      </c>
      <c r="EY16" s="166">
        <v>29</v>
      </c>
      <c r="EZ16" s="229"/>
      <c r="FA16" s="167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",(VLOOKUP(FC16,PROTOKOL!$A$1:$E$27,2,FALSE))*FD16)</f>
        <v xml:space="preserve"> </v>
      </c>
      <c r="FF16" s="168" t="str">
        <f t="shared" si="14"/>
        <v xml:space="preserve"> </v>
      </c>
      <c r="FG16" s="205" t="str">
        <f>IF(FC16=0," ",VLOOKUP(FC16,PROTOKOL!$A:$E,5,FALSE))</f>
        <v xml:space="preserve"> </v>
      </c>
      <c r="FH16" s="169" t="s">
        <v>116</v>
      </c>
      <c r="FI16" s="170" t="str">
        <f t="shared" si="58"/>
        <v xml:space="preserve"> </v>
      </c>
      <c r="FJ16" s="210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",(VLOOKUP(FL16,PROTOKOL!$A$1:$E$27,2,FALSE))*FM16)</f>
        <v xml:space="preserve"> </v>
      </c>
      <c r="FO16" s="168" t="str">
        <f t="shared" si="15"/>
        <v xml:space="preserve"> </v>
      </c>
      <c r="FP16" s="169" t="str">
        <f>IF(FL16=0," ",VLOOKUP(FL16,PROTOKOL!$A:$E,5,FALSE))</f>
        <v xml:space="preserve"> </v>
      </c>
      <c r="FQ16" s="205" t="str">
        <f t="shared" si="59"/>
        <v xml:space="preserve"> </v>
      </c>
      <c r="FR16" s="169">
        <f t="shared" si="60"/>
        <v>0</v>
      </c>
      <c r="FS16" s="170" t="str">
        <f t="shared" si="61"/>
        <v xml:space="preserve"> </v>
      </c>
      <c r="FU16" s="166">
        <v>29</v>
      </c>
      <c r="FV16" s="229"/>
      <c r="FW16" s="167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",(VLOOKUP(FY16,PROTOKOL!$A$1:$E$27,2,FALSE))*FZ16)</f>
        <v xml:space="preserve"> </v>
      </c>
      <c r="GB16" s="168" t="str">
        <f t="shared" si="16"/>
        <v xml:space="preserve"> </v>
      </c>
      <c r="GC16" s="205" t="str">
        <f>IF(FY16=0," ",VLOOKUP(FY16,PROTOKOL!$A:$E,5,FALSE))</f>
        <v xml:space="preserve"> </v>
      </c>
      <c r="GD16" s="169" t="s">
        <v>116</v>
      </c>
      <c r="GE16" s="170" t="str">
        <f t="shared" si="62"/>
        <v xml:space="preserve"> </v>
      </c>
      <c r="GF16" s="210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",(VLOOKUP(GH16,PROTOKOL!$A$1:$E$27,2,FALSE))*GI16)</f>
        <v xml:space="preserve"> </v>
      </c>
      <c r="GK16" s="168" t="str">
        <f t="shared" si="17"/>
        <v xml:space="preserve"> </v>
      </c>
      <c r="GL16" s="169" t="str">
        <f>IF(GH16=0," ",VLOOKUP(GH16,PROTOKOL!$A:$E,5,FALSE))</f>
        <v xml:space="preserve"> </v>
      </c>
      <c r="GM16" s="205" t="str">
        <f t="shared" si="63"/>
        <v xml:space="preserve"> </v>
      </c>
      <c r="GN16" s="169">
        <f t="shared" si="64"/>
        <v>0</v>
      </c>
      <c r="GO16" s="170" t="str">
        <f t="shared" si="65"/>
        <v xml:space="preserve"> </v>
      </c>
      <c r="GQ16" s="166">
        <v>29</v>
      </c>
      <c r="GR16" s="229"/>
      <c r="GS16" s="167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",(VLOOKUP(GU16,PROTOKOL!$A$1:$E$27,2,FALSE))*GV16)</f>
        <v xml:space="preserve"> </v>
      </c>
      <c r="GX16" s="168" t="str">
        <f t="shared" si="18"/>
        <v xml:space="preserve"> </v>
      </c>
      <c r="GY16" s="205" t="str">
        <f>IF(GU16=0," ",VLOOKUP(GU16,PROTOKOL!$A:$E,5,FALSE))</f>
        <v xml:space="preserve"> </v>
      </c>
      <c r="GZ16" s="169" t="s">
        <v>116</v>
      </c>
      <c r="HA16" s="170" t="str">
        <f t="shared" si="66"/>
        <v xml:space="preserve"> </v>
      </c>
      <c r="HB16" s="210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",(VLOOKUP(HD16,PROTOKOL!$A$1:$E$27,2,FALSE))*HE16)</f>
        <v xml:space="preserve"> </v>
      </c>
      <c r="HG16" s="168" t="str">
        <f t="shared" si="19"/>
        <v xml:space="preserve"> </v>
      </c>
      <c r="HH16" s="169" t="str">
        <f>IF(HD16=0," ",VLOOKUP(HD16,PROTOKOL!$A:$E,5,FALSE))</f>
        <v xml:space="preserve"> </v>
      </c>
      <c r="HI16" s="205" t="str">
        <f t="shared" si="67"/>
        <v xml:space="preserve"> </v>
      </c>
      <c r="HJ16" s="169">
        <f t="shared" si="68"/>
        <v>0</v>
      </c>
      <c r="HK16" s="170" t="str">
        <f t="shared" si="69"/>
        <v xml:space="preserve"> </v>
      </c>
      <c r="HM16" s="166">
        <v>29</v>
      </c>
      <c r="HN16" s="229"/>
      <c r="HO16" s="167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",(VLOOKUP(HQ16,PROTOKOL!$A$1:$E$27,2,FALSE))*HR16)</f>
        <v xml:space="preserve"> </v>
      </c>
      <c r="HT16" s="168" t="str">
        <f t="shared" si="20"/>
        <v xml:space="preserve"> </v>
      </c>
      <c r="HU16" s="205" t="str">
        <f>IF(HQ16=0," ",VLOOKUP(HQ16,PROTOKOL!$A:$E,5,FALSE))</f>
        <v xml:space="preserve"> </v>
      </c>
      <c r="HV16" s="169" t="s">
        <v>116</v>
      </c>
      <c r="HW16" s="170" t="str">
        <f t="shared" si="70"/>
        <v xml:space="preserve"> </v>
      </c>
      <c r="HX16" s="210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",(VLOOKUP(HZ16,PROTOKOL!$A$1:$E$27,2,FALSE))*IA16)</f>
        <v xml:space="preserve"> </v>
      </c>
      <c r="IC16" s="168" t="str">
        <f t="shared" si="21"/>
        <v xml:space="preserve"> </v>
      </c>
      <c r="ID16" s="169" t="str">
        <f>IF(HZ16=0," ",VLOOKUP(HZ16,PROTOKOL!$A:$E,5,FALSE))</f>
        <v xml:space="preserve"> </v>
      </c>
      <c r="IE16" s="205" t="str">
        <f t="shared" si="71"/>
        <v xml:space="preserve"> </v>
      </c>
      <c r="IF16" s="169">
        <f t="shared" si="72"/>
        <v>0</v>
      </c>
      <c r="IG16" s="170" t="str">
        <f t="shared" si="73"/>
        <v xml:space="preserve"> </v>
      </c>
      <c r="II16" s="166">
        <v>29</v>
      </c>
      <c r="IJ16" s="229"/>
      <c r="IK16" s="167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",(VLOOKUP(IM16,PROTOKOL!$A$1:$E$27,2,FALSE))*IN16)</f>
        <v xml:space="preserve"> </v>
      </c>
      <c r="IP16" s="168" t="str">
        <f t="shared" si="22"/>
        <v xml:space="preserve"> </v>
      </c>
      <c r="IQ16" s="205" t="str">
        <f>IF(IM16=0," ",VLOOKUP(IM16,PROTOKOL!$A:$E,5,FALSE))</f>
        <v xml:space="preserve"> </v>
      </c>
      <c r="IR16" s="169" t="s">
        <v>116</v>
      </c>
      <c r="IS16" s="170" t="str">
        <f t="shared" si="74"/>
        <v xml:space="preserve"> </v>
      </c>
      <c r="IT16" s="210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",(VLOOKUP(IV16,PROTOKOL!$A$1:$E$27,2,FALSE))*IW16)</f>
        <v xml:space="preserve"> </v>
      </c>
      <c r="IY16" s="168" t="str">
        <f t="shared" si="23"/>
        <v xml:space="preserve"> </v>
      </c>
      <c r="IZ16" s="169" t="str">
        <f>IF(IV16=0," ",VLOOKUP(IV16,PROTOKOL!$A:$E,5,FALSE))</f>
        <v xml:space="preserve"> </v>
      </c>
      <c r="JA16" s="205" t="str">
        <f t="shared" si="75"/>
        <v xml:space="preserve"> </v>
      </c>
      <c r="JB16" s="169">
        <f t="shared" si="76"/>
        <v>0</v>
      </c>
      <c r="JC16" s="170" t="str">
        <f t="shared" si="77"/>
        <v xml:space="preserve"> </v>
      </c>
      <c r="JE16" s="166">
        <v>29</v>
      </c>
      <c r="JF16" s="229"/>
      <c r="JG16" s="167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",(VLOOKUP(JI16,PROTOKOL!$A$1:$E$27,2,FALSE))*JJ16)</f>
        <v xml:space="preserve"> </v>
      </c>
      <c r="JL16" s="168" t="str">
        <f t="shared" si="24"/>
        <v xml:space="preserve"> </v>
      </c>
      <c r="JM16" s="205" t="str">
        <f>IF(JI16=0," ",VLOOKUP(JI16,PROTOKOL!$A:$E,5,FALSE))</f>
        <v xml:space="preserve"> </v>
      </c>
      <c r="JN16" s="169" t="s">
        <v>116</v>
      </c>
      <c r="JO16" s="170" t="str">
        <f t="shared" si="78"/>
        <v xml:space="preserve"> </v>
      </c>
      <c r="JP16" s="210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",(VLOOKUP(JR16,PROTOKOL!$A$1:$E$27,2,FALSE))*JS16)</f>
        <v xml:space="preserve"> </v>
      </c>
      <c r="JU16" s="168" t="str">
        <f t="shared" si="25"/>
        <v xml:space="preserve"> </v>
      </c>
      <c r="JV16" s="169" t="str">
        <f>IF(JR16=0," ",VLOOKUP(JR16,PROTOKOL!$A:$E,5,FALSE))</f>
        <v xml:space="preserve"> </v>
      </c>
      <c r="JW16" s="205" t="str">
        <f t="shared" si="79"/>
        <v xml:space="preserve"> </v>
      </c>
      <c r="JX16" s="169">
        <f t="shared" si="80"/>
        <v>0</v>
      </c>
      <c r="JY16" s="170" t="str">
        <f t="shared" si="81"/>
        <v xml:space="preserve"> </v>
      </c>
      <c r="KA16" s="166">
        <v>29</v>
      </c>
      <c r="KB16" s="229"/>
      <c r="KC16" s="167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",(VLOOKUP(KE16,PROTOKOL!$A$1:$E$27,2,FALSE))*KF16)</f>
        <v xml:space="preserve"> </v>
      </c>
      <c r="KH16" s="168" t="str">
        <f t="shared" si="26"/>
        <v xml:space="preserve"> </v>
      </c>
      <c r="KI16" s="205" t="str">
        <f>IF(KE16=0," ",VLOOKUP(KE16,PROTOKOL!$A:$E,5,FALSE))</f>
        <v xml:space="preserve"> </v>
      </c>
      <c r="KJ16" s="169" t="s">
        <v>116</v>
      </c>
      <c r="KK16" s="170" t="str">
        <f t="shared" si="82"/>
        <v xml:space="preserve"> </v>
      </c>
      <c r="KL16" s="210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",(VLOOKUP(KN16,PROTOKOL!$A$1:$E$27,2,FALSE))*KO16)</f>
        <v xml:space="preserve"> </v>
      </c>
      <c r="KQ16" s="168" t="str">
        <f t="shared" si="27"/>
        <v xml:space="preserve"> </v>
      </c>
      <c r="KR16" s="169" t="str">
        <f>IF(KN16=0," ",VLOOKUP(KN16,PROTOKOL!$A:$E,5,FALSE))</f>
        <v xml:space="preserve"> </v>
      </c>
      <c r="KS16" s="205" t="str">
        <f t="shared" si="83"/>
        <v xml:space="preserve"> </v>
      </c>
      <c r="KT16" s="169">
        <f t="shared" si="84"/>
        <v>0</v>
      </c>
      <c r="KU16" s="170" t="str">
        <f t="shared" si="85"/>
        <v xml:space="preserve"> </v>
      </c>
      <c r="KW16" s="166">
        <v>29</v>
      </c>
      <c r="KX16" s="229"/>
      <c r="KY16" s="167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",(VLOOKUP(LA16,PROTOKOL!$A$1:$E$27,2,FALSE))*LB16)</f>
        <v xml:space="preserve"> </v>
      </c>
      <c r="LD16" s="168" t="str">
        <f t="shared" si="28"/>
        <v xml:space="preserve"> </v>
      </c>
      <c r="LE16" s="205" t="str">
        <f>IF(LA16=0," ",VLOOKUP(LA16,PROTOKOL!$A:$E,5,FALSE))</f>
        <v xml:space="preserve"> </v>
      </c>
      <c r="LF16" s="169"/>
      <c r="LG16" s="170" t="str">
        <f t="shared" si="86"/>
        <v xml:space="preserve"> </v>
      </c>
      <c r="LH16" s="210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",(VLOOKUP(LJ16,PROTOKOL!$A$1:$E$27,2,FALSE))*LK16)</f>
        <v xml:space="preserve"> </v>
      </c>
      <c r="LM16" s="168" t="str">
        <f t="shared" si="29"/>
        <v xml:space="preserve"> </v>
      </c>
      <c r="LN16" s="169" t="str">
        <f>IF(LJ16=0," ",VLOOKUP(LJ16,PROTOKOL!$A:$E,5,FALSE))</f>
        <v xml:space="preserve"> </v>
      </c>
      <c r="LO16" s="205" t="str">
        <f t="shared" si="87"/>
        <v xml:space="preserve"> </v>
      </c>
      <c r="LP16" s="169">
        <f t="shared" si="88"/>
        <v>0</v>
      </c>
      <c r="LQ16" s="170" t="str">
        <f t="shared" si="89"/>
        <v xml:space="preserve"> </v>
      </c>
    </row>
    <row r="17" spans="1:329" ht="13.8">
      <c r="A17" s="166">
        <v>30</v>
      </c>
      <c r="B17" s="227">
        <v>30</v>
      </c>
      <c r="C17" s="167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",(VLOOKUP(E17,PROTOKOL!$A$1:$E$27,2,FALSE))*F17)</f>
        <v xml:space="preserve"> </v>
      </c>
      <c r="H17" s="168" t="str">
        <f t="shared" si="0"/>
        <v xml:space="preserve"> </v>
      </c>
      <c r="I17" s="205" t="str">
        <f>IF(E17=0," ",VLOOKUP(E17,PROTOKOL!$A:$E,5,FALSE))</f>
        <v xml:space="preserve"> </v>
      </c>
      <c r="J17" s="169"/>
      <c r="K17" s="170" t="str">
        <f t="shared" si="30"/>
        <v xml:space="preserve"> </v>
      </c>
      <c r="L17" s="210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",(VLOOKUP(N17,PROTOKOL!$A$1:$E$27,2,FALSE))*O17)</f>
        <v xml:space="preserve"> </v>
      </c>
      <c r="Q17" s="168" t="str">
        <f t="shared" si="1"/>
        <v xml:space="preserve"> </v>
      </c>
      <c r="R17" s="169" t="str">
        <f>IF(N17=0," ",VLOOKUP(N17,PROTOKOL!$A:$E,5,FALSE))</f>
        <v xml:space="preserve"> </v>
      </c>
      <c r="S17" s="205" t="str">
        <f>IF(N17=0," ",(Q17*R17))</f>
        <v xml:space="preserve"> </v>
      </c>
      <c r="T17" s="169">
        <f t="shared" si="32"/>
        <v>0</v>
      </c>
      <c r="U17" s="170" t="str">
        <f t="shared" si="33"/>
        <v xml:space="preserve"> </v>
      </c>
      <c r="W17" s="166">
        <v>30</v>
      </c>
      <c r="X17" s="227">
        <v>30</v>
      </c>
      <c r="Y17" s="167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",(VLOOKUP(AA17,PROTOKOL!$A$1:$E$27,2,FALSE))*AB17)</f>
        <v xml:space="preserve"> </v>
      </c>
      <c r="AD17" s="168" t="str">
        <f t="shared" si="2"/>
        <v xml:space="preserve"> </v>
      </c>
      <c r="AE17" s="205" t="str">
        <f>IF(AA17=0," ",VLOOKUP(AA17,PROTOKOL!$A:$E,5,FALSE))</f>
        <v xml:space="preserve"> </v>
      </c>
      <c r="AF17" s="169"/>
      <c r="AG17" s="170" t="str">
        <f t="shared" si="34"/>
        <v xml:space="preserve"> </v>
      </c>
      <c r="AH17" s="210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",(VLOOKUP(AJ17,PROTOKOL!$A$1:$E$27,2,FALSE))*AK17)</f>
        <v xml:space="preserve"> </v>
      </c>
      <c r="AM17" s="168" t="str">
        <f t="shared" si="3"/>
        <v xml:space="preserve"> </v>
      </c>
      <c r="AN17" s="169" t="str">
        <f>IF(AJ17=0," ",VLOOKUP(AJ17,PROTOKOL!$A:$E,5,FALSE))</f>
        <v xml:space="preserve"> </v>
      </c>
      <c r="AO17" s="205" t="str">
        <f>IF(AJ17=0," ",(AM17*AN17))</f>
        <v xml:space="preserve"> </v>
      </c>
      <c r="AP17" s="169">
        <f t="shared" si="36"/>
        <v>0</v>
      </c>
      <c r="AQ17" s="170" t="str">
        <f t="shared" si="37"/>
        <v xml:space="preserve"> </v>
      </c>
      <c r="AS17" s="166">
        <v>30</v>
      </c>
      <c r="AT17" s="227">
        <v>30</v>
      </c>
      <c r="AU17" s="167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",(VLOOKUP(AW17,PROTOKOL!$A$1:$E$27,2,FALSE))*AX17)</f>
        <v xml:space="preserve"> </v>
      </c>
      <c r="AZ17" s="168" t="str">
        <f t="shared" si="4"/>
        <v xml:space="preserve"> </v>
      </c>
      <c r="BA17" s="205" t="str">
        <f>IF(AW17=0," ",VLOOKUP(AW17,PROTOKOL!$A:$E,5,FALSE))</f>
        <v xml:space="preserve"> </v>
      </c>
      <c r="BB17" s="169"/>
      <c r="BC17" s="170" t="str">
        <f t="shared" si="38"/>
        <v xml:space="preserve"> </v>
      </c>
      <c r="BD17" s="210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",(VLOOKUP(BF17,PROTOKOL!$A$1:$E$27,2,FALSE))*BG17)</f>
        <v xml:space="preserve"> </v>
      </c>
      <c r="BI17" s="168" t="str">
        <f t="shared" si="5"/>
        <v xml:space="preserve"> </v>
      </c>
      <c r="BJ17" s="169" t="str">
        <f>IF(BF17=0," ",VLOOKUP(BF17,PROTOKOL!$A:$E,5,FALSE))</f>
        <v xml:space="preserve"> </v>
      </c>
      <c r="BK17" s="205" t="str">
        <f>IF(BF17=0," ",(BI17*BJ17))</f>
        <v xml:space="preserve"> </v>
      </c>
      <c r="BL17" s="169">
        <f t="shared" si="40"/>
        <v>0</v>
      </c>
      <c r="BM17" s="170" t="str">
        <f t="shared" si="41"/>
        <v xml:space="preserve"> </v>
      </c>
      <c r="BO17" s="166">
        <v>30</v>
      </c>
      <c r="BP17" s="227">
        <v>30</v>
      </c>
      <c r="BQ17" s="167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",(VLOOKUP(BS17,PROTOKOL!$A$1:$E$27,2,FALSE))*BT17)</f>
        <v xml:space="preserve"> </v>
      </c>
      <c r="BV17" s="168" t="str">
        <f t="shared" si="6"/>
        <v xml:space="preserve"> </v>
      </c>
      <c r="BW17" s="205" t="str">
        <f>IF(BS17=0," ",VLOOKUP(BS17,PROTOKOL!$A:$E,5,FALSE))</f>
        <v xml:space="preserve"> </v>
      </c>
      <c r="BX17" s="169"/>
      <c r="BY17" s="170" t="str">
        <f t="shared" si="42"/>
        <v xml:space="preserve"> </v>
      </c>
      <c r="BZ17" s="210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",(VLOOKUP(CB17,PROTOKOL!$A$1:$E$27,2,FALSE))*CC17)</f>
        <v xml:space="preserve"> </v>
      </c>
      <c r="CE17" s="168" t="str">
        <f t="shared" si="7"/>
        <v xml:space="preserve"> </v>
      </c>
      <c r="CF17" s="169" t="str">
        <f>IF(CB17=0," ",VLOOKUP(CB17,PROTOKOL!$A:$E,5,FALSE))</f>
        <v xml:space="preserve"> </v>
      </c>
      <c r="CG17" s="205" t="str">
        <f>IF(CB17=0," ",(CE17*CF17))</f>
        <v xml:space="preserve"> </v>
      </c>
      <c r="CH17" s="169">
        <f t="shared" si="44"/>
        <v>0</v>
      </c>
      <c r="CI17" s="170" t="str">
        <f t="shared" si="45"/>
        <v xml:space="preserve"> </v>
      </c>
      <c r="CK17" s="166">
        <v>30</v>
      </c>
      <c r="CL17" s="227">
        <v>30</v>
      </c>
      <c r="CM17" s="167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",(VLOOKUP(CO17,PROTOKOL!$A$1:$E$27,2,FALSE))*CP17)</f>
        <v xml:space="preserve"> </v>
      </c>
      <c r="CR17" s="168" t="str">
        <f t="shared" si="8"/>
        <v xml:space="preserve"> </v>
      </c>
      <c r="CS17" s="205" t="str">
        <f>IF(CO17=0," ",VLOOKUP(CO17,PROTOKOL!$A:$E,5,FALSE))</f>
        <v xml:space="preserve"> </v>
      </c>
      <c r="CT17" s="169"/>
      <c r="CU17" s="170" t="str">
        <f t="shared" si="46"/>
        <v xml:space="preserve"> </v>
      </c>
      <c r="CV17" s="210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",(VLOOKUP(CX17,PROTOKOL!$A$1:$E$27,2,FALSE))*CY17)</f>
        <v xml:space="preserve"> </v>
      </c>
      <c r="DA17" s="168" t="str">
        <f t="shared" si="9"/>
        <v xml:space="preserve"> </v>
      </c>
      <c r="DB17" s="169" t="str">
        <f>IF(CX17=0," ",VLOOKUP(CX17,PROTOKOL!$A:$E,5,FALSE))</f>
        <v xml:space="preserve"> </v>
      </c>
      <c r="DC17" s="205" t="str">
        <f>IF(CX17=0," ",(DA17*DB17))</f>
        <v xml:space="preserve"> </v>
      </c>
      <c r="DD17" s="169">
        <f t="shared" si="48"/>
        <v>0</v>
      </c>
      <c r="DE17" s="170" t="str">
        <f t="shared" si="49"/>
        <v xml:space="preserve"> </v>
      </c>
      <c r="DG17" s="166">
        <v>30</v>
      </c>
      <c r="DH17" s="227">
        <v>30</v>
      </c>
      <c r="DI17" s="167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",(VLOOKUP(DK17,PROTOKOL!$A$1:$E$27,2,FALSE))*DL17)</f>
        <v xml:space="preserve"> </v>
      </c>
      <c r="DN17" s="168" t="str">
        <f t="shared" si="10"/>
        <v xml:space="preserve"> </v>
      </c>
      <c r="DO17" s="205" t="str">
        <f>IF(DK17=0," ",VLOOKUP(DK17,PROTOKOL!$A:$E,5,FALSE))</f>
        <v xml:space="preserve"> </v>
      </c>
      <c r="DP17" s="169"/>
      <c r="DQ17" s="170" t="str">
        <f t="shared" si="50"/>
        <v xml:space="preserve"> </v>
      </c>
      <c r="DR17" s="210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",(VLOOKUP(DT17,PROTOKOL!$A$1:$E$27,2,FALSE))*DU17)</f>
        <v xml:space="preserve"> </v>
      </c>
      <c r="DW17" s="168" t="str">
        <f t="shared" si="11"/>
        <v xml:space="preserve"> </v>
      </c>
      <c r="DX17" s="169" t="str">
        <f>IF(DT17=0," ",VLOOKUP(DT17,PROTOKOL!$A:$E,5,FALSE))</f>
        <v xml:space="preserve"> </v>
      </c>
      <c r="DY17" s="205" t="str">
        <f>IF(DT17=0," ",(DW17*DX17))</f>
        <v xml:space="preserve"> </v>
      </c>
      <c r="DZ17" s="169">
        <f t="shared" si="52"/>
        <v>0</v>
      </c>
      <c r="EA17" s="170" t="str">
        <f t="shared" si="53"/>
        <v xml:space="preserve"> </v>
      </c>
      <c r="EC17" s="166">
        <v>30</v>
      </c>
      <c r="ED17" s="227">
        <v>30</v>
      </c>
      <c r="EE17" s="167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",(VLOOKUP(EG17,PROTOKOL!$A$1:$E$27,2,FALSE))*EH17)</f>
        <v xml:space="preserve"> </v>
      </c>
      <c r="EJ17" s="168" t="str">
        <f t="shared" si="12"/>
        <v xml:space="preserve"> </v>
      </c>
      <c r="EK17" s="205" t="str">
        <f>IF(EG17=0," ",VLOOKUP(EG17,PROTOKOL!$A:$E,5,FALSE))</f>
        <v xml:space="preserve"> </v>
      </c>
      <c r="EL17" s="169"/>
      <c r="EM17" s="170" t="str">
        <f t="shared" si="54"/>
        <v xml:space="preserve"> </v>
      </c>
      <c r="EN17" s="210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",(VLOOKUP(EP17,PROTOKOL!$A$1:$E$27,2,FALSE))*EQ17)</f>
        <v xml:space="preserve"> </v>
      </c>
      <c r="ES17" s="168" t="str">
        <f t="shared" si="13"/>
        <v xml:space="preserve"> </v>
      </c>
      <c r="ET17" s="169" t="str">
        <f>IF(EP17=0," ",VLOOKUP(EP17,PROTOKOL!$A:$E,5,FALSE))</f>
        <v xml:space="preserve"> </v>
      </c>
      <c r="EU17" s="205" t="str">
        <f>IF(EP17=0," ",(ES17*ET17))</f>
        <v xml:space="preserve"> </v>
      </c>
      <c r="EV17" s="169">
        <f t="shared" si="56"/>
        <v>0</v>
      </c>
      <c r="EW17" s="170" t="str">
        <f t="shared" si="57"/>
        <v xml:space="preserve"> </v>
      </c>
      <c r="EY17" s="166">
        <v>30</v>
      </c>
      <c r="EZ17" s="227">
        <v>30</v>
      </c>
      <c r="FA17" s="167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",(VLOOKUP(FC17,PROTOKOL!$A$1:$E$27,2,FALSE))*FD17)</f>
        <v xml:space="preserve"> </v>
      </c>
      <c r="FF17" s="168" t="str">
        <f t="shared" si="14"/>
        <v xml:space="preserve"> </v>
      </c>
      <c r="FG17" s="205" t="str">
        <f>IF(FC17=0," ",VLOOKUP(FC17,PROTOKOL!$A:$E,5,FALSE))</f>
        <v xml:space="preserve"> </v>
      </c>
      <c r="FH17" s="169"/>
      <c r="FI17" s="170" t="str">
        <f t="shared" si="58"/>
        <v xml:space="preserve"> </v>
      </c>
      <c r="FJ17" s="210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",(VLOOKUP(FL17,PROTOKOL!$A$1:$E$27,2,FALSE))*FM17)</f>
        <v xml:space="preserve"> </v>
      </c>
      <c r="FO17" s="168" t="str">
        <f t="shared" si="15"/>
        <v xml:space="preserve"> </v>
      </c>
      <c r="FP17" s="169" t="str">
        <f>IF(FL17=0," ",VLOOKUP(FL17,PROTOKOL!$A:$E,5,FALSE))</f>
        <v xml:space="preserve"> </v>
      </c>
      <c r="FQ17" s="205" t="str">
        <f>IF(FL17=0," ",(FO17*FP17))</f>
        <v xml:space="preserve"> </v>
      </c>
      <c r="FR17" s="169">
        <f t="shared" si="60"/>
        <v>0</v>
      </c>
      <c r="FS17" s="170" t="str">
        <f t="shared" si="61"/>
        <v xml:space="preserve"> </v>
      </c>
      <c r="FU17" s="166">
        <v>30</v>
      </c>
      <c r="FV17" s="227">
        <v>30</v>
      </c>
      <c r="FW17" s="167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",(VLOOKUP(FY17,PROTOKOL!$A$1:$E$27,2,FALSE))*FZ17)</f>
        <v xml:space="preserve"> </v>
      </c>
      <c r="GB17" s="168" t="str">
        <f t="shared" si="16"/>
        <v xml:space="preserve"> </v>
      </c>
      <c r="GC17" s="205" t="str">
        <f>IF(FY17=0," ",VLOOKUP(FY17,PROTOKOL!$A:$E,5,FALSE))</f>
        <v xml:space="preserve"> </v>
      </c>
      <c r="GD17" s="169"/>
      <c r="GE17" s="170" t="str">
        <f t="shared" si="62"/>
        <v xml:space="preserve"> </v>
      </c>
      <c r="GF17" s="210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",(VLOOKUP(GH17,PROTOKOL!$A$1:$E$27,2,FALSE))*GI17)</f>
        <v xml:space="preserve"> </v>
      </c>
      <c r="GK17" s="168" t="str">
        <f t="shared" si="17"/>
        <v xml:space="preserve"> </v>
      </c>
      <c r="GL17" s="169" t="str">
        <f>IF(GH17=0," ",VLOOKUP(GH17,PROTOKOL!$A:$E,5,FALSE))</f>
        <v xml:space="preserve"> </v>
      </c>
      <c r="GM17" s="205" t="str">
        <f>IF(GH17=0," ",(GK17*GL17))</f>
        <v xml:space="preserve"> </v>
      </c>
      <c r="GN17" s="169">
        <f t="shared" si="64"/>
        <v>0</v>
      </c>
      <c r="GO17" s="170" t="str">
        <f t="shared" si="65"/>
        <v xml:space="preserve"> </v>
      </c>
      <c r="GQ17" s="166">
        <v>30</v>
      </c>
      <c r="GR17" s="227">
        <v>30</v>
      </c>
      <c r="GS17" s="167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",(VLOOKUP(GU17,PROTOKOL!$A$1:$E$27,2,FALSE))*GV17)</f>
        <v xml:space="preserve"> </v>
      </c>
      <c r="GX17" s="168" t="str">
        <f t="shared" si="18"/>
        <v xml:space="preserve"> </v>
      </c>
      <c r="GY17" s="205" t="str">
        <f>IF(GU17=0," ",VLOOKUP(GU17,PROTOKOL!$A:$E,5,FALSE))</f>
        <v xml:space="preserve"> </v>
      </c>
      <c r="GZ17" s="169"/>
      <c r="HA17" s="170" t="str">
        <f t="shared" si="66"/>
        <v xml:space="preserve"> </v>
      </c>
      <c r="HB17" s="210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",(VLOOKUP(HD17,PROTOKOL!$A$1:$E$27,2,FALSE))*HE17)</f>
        <v xml:space="preserve"> </v>
      </c>
      <c r="HG17" s="168" t="str">
        <f t="shared" si="19"/>
        <v xml:space="preserve"> </v>
      </c>
      <c r="HH17" s="169" t="str">
        <f>IF(HD17=0," ",VLOOKUP(HD17,PROTOKOL!$A:$E,5,FALSE))</f>
        <v xml:space="preserve"> </v>
      </c>
      <c r="HI17" s="205" t="str">
        <f>IF(HD17=0," ",(HG17*HH17))</f>
        <v xml:space="preserve"> </v>
      </c>
      <c r="HJ17" s="169">
        <f t="shared" si="68"/>
        <v>0</v>
      </c>
      <c r="HK17" s="170" t="str">
        <f t="shared" si="69"/>
        <v xml:space="preserve"> </v>
      </c>
      <c r="HM17" s="166">
        <v>30</v>
      </c>
      <c r="HN17" s="227">
        <v>30</v>
      </c>
      <c r="HO17" s="167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",(VLOOKUP(HQ17,PROTOKOL!$A$1:$E$27,2,FALSE))*HR17)</f>
        <v xml:space="preserve"> </v>
      </c>
      <c r="HT17" s="168" t="str">
        <f t="shared" si="20"/>
        <v xml:space="preserve"> </v>
      </c>
      <c r="HU17" s="205" t="str">
        <f>IF(HQ17=0," ",VLOOKUP(HQ17,PROTOKOL!$A:$E,5,FALSE))</f>
        <v xml:space="preserve"> </v>
      </c>
      <c r="HV17" s="169"/>
      <c r="HW17" s="170" t="str">
        <f t="shared" si="70"/>
        <v xml:space="preserve"> </v>
      </c>
      <c r="HX17" s="210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",(VLOOKUP(HZ17,PROTOKOL!$A$1:$E$27,2,FALSE))*IA17)</f>
        <v xml:space="preserve"> </v>
      </c>
      <c r="IC17" s="168" t="str">
        <f t="shared" si="21"/>
        <v xml:space="preserve"> </v>
      </c>
      <c r="ID17" s="169" t="str">
        <f>IF(HZ17=0," ",VLOOKUP(HZ17,PROTOKOL!$A:$E,5,FALSE))</f>
        <v xml:space="preserve"> </v>
      </c>
      <c r="IE17" s="205" t="str">
        <f>IF(HZ17=0," ",(IC17*ID17))</f>
        <v xml:space="preserve"> </v>
      </c>
      <c r="IF17" s="169">
        <f t="shared" si="72"/>
        <v>0</v>
      </c>
      <c r="IG17" s="170" t="str">
        <f t="shared" si="73"/>
        <v xml:space="preserve"> </v>
      </c>
      <c r="II17" s="166">
        <v>30</v>
      </c>
      <c r="IJ17" s="227">
        <v>30</v>
      </c>
      <c r="IK17" s="167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",(VLOOKUP(IM17,PROTOKOL!$A$1:$E$27,2,FALSE))*IN17)</f>
        <v xml:space="preserve"> </v>
      </c>
      <c r="IP17" s="168" t="str">
        <f t="shared" si="22"/>
        <v xml:space="preserve"> </v>
      </c>
      <c r="IQ17" s="205" t="str">
        <f>IF(IM17=0," ",VLOOKUP(IM17,PROTOKOL!$A:$E,5,FALSE))</f>
        <v xml:space="preserve"> </v>
      </c>
      <c r="IR17" s="169"/>
      <c r="IS17" s="170" t="str">
        <f t="shared" si="74"/>
        <v xml:space="preserve"> </v>
      </c>
      <c r="IT17" s="210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",(VLOOKUP(IV17,PROTOKOL!$A$1:$E$27,2,FALSE))*IW17)</f>
        <v xml:space="preserve"> </v>
      </c>
      <c r="IY17" s="168" t="str">
        <f t="shared" si="23"/>
        <v xml:space="preserve"> </v>
      </c>
      <c r="IZ17" s="169" t="str">
        <f>IF(IV17=0," ",VLOOKUP(IV17,PROTOKOL!$A:$E,5,FALSE))</f>
        <v xml:space="preserve"> </v>
      </c>
      <c r="JA17" s="205" t="str">
        <f>IF(IV17=0," ",(IY17*IZ17))</f>
        <v xml:space="preserve"> </v>
      </c>
      <c r="JB17" s="169">
        <f t="shared" si="76"/>
        <v>0</v>
      </c>
      <c r="JC17" s="170" t="str">
        <f t="shared" si="77"/>
        <v xml:space="preserve"> </v>
      </c>
      <c r="JE17" s="166">
        <v>30</v>
      </c>
      <c r="JF17" s="227">
        <v>30</v>
      </c>
      <c r="JG17" s="167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",(VLOOKUP(JI17,PROTOKOL!$A$1:$E$27,2,FALSE))*JJ17)</f>
        <v xml:space="preserve"> </v>
      </c>
      <c r="JL17" s="168" t="str">
        <f t="shared" si="24"/>
        <v xml:space="preserve"> </v>
      </c>
      <c r="JM17" s="205" t="str">
        <f>IF(JI17=0," ",VLOOKUP(JI17,PROTOKOL!$A:$E,5,FALSE))</f>
        <v xml:space="preserve"> </v>
      </c>
      <c r="JN17" s="169"/>
      <c r="JO17" s="170" t="str">
        <f t="shared" si="78"/>
        <v xml:space="preserve"> </v>
      </c>
      <c r="JP17" s="210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",(VLOOKUP(JR17,PROTOKOL!$A$1:$E$27,2,FALSE))*JS17)</f>
        <v xml:space="preserve"> </v>
      </c>
      <c r="JU17" s="168" t="str">
        <f t="shared" si="25"/>
        <v xml:space="preserve"> </v>
      </c>
      <c r="JV17" s="169" t="str">
        <f>IF(JR17=0," ",VLOOKUP(JR17,PROTOKOL!$A:$E,5,FALSE))</f>
        <v xml:space="preserve"> </v>
      </c>
      <c r="JW17" s="205" t="str">
        <f>IF(JR17=0," ",(JU17*JV17))</f>
        <v xml:space="preserve"> </v>
      </c>
      <c r="JX17" s="169">
        <f t="shared" si="80"/>
        <v>0</v>
      </c>
      <c r="JY17" s="170" t="str">
        <f t="shared" si="81"/>
        <v xml:space="preserve"> </v>
      </c>
      <c r="KA17" s="166">
        <v>30</v>
      </c>
      <c r="KB17" s="227">
        <v>30</v>
      </c>
      <c r="KC17" s="167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",(VLOOKUP(KE17,PROTOKOL!$A$1:$E$27,2,FALSE))*KF17)</f>
        <v xml:space="preserve"> </v>
      </c>
      <c r="KH17" s="168" t="str">
        <f t="shared" si="26"/>
        <v xml:space="preserve"> </v>
      </c>
      <c r="KI17" s="205" t="str">
        <f>IF(KE17=0," ",VLOOKUP(KE17,PROTOKOL!$A:$E,5,FALSE))</f>
        <v xml:space="preserve"> </v>
      </c>
      <c r="KJ17" s="169"/>
      <c r="KK17" s="170" t="str">
        <f t="shared" si="82"/>
        <v xml:space="preserve"> </v>
      </c>
      <c r="KL17" s="210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",(VLOOKUP(KN17,PROTOKOL!$A$1:$E$27,2,FALSE))*KO17)</f>
        <v xml:space="preserve"> </v>
      </c>
      <c r="KQ17" s="168" t="str">
        <f t="shared" si="27"/>
        <v xml:space="preserve"> </v>
      </c>
      <c r="KR17" s="169" t="str">
        <f>IF(KN17=0," ",VLOOKUP(KN17,PROTOKOL!$A:$E,5,FALSE))</f>
        <v xml:space="preserve"> </v>
      </c>
      <c r="KS17" s="205" t="str">
        <f>IF(KN17=0," ",(KQ17*KR17))</f>
        <v xml:space="preserve"> </v>
      </c>
      <c r="KT17" s="169">
        <f t="shared" si="84"/>
        <v>0</v>
      </c>
      <c r="KU17" s="170" t="str">
        <f t="shared" si="85"/>
        <v xml:space="preserve"> </v>
      </c>
      <c r="KW17" s="166">
        <v>30</v>
      </c>
      <c r="KX17" s="227">
        <v>30</v>
      </c>
      <c r="KY17" s="167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",(VLOOKUP(LA17,PROTOKOL!$A$1:$E$27,2,FALSE))*LB17)</f>
        <v xml:space="preserve"> </v>
      </c>
      <c r="LD17" s="168" t="str">
        <f t="shared" si="28"/>
        <v xml:space="preserve"> </v>
      </c>
      <c r="LE17" s="205" t="str">
        <f>IF(LA17=0," ",VLOOKUP(LA17,PROTOKOL!$A:$E,5,FALSE))</f>
        <v xml:space="preserve"> </v>
      </c>
      <c r="LF17" s="169"/>
      <c r="LG17" s="170" t="str">
        <f t="shared" si="86"/>
        <v xml:space="preserve"> </v>
      </c>
      <c r="LH17" s="210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",(VLOOKUP(LJ17,PROTOKOL!$A$1:$E$27,2,FALSE))*LK17)</f>
        <v xml:space="preserve"> </v>
      </c>
      <c r="LM17" s="168" t="str">
        <f t="shared" si="29"/>
        <v xml:space="preserve"> </v>
      </c>
      <c r="LN17" s="169" t="str">
        <f>IF(LJ17=0," ",VLOOKUP(LJ17,PROTOKOL!$A:$E,5,FALSE))</f>
        <v xml:space="preserve"> </v>
      </c>
      <c r="LO17" s="205" t="str">
        <f>IF(LJ17=0," ",(LM17*LN17))</f>
        <v xml:space="preserve"> </v>
      </c>
      <c r="LP17" s="169">
        <f t="shared" si="88"/>
        <v>0</v>
      </c>
      <c r="LQ17" s="170" t="str">
        <f t="shared" si="89"/>
        <v xml:space="preserve"> </v>
      </c>
    </row>
    <row r="18" spans="1:329" ht="13.8">
      <c r="A18" s="166">
        <v>30</v>
      </c>
      <c r="B18" s="228"/>
      <c r="C18" s="167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",(VLOOKUP(E18,PROTOKOL!$A$1:$E$27,2,FALSE))*F18)</f>
        <v xml:space="preserve"> </v>
      </c>
      <c r="H18" s="168" t="str">
        <f t="shared" si="0"/>
        <v xml:space="preserve"> </v>
      </c>
      <c r="I18" s="205" t="str">
        <f>IF(E18=0," ",VLOOKUP(E18,PROTOKOL!$A:$E,5,FALSE))</f>
        <v xml:space="preserve"> </v>
      </c>
      <c r="J18" s="169"/>
      <c r="K18" s="170" t="str">
        <f t="shared" si="30"/>
        <v xml:space="preserve"> </v>
      </c>
      <c r="L18" s="210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",(VLOOKUP(N18,PROTOKOL!$A$1:$E$27,2,FALSE))*O18)</f>
        <v xml:space="preserve"> </v>
      </c>
      <c r="Q18" s="168" t="str">
        <f t="shared" si="1"/>
        <v xml:space="preserve"> </v>
      </c>
      <c r="R18" s="169" t="str">
        <f>IF(N18=0," ",VLOOKUP(N18,PROTOKOL!$A:$E,5,FALSE))</f>
        <v xml:space="preserve"> </v>
      </c>
      <c r="S18" s="205" t="str">
        <f t="shared" si="31"/>
        <v xml:space="preserve"> </v>
      </c>
      <c r="T18" s="169">
        <f t="shared" si="32"/>
        <v>0</v>
      </c>
      <c r="U18" s="170" t="str">
        <f t="shared" si="33"/>
        <v xml:space="preserve"> </v>
      </c>
      <c r="W18" s="166">
        <v>30</v>
      </c>
      <c r="X18" s="228"/>
      <c r="Y18" s="167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",(VLOOKUP(AA18,PROTOKOL!$A$1:$E$27,2,FALSE))*AB18)</f>
        <v xml:space="preserve"> </v>
      </c>
      <c r="AD18" s="168" t="str">
        <f t="shared" si="2"/>
        <v xml:space="preserve"> </v>
      </c>
      <c r="AE18" s="205" t="str">
        <f>IF(AA18=0," ",VLOOKUP(AA18,PROTOKOL!$A:$E,5,FALSE))</f>
        <v xml:space="preserve"> </v>
      </c>
      <c r="AF18" s="169"/>
      <c r="AG18" s="170" t="str">
        <f t="shared" si="34"/>
        <v xml:space="preserve"> </v>
      </c>
      <c r="AH18" s="210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",(VLOOKUP(AJ18,PROTOKOL!$A$1:$E$27,2,FALSE))*AK18)</f>
        <v xml:space="preserve"> </v>
      </c>
      <c r="AM18" s="168" t="str">
        <f t="shared" si="3"/>
        <v xml:space="preserve"> </v>
      </c>
      <c r="AN18" s="169" t="str">
        <f>IF(AJ18=0," ",VLOOKUP(AJ18,PROTOKOL!$A:$E,5,FALSE))</f>
        <v xml:space="preserve"> </v>
      </c>
      <c r="AO18" s="205" t="str">
        <f t="shared" ref="AO18:AO81" si="90">IF(AJ18=0," ",(AM18*AN18))</f>
        <v xml:space="preserve"> </v>
      </c>
      <c r="AP18" s="169">
        <f t="shared" si="36"/>
        <v>0</v>
      </c>
      <c r="AQ18" s="170" t="str">
        <f t="shared" si="37"/>
        <v xml:space="preserve"> </v>
      </c>
      <c r="AS18" s="166">
        <v>30</v>
      </c>
      <c r="AT18" s="228"/>
      <c r="AU18" s="167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",(VLOOKUP(AW18,PROTOKOL!$A$1:$E$27,2,FALSE))*AX18)</f>
        <v xml:space="preserve"> </v>
      </c>
      <c r="AZ18" s="168" t="str">
        <f t="shared" si="4"/>
        <v xml:space="preserve"> </v>
      </c>
      <c r="BA18" s="205" t="str">
        <f>IF(AW18=0," ",VLOOKUP(AW18,PROTOKOL!$A:$E,5,FALSE))</f>
        <v xml:space="preserve"> </v>
      </c>
      <c r="BB18" s="169"/>
      <c r="BC18" s="170" t="str">
        <f t="shared" si="38"/>
        <v xml:space="preserve"> </v>
      </c>
      <c r="BD18" s="210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",(VLOOKUP(BF18,PROTOKOL!$A$1:$E$27,2,FALSE))*BG18)</f>
        <v xml:space="preserve"> </v>
      </c>
      <c r="BI18" s="168" t="str">
        <f t="shared" si="5"/>
        <v xml:space="preserve"> </v>
      </c>
      <c r="BJ18" s="169" t="str">
        <f>IF(BF18=0," ",VLOOKUP(BF18,PROTOKOL!$A:$E,5,FALSE))</f>
        <v xml:space="preserve"> </v>
      </c>
      <c r="BK18" s="205" t="str">
        <f t="shared" ref="BK18:BK81" si="91">IF(BF18=0," ",(BI18*BJ18))</f>
        <v xml:space="preserve"> </v>
      </c>
      <c r="BL18" s="169">
        <f t="shared" si="40"/>
        <v>0</v>
      </c>
      <c r="BM18" s="170" t="str">
        <f t="shared" si="41"/>
        <v xml:space="preserve"> </v>
      </c>
      <c r="BO18" s="166">
        <v>30</v>
      </c>
      <c r="BP18" s="228"/>
      <c r="BQ18" s="167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",(VLOOKUP(BS18,PROTOKOL!$A$1:$E$27,2,FALSE))*BT18)</f>
        <v xml:space="preserve"> </v>
      </c>
      <c r="BV18" s="168" t="str">
        <f t="shared" si="6"/>
        <v xml:space="preserve"> </v>
      </c>
      <c r="BW18" s="205" t="str">
        <f>IF(BS18=0," ",VLOOKUP(BS18,PROTOKOL!$A:$E,5,FALSE))</f>
        <v xml:space="preserve"> </v>
      </c>
      <c r="BX18" s="169"/>
      <c r="BY18" s="170" t="str">
        <f t="shared" si="42"/>
        <v xml:space="preserve"> </v>
      </c>
      <c r="BZ18" s="210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",(VLOOKUP(CB18,PROTOKOL!$A$1:$E$27,2,FALSE))*CC18)</f>
        <v xml:space="preserve"> </v>
      </c>
      <c r="CE18" s="168" t="str">
        <f t="shared" si="7"/>
        <v xml:space="preserve"> </v>
      </c>
      <c r="CF18" s="169" t="str">
        <f>IF(CB18=0," ",VLOOKUP(CB18,PROTOKOL!$A:$E,5,FALSE))</f>
        <v xml:space="preserve"> </v>
      </c>
      <c r="CG18" s="205" t="str">
        <f t="shared" ref="CG18:CG81" si="92">IF(CB18=0," ",(CE18*CF18))</f>
        <v xml:space="preserve"> </v>
      </c>
      <c r="CH18" s="169">
        <f t="shared" si="44"/>
        <v>0</v>
      </c>
      <c r="CI18" s="170" t="str">
        <f t="shared" si="45"/>
        <v xml:space="preserve"> </v>
      </c>
      <c r="CK18" s="166">
        <v>30</v>
      </c>
      <c r="CL18" s="228"/>
      <c r="CM18" s="167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",(VLOOKUP(CO18,PROTOKOL!$A$1:$E$27,2,FALSE))*CP18)</f>
        <v xml:space="preserve"> </v>
      </c>
      <c r="CR18" s="168" t="str">
        <f t="shared" si="8"/>
        <v xml:space="preserve"> </v>
      </c>
      <c r="CS18" s="205" t="str">
        <f>IF(CO18=0," ",VLOOKUP(CO18,PROTOKOL!$A:$E,5,FALSE))</f>
        <v xml:space="preserve"> </v>
      </c>
      <c r="CT18" s="169"/>
      <c r="CU18" s="170" t="str">
        <f t="shared" si="46"/>
        <v xml:space="preserve"> </v>
      </c>
      <c r="CV18" s="210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",(VLOOKUP(CX18,PROTOKOL!$A$1:$E$27,2,FALSE))*CY18)</f>
        <v xml:space="preserve"> </v>
      </c>
      <c r="DA18" s="168" t="str">
        <f t="shared" si="9"/>
        <v xml:space="preserve"> </v>
      </c>
      <c r="DB18" s="169" t="str">
        <f>IF(CX18=0," ",VLOOKUP(CX18,PROTOKOL!$A:$E,5,FALSE))</f>
        <v xml:space="preserve"> </v>
      </c>
      <c r="DC18" s="205" t="str">
        <f t="shared" ref="DC18:DC81" si="93">IF(CX18=0," ",(DA18*DB18))</f>
        <v xml:space="preserve"> </v>
      </c>
      <c r="DD18" s="169">
        <f t="shared" si="48"/>
        <v>0</v>
      </c>
      <c r="DE18" s="170" t="str">
        <f t="shared" si="49"/>
        <v xml:space="preserve"> </v>
      </c>
      <c r="DG18" s="166">
        <v>30</v>
      </c>
      <c r="DH18" s="228"/>
      <c r="DI18" s="167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",(VLOOKUP(DK18,PROTOKOL!$A$1:$E$27,2,FALSE))*DL18)</f>
        <v xml:space="preserve"> </v>
      </c>
      <c r="DN18" s="168" t="str">
        <f t="shared" si="10"/>
        <v xml:space="preserve"> </v>
      </c>
      <c r="DO18" s="205" t="str">
        <f>IF(DK18=0," ",VLOOKUP(DK18,PROTOKOL!$A:$E,5,FALSE))</f>
        <v xml:space="preserve"> </v>
      </c>
      <c r="DP18" s="169"/>
      <c r="DQ18" s="170" t="str">
        <f t="shared" si="50"/>
        <v xml:space="preserve"> </v>
      </c>
      <c r="DR18" s="210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",(VLOOKUP(DT18,PROTOKOL!$A$1:$E$27,2,FALSE))*DU18)</f>
        <v xml:space="preserve"> </v>
      </c>
      <c r="DW18" s="168" t="str">
        <f t="shared" si="11"/>
        <v xml:space="preserve"> </v>
      </c>
      <c r="DX18" s="169" t="str">
        <f>IF(DT18=0," ",VLOOKUP(DT18,PROTOKOL!$A:$E,5,FALSE))</f>
        <v xml:space="preserve"> </v>
      </c>
      <c r="DY18" s="205" t="str">
        <f t="shared" ref="DY18:DY81" si="94">IF(DT18=0," ",(DW18*DX18))</f>
        <v xml:space="preserve"> </v>
      </c>
      <c r="DZ18" s="169">
        <f t="shared" si="52"/>
        <v>0</v>
      </c>
      <c r="EA18" s="170" t="str">
        <f t="shared" si="53"/>
        <v xml:space="preserve"> </v>
      </c>
      <c r="EC18" s="166">
        <v>30</v>
      </c>
      <c r="ED18" s="228"/>
      <c r="EE18" s="167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",(VLOOKUP(EG18,PROTOKOL!$A$1:$E$27,2,FALSE))*EH18)</f>
        <v xml:space="preserve"> </v>
      </c>
      <c r="EJ18" s="168" t="str">
        <f t="shared" si="12"/>
        <v xml:space="preserve"> </v>
      </c>
      <c r="EK18" s="205" t="str">
        <f>IF(EG18=0," ",VLOOKUP(EG18,PROTOKOL!$A:$E,5,FALSE))</f>
        <v xml:space="preserve"> </v>
      </c>
      <c r="EL18" s="169"/>
      <c r="EM18" s="170" t="str">
        <f t="shared" si="54"/>
        <v xml:space="preserve"> </v>
      </c>
      <c r="EN18" s="210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",(VLOOKUP(EP18,PROTOKOL!$A$1:$E$27,2,FALSE))*EQ18)</f>
        <v xml:space="preserve"> </v>
      </c>
      <c r="ES18" s="168" t="str">
        <f t="shared" si="13"/>
        <v xml:space="preserve"> </v>
      </c>
      <c r="ET18" s="169" t="str">
        <f>IF(EP18=0," ",VLOOKUP(EP18,PROTOKOL!$A:$E,5,FALSE))</f>
        <v xml:space="preserve"> </v>
      </c>
      <c r="EU18" s="205" t="str">
        <f t="shared" ref="EU18:EU81" si="95">IF(EP18=0," ",(ES18*ET18))</f>
        <v xml:space="preserve"> </v>
      </c>
      <c r="EV18" s="169">
        <f t="shared" si="56"/>
        <v>0</v>
      </c>
      <c r="EW18" s="170" t="str">
        <f t="shared" si="57"/>
        <v xml:space="preserve"> </v>
      </c>
      <c r="EY18" s="166">
        <v>30</v>
      </c>
      <c r="EZ18" s="228"/>
      <c r="FA18" s="167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",(VLOOKUP(FC18,PROTOKOL!$A$1:$E$27,2,FALSE))*FD18)</f>
        <v xml:space="preserve"> </v>
      </c>
      <c r="FF18" s="168" t="str">
        <f t="shared" si="14"/>
        <v xml:space="preserve"> </v>
      </c>
      <c r="FG18" s="205" t="str">
        <f>IF(FC18=0," ",VLOOKUP(FC18,PROTOKOL!$A:$E,5,FALSE))</f>
        <v xml:space="preserve"> </v>
      </c>
      <c r="FH18" s="169"/>
      <c r="FI18" s="170" t="str">
        <f t="shared" si="58"/>
        <v xml:space="preserve"> </v>
      </c>
      <c r="FJ18" s="210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",(VLOOKUP(FL18,PROTOKOL!$A$1:$E$27,2,FALSE))*FM18)</f>
        <v xml:space="preserve"> </v>
      </c>
      <c r="FO18" s="168" t="str">
        <f t="shared" si="15"/>
        <v xml:space="preserve"> </v>
      </c>
      <c r="FP18" s="169" t="str">
        <f>IF(FL18=0," ",VLOOKUP(FL18,PROTOKOL!$A:$E,5,FALSE))</f>
        <v xml:space="preserve"> </v>
      </c>
      <c r="FQ18" s="205" t="str">
        <f t="shared" ref="FQ18:FQ81" si="96">IF(FL18=0," ",(FO18*FP18))</f>
        <v xml:space="preserve"> </v>
      </c>
      <c r="FR18" s="169">
        <f t="shared" si="60"/>
        <v>0</v>
      </c>
      <c r="FS18" s="170" t="str">
        <f t="shared" si="61"/>
        <v xml:space="preserve"> </v>
      </c>
      <c r="FU18" s="166">
        <v>30</v>
      </c>
      <c r="FV18" s="228"/>
      <c r="FW18" s="167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",(VLOOKUP(FY18,PROTOKOL!$A$1:$E$27,2,FALSE))*FZ18)</f>
        <v xml:space="preserve"> </v>
      </c>
      <c r="GB18" s="168" t="str">
        <f t="shared" si="16"/>
        <v xml:space="preserve"> </v>
      </c>
      <c r="GC18" s="205" t="str">
        <f>IF(FY18=0," ",VLOOKUP(FY18,PROTOKOL!$A:$E,5,FALSE))</f>
        <v xml:space="preserve"> </v>
      </c>
      <c r="GD18" s="169"/>
      <c r="GE18" s="170" t="str">
        <f t="shared" si="62"/>
        <v xml:space="preserve"> </v>
      </c>
      <c r="GF18" s="210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",(VLOOKUP(GH18,PROTOKOL!$A$1:$E$27,2,FALSE))*GI18)</f>
        <v xml:space="preserve"> </v>
      </c>
      <c r="GK18" s="168" t="str">
        <f t="shared" si="17"/>
        <v xml:space="preserve"> </v>
      </c>
      <c r="GL18" s="169" t="str">
        <f>IF(GH18=0," ",VLOOKUP(GH18,PROTOKOL!$A:$E,5,FALSE))</f>
        <v xml:space="preserve"> </v>
      </c>
      <c r="GM18" s="205" t="str">
        <f t="shared" ref="GM18:GM81" si="97">IF(GH18=0," ",(GK18*GL18))</f>
        <v xml:space="preserve"> </v>
      </c>
      <c r="GN18" s="169">
        <f t="shared" si="64"/>
        <v>0</v>
      </c>
      <c r="GO18" s="170" t="str">
        <f t="shared" si="65"/>
        <v xml:space="preserve"> </v>
      </c>
      <c r="GQ18" s="166">
        <v>30</v>
      </c>
      <c r="GR18" s="228"/>
      <c r="GS18" s="167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",(VLOOKUP(GU18,PROTOKOL!$A$1:$E$27,2,FALSE))*GV18)</f>
        <v xml:space="preserve"> </v>
      </c>
      <c r="GX18" s="168" t="str">
        <f t="shared" si="18"/>
        <v xml:space="preserve"> </v>
      </c>
      <c r="GY18" s="205" t="str">
        <f>IF(GU18=0," ",VLOOKUP(GU18,PROTOKOL!$A:$E,5,FALSE))</f>
        <v xml:space="preserve"> </v>
      </c>
      <c r="GZ18" s="169"/>
      <c r="HA18" s="170" t="str">
        <f t="shared" si="66"/>
        <v xml:space="preserve"> </v>
      </c>
      <c r="HB18" s="210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",(VLOOKUP(HD18,PROTOKOL!$A$1:$E$27,2,FALSE))*HE18)</f>
        <v xml:space="preserve"> </v>
      </c>
      <c r="HG18" s="168" t="str">
        <f t="shared" si="19"/>
        <v xml:space="preserve"> </v>
      </c>
      <c r="HH18" s="169" t="str">
        <f>IF(HD18=0," ",VLOOKUP(HD18,PROTOKOL!$A:$E,5,FALSE))</f>
        <v xml:space="preserve"> </v>
      </c>
      <c r="HI18" s="205" t="str">
        <f t="shared" ref="HI18:HI81" si="98">IF(HD18=0," ",(HG18*HH18))</f>
        <v xml:space="preserve"> </v>
      </c>
      <c r="HJ18" s="169">
        <f t="shared" si="68"/>
        <v>0</v>
      </c>
      <c r="HK18" s="170" t="str">
        <f t="shared" si="69"/>
        <v xml:space="preserve"> </v>
      </c>
      <c r="HM18" s="166">
        <v>30</v>
      </c>
      <c r="HN18" s="228"/>
      <c r="HO18" s="167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",(VLOOKUP(HQ18,PROTOKOL!$A$1:$E$27,2,FALSE))*HR18)</f>
        <v xml:space="preserve"> </v>
      </c>
      <c r="HT18" s="168" t="str">
        <f t="shared" si="20"/>
        <v xml:space="preserve"> </v>
      </c>
      <c r="HU18" s="205" t="str">
        <f>IF(HQ18=0," ",VLOOKUP(HQ18,PROTOKOL!$A:$E,5,FALSE))</f>
        <v xml:space="preserve"> </v>
      </c>
      <c r="HV18" s="169"/>
      <c r="HW18" s="170" t="str">
        <f t="shared" si="70"/>
        <v xml:space="preserve"> </v>
      </c>
      <c r="HX18" s="210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",(VLOOKUP(HZ18,PROTOKOL!$A$1:$E$27,2,FALSE))*IA18)</f>
        <v xml:space="preserve"> </v>
      </c>
      <c r="IC18" s="168" t="str">
        <f t="shared" si="21"/>
        <v xml:space="preserve"> </v>
      </c>
      <c r="ID18" s="169" t="str">
        <f>IF(HZ18=0," ",VLOOKUP(HZ18,PROTOKOL!$A:$E,5,FALSE))</f>
        <v xml:space="preserve"> </v>
      </c>
      <c r="IE18" s="205" t="str">
        <f t="shared" ref="IE18:IE81" si="99">IF(HZ18=0," ",(IC18*ID18))</f>
        <v xml:space="preserve"> </v>
      </c>
      <c r="IF18" s="169">
        <f t="shared" si="72"/>
        <v>0</v>
      </c>
      <c r="IG18" s="170" t="str">
        <f t="shared" si="73"/>
        <v xml:space="preserve"> </v>
      </c>
      <c r="II18" s="166">
        <v>30</v>
      </c>
      <c r="IJ18" s="228"/>
      <c r="IK18" s="167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",(VLOOKUP(IM18,PROTOKOL!$A$1:$E$27,2,FALSE))*IN18)</f>
        <v xml:space="preserve"> </v>
      </c>
      <c r="IP18" s="168" t="str">
        <f t="shared" si="22"/>
        <v xml:space="preserve"> </v>
      </c>
      <c r="IQ18" s="205" t="str">
        <f>IF(IM18=0," ",VLOOKUP(IM18,PROTOKOL!$A:$E,5,FALSE))</f>
        <v xml:space="preserve"> </v>
      </c>
      <c r="IR18" s="169"/>
      <c r="IS18" s="170" t="str">
        <f t="shared" si="74"/>
        <v xml:space="preserve"> </v>
      </c>
      <c r="IT18" s="210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",(VLOOKUP(IV18,PROTOKOL!$A$1:$E$27,2,FALSE))*IW18)</f>
        <v xml:space="preserve"> </v>
      </c>
      <c r="IY18" s="168" t="str">
        <f t="shared" si="23"/>
        <v xml:space="preserve"> </v>
      </c>
      <c r="IZ18" s="169" t="str">
        <f>IF(IV18=0," ",VLOOKUP(IV18,PROTOKOL!$A:$E,5,FALSE))</f>
        <v xml:space="preserve"> </v>
      </c>
      <c r="JA18" s="205" t="str">
        <f t="shared" ref="JA18:JA81" si="100">IF(IV18=0," ",(IY18*IZ18))</f>
        <v xml:space="preserve"> </v>
      </c>
      <c r="JB18" s="169">
        <f t="shared" si="76"/>
        <v>0</v>
      </c>
      <c r="JC18" s="170" t="str">
        <f t="shared" si="77"/>
        <v xml:space="preserve"> </v>
      </c>
      <c r="JE18" s="166">
        <v>30</v>
      </c>
      <c r="JF18" s="228"/>
      <c r="JG18" s="167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",(VLOOKUP(JI18,PROTOKOL!$A$1:$E$27,2,FALSE))*JJ18)</f>
        <v xml:space="preserve"> </v>
      </c>
      <c r="JL18" s="168" t="str">
        <f t="shared" si="24"/>
        <v xml:space="preserve"> </v>
      </c>
      <c r="JM18" s="205" t="str">
        <f>IF(JI18=0," ",VLOOKUP(JI18,PROTOKOL!$A:$E,5,FALSE))</f>
        <v xml:space="preserve"> </v>
      </c>
      <c r="JN18" s="169"/>
      <c r="JO18" s="170" t="str">
        <f t="shared" si="78"/>
        <v xml:space="preserve"> </v>
      </c>
      <c r="JP18" s="210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",(VLOOKUP(JR18,PROTOKOL!$A$1:$E$27,2,FALSE))*JS18)</f>
        <v xml:space="preserve"> </v>
      </c>
      <c r="JU18" s="168" t="str">
        <f t="shared" si="25"/>
        <v xml:space="preserve"> </v>
      </c>
      <c r="JV18" s="169" t="str">
        <f>IF(JR18=0," ",VLOOKUP(JR18,PROTOKOL!$A:$E,5,FALSE))</f>
        <v xml:space="preserve"> </v>
      </c>
      <c r="JW18" s="205" t="str">
        <f t="shared" ref="JW18:JW81" si="101">IF(JR18=0," ",(JU18*JV18))</f>
        <v xml:space="preserve"> </v>
      </c>
      <c r="JX18" s="169">
        <f t="shared" si="80"/>
        <v>0</v>
      </c>
      <c r="JY18" s="170" t="str">
        <f t="shared" si="81"/>
        <v xml:space="preserve"> </v>
      </c>
      <c r="KA18" s="166">
        <v>30</v>
      </c>
      <c r="KB18" s="228"/>
      <c r="KC18" s="167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",(VLOOKUP(KE18,PROTOKOL!$A$1:$E$27,2,FALSE))*KF18)</f>
        <v xml:space="preserve"> </v>
      </c>
      <c r="KH18" s="168" t="str">
        <f t="shared" si="26"/>
        <v xml:space="preserve"> </v>
      </c>
      <c r="KI18" s="205" t="str">
        <f>IF(KE18=0," ",VLOOKUP(KE18,PROTOKOL!$A:$E,5,FALSE))</f>
        <v xml:space="preserve"> </v>
      </c>
      <c r="KJ18" s="169"/>
      <c r="KK18" s="170" t="str">
        <f t="shared" si="82"/>
        <v xml:space="preserve"> </v>
      </c>
      <c r="KL18" s="210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",(VLOOKUP(KN18,PROTOKOL!$A$1:$E$27,2,FALSE))*KO18)</f>
        <v xml:space="preserve"> </v>
      </c>
      <c r="KQ18" s="168" t="str">
        <f t="shared" si="27"/>
        <v xml:space="preserve"> </v>
      </c>
      <c r="KR18" s="169" t="str">
        <f>IF(KN18=0," ",VLOOKUP(KN18,PROTOKOL!$A:$E,5,FALSE))</f>
        <v xml:space="preserve"> </v>
      </c>
      <c r="KS18" s="205" t="str">
        <f t="shared" ref="KS18:KS81" si="102">IF(KN18=0," ",(KQ18*KR18))</f>
        <v xml:space="preserve"> </v>
      </c>
      <c r="KT18" s="169">
        <f t="shared" si="84"/>
        <v>0</v>
      </c>
      <c r="KU18" s="170" t="str">
        <f t="shared" si="85"/>
        <v xml:space="preserve"> </v>
      </c>
      <c r="KW18" s="166">
        <v>30</v>
      </c>
      <c r="KX18" s="228"/>
      <c r="KY18" s="167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",(VLOOKUP(LA18,PROTOKOL!$A$1:$E$27,2,FALSE))*LB18)</f>
        <v xml:space="preserve"> </v>
      </c>
      <c r="LD18" s="168" t="str">
        <f t="shared" si="28"/>
        <v xml:space="preserve"> </v>
      </c>
      <c r="LE18" s="205" t="str">
        <f>IF(LA18=0," ",VLOOKUP(LA18,PROTOKOL!$A:$E,5,FALSE))</f>
        <v xml:space="preserve"> </v>
      </c>
      <c r="LF18" s="169"/>
      <c r="LG18" s="170" t="str">
        <f t="shared" si="86"/>
        <v xml:space="preserve"> </v>
      </c>
      <c r="LH18" s="210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",(VLOOKUP(LJ18,PROTOKOL!$A$1:$E$27,2,FALSE))*LK18)</f>
        <v xml:space="preserve"> </v>
      </c>
      <c r="LM18" s="168" t="str">
        <f t="shared" si="29"/>
        <v xml:space="preserve"> </v>
      </c>
      <c r="LN18" s="169" t="str">
        <f>IF(LJ18=0," ",VLOOKUP(LJ18,PROTOKOL!$A:$E,5,FALSE))</f>
        <v xml:space="preserve"> </v>
      </c>
      <c r="LO18" s="205" t="str">
        <f t="shared" ref="LO18:LO81" si="103">IF(LJ18=0," ",(LM18*LN18))</f>
        <v xml:space="preserve"> </v>
      </c>
      <c r="LP18" s="169">
        <f t="shared" si="88"/>
        <v>0</v>
      </c>
      <c r="LQ18" s="170" t="str">
        <f t="shared" si="89"/>
        <v xml:space="preserve"> </v>
      </c>
    </row>
    <row r="19" spans="1:329" ht="13.8">
      <c r="A19" s="166">
        <v>30</v>
      </c>
      <c r="B19" s="229"/>
      <c r="C19" s="167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",(VLOOKUP(E19,PROTOKOL!$A$1:$E$27,2,FALSE))*F19)</f>
        <v xml:space="preserve"> </v>
      </c>
      <c r="H19" s="168" t="str">
        <f t="shared" si="0"/>
        <v xml:space="preserve"> </v>
      </c>
      <c r="I19" s="205" t="str">
        <f>IF(E19=0," ",VLOOKUP(E19,PROTOKOL!$A:$E,5,FALSE))</f>
        <v xml:space="preserve"> </v>
      </c>
      <c r="J19" s="169"/>
      <c r="K19" s="170" t="str">
        <f t="shared" si="30"/>
        <v xml:space="preserve"> </v>
      </c>
      <c r="L19" s="210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",(VLOOKUP(N19,PROTOKOL!$A$1:$E$27,2,FALSE))*O19)</f>
        <v xml:space="preserve"> </v>
      </c>
      <c r="Q19" s="168" t="str">
        <f t="shared" si="1"/>
        <v xml:space="preserve"> </v>
      </c>
      <c r="R19" s="169" t="str">
        <f>IF(N19=0," ",VLOOKUP(N19,PROTOKOL!$A:$E,5,FALSE))</f>
        <v xml:space="preserve"> </v>
      </c>
      <c r="S19" s="205" t="str">
        <f t="shared" si="31"/>
        <v xml:space="preserve"> </v>
      </c>
      <c r="T19" s="169">
        <f t="shared" si="32"/>
        <v>0</v>
      </c>
      <c r="U19" s="170" t="str">
        <f t="shared" si="33"/>
        <v xml:space="preserve"> </v>
      </c>
      <c r="W19" s="166">
        <v>30</v>
      </c>
      <c r="X19" s="229"/>
      <c r="Y19" s="167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",(VLOOKUP(AA19,PROTOKOL!$A$1:$E$27,2,FALSE))*AB19)</f>
        <v xml:space="preserve"> </v>
      </c>
      <c r="AD19" s="168" t="str">
        <f t="shared" si="2"/>
        <v xml:space="preserve"> </v>
      </c>
      <c r="AE19" s="205" t="str">
        <f>IF(AA19=0," ",VLOOKUP(AA19,PROTOKOL!$A:$E,5,FALSE))</f>
        <v xml:space="preserve"> </v>
      </c>
      <c r="AF19" s="169"/>
      <c r="AG19" s="170" t="str">
        <f t="shared" si="34"/>
        <v xml:space="preserve"> </v>
      </c>
      <c r="AH19" s="210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",(VLOOKUP(AJ19,PROTOKOL!$A$1:$E$27,2,FALSE))*AK19)</f>
        <v xml:space="preserve"> </v>
      </c>
      <c r="AM19" s="168" t="str">
        <f t="shared" si="3"/>
        <v xml:space="preserve"> </v>
      </c>
      <c r="AN19" s="169" t="str">
        <f>IF(AJ19=0," ",VLOOKUP(AJ19,PROTOKOL!$A:$E,5,FALSE))</f>
        <v xml:space="preserve"> </v>
      </c>
      <c r="AO19" s="205" t="str">
        <f t="shared" si="90"/>
        <v xml:space="preserve"> </v>
      </c>
      <c r="AP19" s="169">
        <f t="shared" si="36"/>
        <v>0</v>
      </c>
      <c r="AQ19" s="170" t="str">
        <f t="shared" si="37"/>
        <v xml:space="preserve"> </v>
      </c>
      <c r="AS19" s="166">
        <v>30</v>
      </c>
      <c r="AT19" s="229"/>
      <c r="AU19" s="167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",(VLOOKUP(AW19,PROTOKOL!$A$1:$E$27,2,FALSE))*AX19)</f>
        <v xml:space="preserve"> </v>
      </c>
      <c r="AZ19" s="168" t="str">
        <f t="shared" si="4"/>
        <v xml:space="preserve"> </v>
      </c>
      <c r="BA19" s="205" t="str">
        <f>IF(AW19=0," ",VLOOKUP(AW19,PROTOKOL!$A:$E,5,FALSE))</f>
        <v xml:space="preserve"> </v>
      </c>
      <c r="BB19" s="169"/>
      <c r="BC19" s="170" t="str">
        <f t="shared" si="38"/>
        <v xml:space="preserve"> </v>
      </c>
      <c r="BD19" s="210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",(VLOOKUP(BF19,PROTOKOL!$A$1:$E$27,2,FALSE))*BG19)</f>
        <v xml:space="preserve"> </v>
      </c>
      <c r="BI19" s="168" t="str">
        <f t="shared" si="5"/>
        <v xml:space="preserve"> </v>
      </c>
      <c r="BJ19" s="169" t="str">
        <f>IF(BF19=0," ",VLOOKUP(BF19,PROTOKOL!$A:$E,5,FALSE))</f>
        <v xml:space="preserve"> </v>
      </c>
      <c r="BK19" s="205" t="str">
        <f t="shared" si="91"/>
        <v xml:space="preserve"> </v>
      </c>
      <c r="BL19" s="169">
        <f t="shared" si="40"/>
        <v>0</v>
      </c>
      <c r="BM19" s="170" t="str">
        <f t="shared" si="41"/>
        <v xml:space="preserve"> </v>
      </c>
      <c r="BO19" s="166">
        <v>30</v>
      </c>
      <c r="BP19" s="229"/>
      <c r="BQ19" s="167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",(VLOOKUP(BS19,PROTOKOL!$A$1:$E$27,2,FALSE))*BT19)</f>
        <v xml:space="preserve"> </v>
      </c>
      <c r="BV19" s="168" t="str">
        <f t="shared" si="6"/>
        <v xml:space="preserve"> </v>
      </c>
      <c r="BW19" s="205" t="str">
        <f>IF(BS19=0," ",VLOOKUP(BS19,PROTOKOL!$A:$E,5,FALSE))</f>
        <v xml:space="preserve"> </v>
      </c>
      <c r="BX19" s="169"/>
      <c r="BY19" s="170" t="str">
        <f t="shared" si="42"/>
        <v xml:space="preserve"> </v>
      </c>
      <c r="BZ19" s="210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",(VLOOKUP(CB19,PROTOKOL!$A$1:$E$27,2,FALSE))*CC19)</f>
        <v xml:space="preserve"> </v>
      </c>
      <c r="CE19" s="168" t="str">
        <f t="shared" si="7"/>
        <v xml:space="preserve"> </v>
      </c>
      <c r="CF19" s="169" t="str">
        <f>IF(CB19=0," ",VLOOKUP(CB19,PROTOKOL!$A:$E,5,FALSE))</f>
        <v xml:space="preserve"> </v>
      </c>
      <c r="CG19" s="205" t="str">
        <f t="shared" si="92"/>
        <v xml:space="preserve"> </v>
      </c>
      <c r="CH19" s="169">
        <f t="shared" si="44"/>
        <v>0</v>
      </c>
      <c r="CI19" s="170" t="str">
        <f t="shared" si="45"/>
        <v xml:space="preserve"> </v>
      </c>
      <c r="CK19" s="166">
        <v>30</v>
      </c>
      <c r="CL19" s="229"/>
      <c r="CM19" s="167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",(VLOOKUP(CO19,PROTOKOL!$A$1:$E$27,2,FALSE))*CP19)</f>
        <v xml:space="preserve"> </v>
      </c>
      <c r="CR19" s="168" t="str">
        <f t="shared" si="8"/>
        <v xml:space="preserve"> </v>
      </c>
      <c r="CS19" s="205" t="str">
        <f>IF(CO19=0," ",VLOOKUP(CO19,PROTOKOL!$A:$E,5,FALSE))</f>
        <v xml:space="preserve"> </v>
      </c>
      <c r="CT19" s="169"/>
      <c r="CU19" s="170" t="str">
        <f t="shared" si="46"/>
        <v xml:space="preserve"> </v>
      </c>
      <c r="CV19" s="210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",(VLOOKUP(CX19,PROTOKOL!$A$1:$E$27,2,FALSE))*CY19)</f>
        <v xml:space="preserve"> </v>
      </c>
      <c r="DA19" s="168" t="str">
        <f t="shared" si="9"/>
        <v xml:space="preserve"> </v>
      </c>
      <c r="DB19" s="169" t="str">
        <f>IF(CX19=0," ",VLOOKUP(CX19,PROTOKOL!$A:$E,5,FALSE))</f>
        <v xml:space="preserve"> </v>
      </c>
      <c r="DC19" s="205" t="str">
        <f t="shared" si="93"/>
        <v xml:space="preserve"> </v>
      </c>
      <c r="DD19" s="169">
        <f t="shared" si="48"/>
        <v>0</v>
      </c>
      <c r="DE19" s="170" t="str">
        <f t="shared" si="49"/>
        <v xml:space="preserve"> </v>
      </c>
      <c r="DG19" s="166">
        <v>30</v>
      </c>
      <c r="DH19" s="229"/>
      <c r="DI19" s="167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",(VLOOKUP(DK19,PROTOKOL!$A$1:$E$27,2,FALSE))*DL19)</f>
        <v xml:space="preserve"> </v>
      </c>
      <c r="DN19" s="168" t="str">
        <f t="shared" si="10"/>
        <v xml:space="preserve"> </v>
      </c>
      <c r="DO19" s="205" t="str">
        <f>IF(DK19=0," ",VLOOKUP(DK19,PROTOKOL!$A:$E,5,FALSE))</f>
        <v xml:space="preserve"> </v>
      </c>
      <c r="DP19" s="169"/>
      <c r="DQ19" s="170" t="str">
        <f t="shared" si="50"/>
        <v xml:space="preserve"> </v>
      </c>
      <c r="DR19" s="210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",(VLOOKUP(DT19,PROTOKOL!$A$1:$E$27,2,FALSE))*DU19)</f>
        <v xml:space="preserve"> </v>
      </c>
      <c r="DW19" s="168" t="str">
        <f t="shared" si="11"/>
        <v xml:space="preserve"> </v>
      </c>
      <c r="DX19" s="169" t="str">
        <f>IF(DT19=0," ",VLOOKUP(DT19,PROTOKOL!$A:$E,5,FALSE))</f>
        <v xml:space="preserve"> </v>
      </c>
      <c r="DY19" s="205" t="str">
        <f t="shared" si="94"/>
        <v xml:space="preserve"> </v>
      </c>
      <c r="DZ19" s="169">
        <f t="shared" si="52"/>
        <v>0</v>
      </c>
      <c r="EA19" s="170" t="str">
        <f t="shared" si="53"/>
        <v xml:space="preserve"> </v>
      </c>
      <c r="EC19" s="166">
        <v>30</v>
      </c>
      <c r="ED19" s="229"/>
      <c r="EE19" s="167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",(VLOOKUP(EG19,PROTOKOL!$A$1:$E$27,2,FALSE))*EH19)</f>
        <v xml:space="preserve"> </v>
      </c>
      <c r="EJ19" s="168" t="str">
        <f t="shared" si="12"/>
        <v xml:space="preserve"> </v>
      </c>
      <c r="EK19" s="205" t="str">
        <f>IF(EG19=0," ",VLOOKUP(EG19,PROTOKOL!$A:$E,5,FALSE))</f>
        <v xml:space="preserve"> </v>
      </c>
      <c r="EL19" s="169"/>
      <c r="EM19" s="170" t="str">
        <f t="shared" si="54"/>
        <v xml:space="preserve"> </v>
      </c>
      <c r="EN19" s="210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",(VLOOKUP(EP19,PROTOKOL!$A$1:$E$27,2,FALSE))*EQ19)</f>
        <v xml:space="preserve"> </v>
      </c>
      <c r="ES19" s="168" t="str">
        <f t="shared" si="13"/>
        <v xml:space="preserve"> </v>
      </c>
      <c r="ET19" s="169" t="str">
        <f>IF(EP19=0," ",VLOOKUP(EP19,PROTOKOL!$A:$E,5,FALSE))</f>
        <v xml:space="preserve"> </v>
      </c>
      <c r="EU19" s="205" t="str">
        <f t="shared" si="95"/>
        <v xml:space="preserve"> </v>
      </c>
      <c r="EV19" s="169">
        <f t="shared" si="56"/>
        <v>0</v>
      </c>
      <c r="EW19" s="170" t="str">
        <f t="shared" si="57"/>
        <v xml:space="preserve"> </v>
      </c>
      <c r="EY19" s="166">
        <v>30</v>
      </c>
      <c r="EZ19" s="229"/>
      <c r="FA19" s="167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",(VLOOKUP(FC19,PROTOKOL!$A$1:$E$27,2,FALSE))*FD19)</f>
        <v xml:space="preserve"> </v>
      </c>
      <c r="FF19" s="168" t="str">
        <f t="shared" si="14"/>
        <v xml:space="preserve"> </v>
      </c>
      <c r="FG19" s="205" t="str">
        <f>IF(FC19=0," ",VLOOKUP(FC19,PROTOKOL!$A:$E,5,FALSE))</f>
        <v xml:space="preserve"> </v>
      </c>
      <c r="FH19" s="169"/>
      <c r="FI19" s="170" t="str">
        <f t="shared" si="58"/>
        <v xml:space="preserve"> </v>
      </c>
      <c r="FJ19" s="210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",(VLOOKUP(FL19,PROTOKOL!$A$1:$E$27,2,FALSE))*FM19)</f>
        <v xml:space="preserve"> </v>
      </c>
      <c r="FO19" s="168" t="str">
        <f t="shared" si="15"/>
        <v xml:space="preserve"> </v>
      </c>
      <c r="FP19" s="169" t="str">
        <f>IF(FL19=0," ",VLOOKUP(FL19,PROTOKOL!$A:$E,5,FALSE))</f>
        <v xml:space="preserve"> </v>
      </c>
      <c r="FQ19" s="205" t="str">
        <f t="shared" si="96"/>
        <v xml:space="preserve"> </v>
      </c>
      <c r="FR19" s="169">
        <f t="shared" si="60"/>
        <v>0</v>
      </c>
      <c r="FS19" s="170" t="str">
        <f t="shared" si="61"/>
        <v xml:space="preserve"> </v>
      </c>
      <c r="FU19" s="166">
        <v>30</v>
      </c>
      <c r="FV19" s="229"/>
      <c r="FW19" s="167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",(VLOOKUP(FY19,PROTOKOL!$A$1:$E$27,2,FALSE))*FZ19)</f>
        <v xml:space="preserve"> </v>
      </c>
      <c r="GB19" s="168" t="str">
        <f t="shared" si="16"/>
        <v xml:space="preserve"> </v>
      </c>
      <c r="GC19" s="205" t="str">
        <f>IF(FY19=0," ",VLOOKUP(FY19,PROTOKOL!$A:$E,5,FALSE))</f>
        <v xml:space="preserve"> </v>
      </c>
      <c r="GD19" s="169"/>
      <c r="GE19" s="170" t="str">
        <f t="shared" si="62"/>
        <v xml:space="preserve"> </v>
      </c>
      <c r="GF19" s="210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",(VLOOKUP(GH19,PROTOKOL!$A$1:$E$27,2,FALSE))*GI19)</f>
        <v xml:space="preserve"> </v>
      </c>
      <c r="GK19" s="168" t="str">
        <f t="shared" si="17"/>
        <v xml:space="preserve"> </v>
      </c>
      <c r="GL19" s="169" t="str">
        <f>IF(GH19=0," ",VLOOKUP(GH19,PROTOKOL!$A:$E,5,FALSE))</f>
        <v xml:space="preserve"> </v>
      </c>
      <c r="GM19" s="205" t="str">
        <f t="shared" si="97"/>
        <v xml:space="preserve"> </v>
      </c>
      <c r="GN19" s="169">
        <f t="shared" si="64"/>
        <v>0</v>
      </c>
      <c r="GO19" s="170" t="str">
        <f t="shared" si="65"/>
        <v xml:space="preserve"> </v>
      </c>
      <c r="GQ19" s="166">
        <v>30</v>
      </c>
      <c r="GR19" s="229"/>
      <c r="GS19" s="167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",(VLOOKUP(GU19,PROTOKOL!$A$1:$E$27,2,FALSE))*GV19)</f>
        <v xml:space="preserve"> </v>
      </c>
      <c r="GX19" s="168" t="str">
        <f t="shared" si="18"/>
        <v xml:space="preserve"> </v>
      </c>
      <c r="GY19" s="205" t="str">
        <f>IF(GU19=0," ",VLOOKUP(GU19,PROTOKOL!$A:$E,5,FALSE))</f>
        <v xml:space="preserve"> </v>
      </c>
      <c r="GZ19" s="169"/>
      <c r="HA19" s="170" t="str">
        <f t="shared" si="66"/>
        <v xml:space="preserve"> </v>
      </c>
      <c r="HB19" s="210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",(VLOOKUP(HD19,PROTOKOL!$A$1:$E$27,2,FALSE))*HE19)</f>
        <v xml:space="preserve"> </v>
      </c>
      <c r="HG19" s="168" t="str">
        <f t="shared" si="19"/>
        <v xml:space="preserve"> </v>
      </c>
      <c r="HH19" s="169" t="str">
        <f>IF(HD19=0," ",VLOOKUP(HD19,PROTOKOL!$A:$E,5,FALSE))</f>
        <v xml:space="preserve"> </v>
      </c>
      <c r="HI19" s="205" t="str">
        <f t="shared" si="98"/>
        <v xml:space="preserve"> </v>
      </c>
      <c r="HJ19" s="169">
        <f t="shared" si="68"/>
        <v>0</v>
      </c>
      <c r="HK19" s="170" t="str">
        <f t="shared" si="69"/>
        <v xml:space="preserve"> </v>
      </c>
      <c r="HM19" s="166">
        <v>30</v>
      </c>
      <c r="HN19" s="229"/>
      <c r="HO19" s="167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",(VLOOKUP(HQ19,PROTOKOL!$A$1:$E$27,2,FALSE))*HR19)</f>
        <v xml:space="preserve"> </v>
      </c>
      <c r="HT19" s="168" t="str">
        <f t="shared" si="20"/>
        <v xml:space="preserve"> </v>
      </c>
      <c r="HU19" s="205" t="str">
        <f>IF(HQ19=0," ",VLOOKUP(HQ19,PROTOKOL!$A:$E,5,FALSE))</f>
        <v xml:space="preserve"> </v>
      </c>
      <c r="HV19" s="169"/>
      <c r="HW19" s="170" t="str">
        <f t="shared" si="70"/>
        <v xml:space="preserve"> </v>
      </c>
      <c r="HX19" s="210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",(VLOOKUP(HZ19,PROTOKOL!$A$1:$E$27,2,FALSE))*IA19)</f>
        <v xml:space="preserve"> </v>
      </c>
      <c r="IC19" s="168" t="str">
        <f t="shared" si="21"/>
        <v xml:space="preserve"> </v>
      </c>
      <c r="ID19" s="169" t="str">
        <f>IF(HZ19=0," ",VLOOKUP(HZ19,PROTOKOL!$A:$E,5,FALSE))</f>
        <v xml:space="preserve"> </v>
      </c>
      <c r="IE19" s="205" t="str">
        <f t="shared" si="99"/>
        <v xml:space="preserve"> </v>
      </c>
      <c r="IF19" s="169">
        <f t="shared" si="72"/>
        <v>0</v>
      </c>
      <c r="IG19" s="170" t="str">
        <f t="shared" si="73"/>
        <v xml:space="preserve"> </v>
      </c>
      <c r="II19" s="166">
        <v>30</v>
      </c>
      <c r="IJ19" s="229"/>
      <c r="IK19" s="167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",(VLOOKUP(IM19,PROTOKOL!$A$1:$E$27,2,FALSE))*IN19)</f>
        <v xml:space="preserve"> </v>
      </c>
      <c r="IP19" s="168" t="str">
        <f t="shared" si="22"/>
        <v xml:space="preserve"> </v>
      </c>
      <c r="IQ19" s="205" t="str">
        <f>IF(IM19=0," ",VLOOKUP(IM19,PROTOKOL!$A:$E,5,FALSE))</f>
        <v xml:space="preserve"> </v>
      </c>
      <c r="IR19" s="169"/>
      <c r="IS19" s="170" t="str">
        <f t="shared" si="74"/>
        <v xml:space="preserve"> </v>
      </c>
      <c r="IT19" s="210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",(VLOOKUP(IV19,PROTOKOL!$A$1:$E$27,2,FALSE))*IW19)</f>
        <v xml:space="preserve"> </v>
      </c>
      <c r="IY19" s="168" t="str">
        <f t="shared" si="23"/>
        <v xml:space="preserve"> </v>
      </c>
      <c r="IZ19" s="169" t="str">
        <f>IF(IV19=0," ",VLOOKUP(IV19,PROTOKOL!$A:$E,5,FALSE))</f>
        <v xml:space="preserve"> </v>
      </c>
      <c r="JA19" s="205" t="str">
        <f t="shared" si="100"/>
        <v xml:space="preserve"> </v>
      </c>
      <c r="JB19" s="169">
        <f t="shared" si="76"/>
        <v>0</v>
      </c>
      <c r="JC19" s="170" t="str">
        <f t="shared" si="77"/>
        <v xml:space="preserve"> </v>
      </c>
      <c r="JE19" s="166">
        <v>30</v>
      </c>
      <c r="JF19" s="229"/>
      <c r="JG19" s="167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",(VLOOKUP(JI19,PROTOKOL!$A$1:$E$27,2,FALSE))*JJ19)</f>
        <v xml:space="preserve"> </v>
      </c>
      <c r="JL19" s="168" t="str">
        <f t="shared" si="24"/>
        <v xml:space="preserve"> </v>
      </c>
      <c r="JM19" s="205" t="str">
        <f>IF(JI19=0," ",VLOOKUP(JI19,PROTOKOL!$A:$E,5,FALSE))</f>
        <v xml:space="preserve"> </v>
      </c>
      <c r="JN19" s="169"/>
      <c r="JO19" s="170" t="str">
        <f t="shared" si="78"/>
        <v xml:space="preserve"> </v>
      </c>
      <c r="JP19" s="210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",(VLOOKUP(JR19,PROTOKOL!$A$1:$E$27,2,FALSE))*JS19)</f>
        <v xml:space="preserve"> </v>
      </c>
      <c r="JU19" s="168" t="str">
        <f t="shared" si="25"/>
        <v xml:space="preserve"> </v>
      </c>
      <c r="JV19" s="169" t="str">
        <f>IF(JR19=0," ",VLOOKUP(JR19,PROTOKOL!$A:$E,5,FALSE))</f>
        <v xml:space="preserve"> </v>
      </c>
      <c r="JW19" s="205" t="str">
        <f t="shared" si="101"/>
        <v xml:space="preserve"> </v>
      </c>
      <c r="JX19" s="169">
        <f t="shared" si="80"/>
        <v>0</v>
      </c>
      <c r="JY19" s="170" t="str">
        <f t="shared" si="81"/>
        <v xml:space="preserve"> </v>
      </c>
      <c r="KA19" s="166">
        <v>30</v>
      </c>
      <c r="KB19" s="229"/>
      <c r="KC19" s="167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",(VLOOKUP(KE19,PROTOKOL!$A$1:$E$27,2,FALSE))*KF19)</f>
        <v xml:space="preserve"> </v>
      </c>
      <c r="KH19" s="168" t="str">
        <f t="shared" si="26"/>
        <v xml:space="preserve"> </v>
      </c>
      <c r="KI19" s="205" t="str">
        <f>IF(KE19=0," ",VLOOKUP(KE19,PROTOKOL!$A:$E,5,FALSE))</f>
        <v xml:space="preserve"> </v>
      </c>
      <c r="KJ19" s="169"/>
      <c r="KK19" s="170" t="str">
        <f t="shared" si="82"/>
        <v xml:space="preserve"> </v>
      </c>
      <c r="KL19" s="210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",(VLOOKUP(KN19,PROTOKOL!$A$1:$E$27,2,FALSE))*KO19)</f>
        <v xml:space="preserve"> </v>
      </c>
      <c r="KQ19" s="168" t="str">
        <f t="shared" si="27"/>
        <v xml:space="preserve"> </v>
      </c>
      <c r="KR19" s="169" t="str">
        <f>IF(KN19=0," ",VLOOKUP(KN19,PROTOKOL!$A:$E,5,FALSE))</f>
        <v xml:space="preserve"> </v>
      </c>
      <c r="KS19" s="205" t="str">
        <f t="shared" si="102"/>
        <v xml:space="preserve"> </v>
      </c>
      <c r="KT19" s="169">
        <f t="shared" si="84"/>
        <v>0</v>
      </c>
      <c r="KU19" s="170" t="str">
        <f t="shared" si="85"/>
        <v xml:space="preserve"> </v>
      </c>
      <c r="KW19" s="166">
        <v>30</v>
      </c>
      <c r="KX19" s="229"/>
      <c r="KY19" s="167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",(VLOOKUP(LA19,PROTOKOL!$A$1:$E$27,2,FALSE))*LB19)</f>
        <v xml:space="preserve"> </v>
      </c>
      <c r="LD19" s="168" t="str">
        <f t="shared" si="28"/>
        <v xml:space="preserve"> </v>
      </c>
      <c r="LE19" s="205" t="str">
        <f>IF(LA19=0," ",VLOOKUP(LA19,PROTOKOL!$A:$E,5,FALSE))</f>
        <v xml:space="preserve"> </v>
      </c>
      <c r="LF19" s="169"/>
      <c r="LG19" s="170" t="str">
        <f t="shared" si="86"/>
        <v xml:space="preserve"> </v>
      </c>
      <c r="LH19" s="210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",(VLOOKUP(LJ19,PROTOKOL!$A$1:$E$27,2,FALSE))*LK19)</f>
        <v xml:space="preserve"> </v>
      </c>
      <c r="LM19" s="168" t="str">
        <f t="shared" si="29"/>
        <v xml:space="preserve"> </v>
      </c>
      <c r="LN19" s="169" t="str">
        <f>IF(LJ19=0," ",VLOOKUP(LJ19,PROTOKOL!$A:$E,5,FALSE))</f>
        <v xml:space="preserve"> </v>
      </c>
      <c r="LO19" s="205" t="str">
        <f t="shared" si="103"/>
        <v xml:space="preserve"> </v>
      </c>
      <c r="LP19" s="169">
        <f t="shared" si="88"/>
        <v>0</v>
      </c>
      <c r="LQ19" s="170" t="str">
        <f t="shared" si="89"/>
        <v xml:space="preserve"> </v>
      </c>
    </row>
    <row r="20" spans="1:329" ht="13.8">
      <c r="A20" s="166">
        <v>31</v>
      </c>
      <c r="B20" s="227">
        <v>31</v>
      </c>
      <c r="C20" s="167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",(VLOOKUP(E20,PROTOKOL!$A$1:$E$27,2,FALSE))*F20)</f>
        <v xml:space="preserve"> </v>
      </c>
      <c r="H20" s="168" t="str">
        <f t="shared" si="0"/>
        <v xml:space="preserve"> </v>
      </c>
      <c r="I20" s="205" t="str">
        <f>IF(E20=0," ",VLOOKUP(E20,PROTOKOL!$A:$E,5,FALSE))</f>
        <v xml:space="preserve"> </v>
      </c>
      <c r="J20" s="169"/>
      <c r="K20" s="170" t="str">
        <f t="shared" si="30"/>
        <v xml:space="preserve"> </v>
      </c>
      <c r="L20" s="210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",(VLOOKUP(N20,PROTOKOL!$A$1:$E$27,2,FALSE))*O20)</f>
        <v xml:space="preserve"> </v>
      </c>
      <c r="Q20" s="168" t="str">
        <f t="shared" si="1"/>
        <v xml:space="preserve"> </v>
      </c>
      <c r="R20" s="169" t="str">
        <f>IF(N20=0," ",VLOOKUP(N20,PROTOKOL!$A:$E,5,FALSE))</f>
        <v xml:space="preserve"> </v>
      </c>
      <c r="S20" s="205" t="str">
        <f t="shared" si="31"/>
        <v xml:space="preserve"> </v>
      </c>
      <c r="T20" s="169">
        <f t="shared" si="32"/>
        <v>0</v>
      </c>
      <c r="U20" s="170" t="str">
        <f t="shared" si="33"/>
        <v xml:space="preserve"> </v>
      </c>
      <c r="W20" s="166">
        <v>31</v>
      </c>
      <c r="X20" s="227">
        <v>31</v>
      </c>
      <c r="Y20" s="167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",(VLOOKUP(AA20,PROTOKOL!$A$1:$E$27,2,FALSE))*AB20)</f>
        <v xml:space="preserve"> </v>
      </c>
      <c r="AD20" s="168" t="str">
        <f t="shared" si="2"/>
        <v xml:space="preserve"> </v>
      </c>
      <c r="AE20" s="205" t="str">
        <f>IF(AA20=0," ",VLOOKUP(AA20,PROTOKOL!$A:$E,5,FALSE))</f>
        <v xml:space="preserve"> </v>
      </c>
      <c r="AF20" s="169"/>
      <c r="AG20" s="170" t="str">
        <f t="shared" si="34"/>
        <v xml:space="preserve"> </v>
      </c>
      <c r="AH20" s="210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",(VLOOKUP(AJ20,PROTOKOL!$A$1:$E$27,2,FALSE))*AK20)</f>
        <v xml:space="preserve"> </v>
      </c>
      <c r="AM20" s="168" t="str">
        <f t="shared" si="3"/>
        <v xml:space="preserve"> </v>
      </c>
      <c r="AN20" s="169" t="str">
        <f>IF(AJ20=0," ",VLOOKUP(AJ20,PROTOKOL!$A:$E,5,FALSE))</f>
        <v xml:space="preserve"> </v>
      </c>
      <c r="AO20" s="205" t="str">
        <f t="shared" si="90"/>
        <v xml:space="preserve"> </v>
      </c>
      <c r="AP20" s="169">
        <f t="shared" si="36"/>
        <v>0</v>
      </c>
      <c r="AQ20" s="170" t="str">
        <f t="shared" si="37"/>
        <v xml:space="preserve"> </v>
      </c>
      <c r="AS20" s="166">
        <v>31</v>
      </c>
      <c r="AT20" s="227">
        <v>31</v>
      </c>
      <c r="AU20" s="167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",(VLOOKUP(AW20,PROTOKOL!$A$1:$E$27,2,FALSE))*AX20)</f>
        <v xml:space="preserve"> </v>
      </c>
      <c r="AZ20" s="168" t="str">
        <f t="shared" si="4"/>
        <v xml:space="preserve"> </v>
      </c>
      <c r="BA20" s="205" t="str">
        <f>IF(AW20=0," ",VLOOKUP(AW20,PROTOKOL!$A:$E,5,FALSE))</f>
        <v xml:space="preserve"> </v>
      </c>
      <c r="BB20" s="169"/>
      <c r="BC20" s="170" t="str">
        <f t="shared" si="38"/>
        <v xml:space="preserve"> </v>
      </c>
      <c r="BD20" s="210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",(VLOOKUP(BF20,PROTOKOL!$A$1:$E$27,2,FALSE))*BG20)</f>
        <v xml:space="preserve"> </v>
      </c>
      <c r="BI20" s="168" t="str">
        <f t="shared" si="5"/>
        <v xml:space="preserve"> </v>
      </c>
      <c r="BJ20" s="169" t="str">
        <f>IF(BF20=0," ",VLOOKUP(BF20,PROTOKOL!$A:$E,5,FALSE))</f>
        <v xml:space="preserve"> </v>
      </c>
      <c r="BK20" s="205" t="str">
        <f t="shared" si="91"/>
        <v xml:space="preserve"> </v>
      </c>
      <c r="BL20" s="169">
        <f t="shared" si="40"/>
        <v>0</v>
      </c>
      <c r="BM20" s="170" t="str">
        <f t="shared" si="41"/>
        <v xml:space="preserve"> </v>
      </c>
      <c r="BO20" s="166">
        <v>31</v>
      </c>
      <c r="BP20" s="227">
        <v>31</v>
      </c>
      <c r="BQ20" s="167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",(VLOOKUP(BS20,PROTOKOL!$A$1:$E$27,2,FALSE))*BT20)</f>
        <v xml:space="preserve"> </v>
      </c>
      <c r="BV20" s="168" t="str">
        <f t="shared" si="6"/>
        <v xml:space="preserve"> </v>
      </c>
      <c r="BW20" s="205" t="str">
        <f>IF(BS20=0," ",VLOOKUP(BS20,PROTOKOL!$A:$E,5,FALSE))</f>
        <v xml:space="preserve"> </v>
      </c>
      <c r="BX20" s="169"/>
      <c r="BY20" s="170" t="str">
        <f t="shared" si="42"/>
        <v xml:space="preserve"> </v>
      </c>
      <c r="BZ20" s="210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",(VLOOKUP(CB20,PROTOKOL!$A$1:$E$27,2,FALSE))*CC20)</f>
        <v xml:space="preserve"> </v>
      </c>
      <c r="CE20" s="168" t="str">
        <f t="shared" si="7"/>
        <v xml:space="preserve"> </v>
      </c>
      <c r="CF20" s="169" t="str">
        <f>IF(CB20=0," ",VLOOKUP(CB20,PROTOKOL!$A:$E,5,FALSE))</f>
        <v xml:space="preserve"> </v>
      </c>
      <c r="CG20" s="205" t="str">
        <f t="shared" si="92"/>
        <v xml:space="preserve"> </v>
      </c>
      <c r="CH20" s="169">
        <f t="shared" si="44"/>
        <v>0</v>
      </c>
      <c r="CI20" s="170" t="str">
        <f t="shared" si="45"/>
        <v xml:space="preserve"> </v>
      </c>
      <c r="CK20" s="166">
        <v>31</v>
      </c>
      <c r="CL20" s="227">
        <v>31</v>
      </c>
      <c r="CM20" s="167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",(VLOOKUP(CO20,PROTOKOL!$A$1:$E$27,2,FALSE))*CP20)</f>
        <v xml:space="preserve"> </v>
      </c>
      <c r="CR20" s="168" t="str">
        <f t="shared" si="8"/>
        <v xml:space="preserve"> </v>
      </c>
      <c r="CS20" s="205" t="str">
        <f>IF(CO20=0," ",VLOOKUP(CO20,PROTOKOL!$A:$E,5,FALSE))</f>
        <v xml:space="preserve"> </v>
      </c>
      <c r="CT20" s="169"/>
      <c r="CU20" s="170" t="str">
        <f t="shared" si="46"/>
        <v xml:space="preserve"> </v>
      </c>
      <c r="CV20" s="210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",(VLOOKUP(CX20,PROTOKOL!$A$1:$E$27,2,FALSE))*CY20)</f>
        <v xml:space="preserve"> </v>
      </c>
      <c r="DA20" s="168" t="str">
        <f t="shared" si="9"/>
        <v xml:space="preserve"> </v>
      </c>
      <c r="DB20" s="169" t="str">
        <f>IF(CX20=0," ",VLOOKUP(CX20,PROTOKOL!$A:$E,5,FALSE))</f>
        <v xml:space="preserve"> </v>
      </c>
      <c r="DC20" s="205" t="str">
        <f t="shared" si="93"/>
        <v xml:space="preserve"> </v>
      </c>
      <c r="DD20" s="169">
        <f t="shared" si="48"/>
        <v>0</v>
      </c>
      <c r="DE20" s="170" t="str">
        <f t="shared" si="49"/>
        <v xml:space="preserve"> </v>
      </c>
      <c r="DG20" s="166">
        <v>31</v>
      </c>
      <c r="DH20" s="227">
        <v>31</v>
      </c>
      <c r="DI20" s="167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",(VLOOKUP(DK20,PROTOKOL!$A$1:$E$27,2,FALSE))*DL20)</f>
        <v xml:space="preserve"> </v>
      </c>
      <c r="DN20" s="168" t="str">
        <f t="shared" si="10"/>
        <v xml:space="preserve"> </v>
      </c>
      <c r="DO20" s="205" t="str">
        <f>IF(DK20=0," ",VLOOKUP(DK20,PROTOKOL!$A:$E,5,FALSE))</f>
        <v xml:space="preserve"> </v>
      </c>
      <c r="DP20" s="169"/>
      <c r="DQ20" s="170" t="str">
        <f t="shared" si="50"/>
        <v xml:space="preserve"> </v>
      </c>
      <c r="DR20" s="210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",(VLOOKUP(DT20,PROTOKOL!$A$1:$E$27,2,FALSE))*DU20)</f>
        <v xml:space="preserve"> </v>
      </c>
      <c r="DW20" s="168" t="str">
        <f t="shared" si="11"/>
        <v xml:space="preserve"> </v>
      </c>
      <c r="DX20" s="169" t="str">
        <f>IF(DT20=0," ",VLOOKUP(DT20,PROTOKOL!$A:$E,5,FALSE))</f>
        <v xml:space="preserve"> </v>
      </c>
      <c r="DY20" s="205" t="str">
        <f t="shared" si="94"/>
        <v xml:space="preserve"> </v>
      </c>
      <c r="DZ20" s="169">
        <f t="shared" si="52"/>
        <v>0</v>
      </c>
      <c r="EA20" s="170" t="str">
        <f t="shared" si="53"/>
        <v xml:space="preserve"> </v>
      </c>
      <c r="EC20" s="166">
        <v>31</v>
      </c>
      <c r="ED20" s="227">
        <v>31</v>
      </c>
      <c r="EE20" s="167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",(VLOOKUP(EG20,PROTOKOL!$A$1:$E$27,2,FALSE))*EH20)</f>
        <v xml:space="preserve"> </v>
      </c>
      <c r="EJ20" s="168" t="str">
        <f t="shared" si="12"/>
        <v xml:space="preserve"> </v>
      </c>
      <c r="EK20" s="205" t="str">
        <f>IF(EG20=0," ",VLOOKUP(EG20,PROTOKOL!$A:$E,5,FALSE))</f>
        <v xml:space="preserve"> </v>
      </c>
      <c r="EL20" s="169"/>
      <c r="EM20" s="170" t="str">
        <f t="shared" si="54"/>
        <v xml:space="preserve"> </v>
      </c>
      <c r="EN20" s="210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",(VLOOKUP(EP20,PROTOKOL!$A$1:$E$27,2,FALSE))*EQ20)</f>
        <v xml:space="preserve"> </v>
      </c>
      <c r="ES20" s="168" t="str">
        <f t="shared" si="13"/>
        <v xml:space="preserve"> </v>
      </c>
      <c r="ET20" s="169" t="str">
        <f>IF(EP20=0," ",VLOOKUP(EP20,PROTOKOL!$A:$E,5,FALSE))</f>
        <v xml:space="preserve"> </v>
      </c>
      <c r="EU20" s="205" t="str">
        <f t="shared" si="95"/>
        <v xml:space="preserve"> </v>
      </c>
      <c r="EV20" s="169">
        <f t="shared" si="56"/>
        <v>0</v>
      </c>
      <c r="EW20" s="170" t="str">
        <f t="shared" si="57"/>
        <v xml:space="preserve"> </v>
      </c>
      <c r="EY20" s="166">
        <v>31</v>
      </c>
      <c r="EZ20" s="227">
        <v>31</v>
      </c>
      <c r="FA20" s="167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",(VLOOKUP(FC20,PROTOKOL!$A$1:$E$27,2,FALSE))*FD20)</f>
        <v xml:space="preserve"> </v>
      </c>
      <c r="FF20" s="168" t="str">
        <f t="shared" si="14"/>
        <v xml:space="preserve"> </v>
      </c>
      <c r="FG20" s="205" t="str">
        <f>IF(FC20=0," ",VLOOKUP(FC20,PROTOKOL!$A:$E,5,FALSE))</f>
        <v xml:space="preserve"> </v>
      </c>
      <c r="FH20" s="169"/>
      <c r="FI20" s="170" t="str">
        <f t="shared" si="58"/>
        <v xml:space="preserve"> </v>
      </c>
      <c r="FJ20" s="210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",(VLOOKUP(FL20,PROTOKOL!$A$1:$E$27,2,FALSE))*FM20)</f>
        <v xml:space="preserve"> </v>
      </c>
      <c r="FO20" s="168" t="str">
        <f t="shared" si="15"/>
        <v xml:space="preserve"> </v>
      </c>
      <c r="FP20" s="169" t="str">
        <f>IF(FL20=0," ",VLOOKUP(FL20,PROTOKOL!$A:$E,5,FALSE))</f>
        <v xml:space="preserve"> </v>
      </c>
      <c r="FQ20" s="205" t="str">
        <f t="shared" si="96"/>
        <v xml:space="preserve"> </v>
      </c>
      <c r="FR20" s="169">
        <f t="shared" si="60"/>
        <v>0</v>
      </c>
      <c r="FS20" s="170" t="str">
        <f t="shared" si="61"/>
        <v xml:space="preserve"> </v>
      </c>
      <c r="FU20" s="166">
        <v>31</v>
      </c>
      <c r="FV20" s="227">
        <v>31</v>
      </c>
      <c r="FW20" s="167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",(VLOOKUP(FY20,PROTOKOL!$A$1:$E$27,2,FALSE))*FZ20)</f>
        <v xml:space="preserve"> </v>
      </c>
      <c r="GB20" s="168" t="str">
        <f t="shared" si="16"/>
        <v xml:space="preserve"> </v>
      </c>
      <c r="GC20" s="205" t="str">
        <f>IF(FY20=0," ",VLOOKUP(FY20,PROTOKOL!$A:$E,5,FALSE))</f>
        <v xml:space="preserve"> </v>
      </c>
      <c r="GD20" s="169"/>
      <c r="GE20" s="170" t="str">
        <f t="shared" si="62"/>
        <v xml:space="preserve"> </v>
      </c>
      <c r="GF20" s="210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",(VLOOKUP(GH20,PROTOKOL!$A$1:$E$27,2,FALSE))*GI20)</f>
        <v xml:space="preserve"> </v>
      </c>
      <c r="GK20" s="168" t="str">
        <f t="shared" si="17"/>
        <v xml:space="preserve"> </v>
      </c>
      <c r="GL20" s="169" t="str">
        <f>IF(GH20=0," ",VLOOKUP(GH20,PROTOKOL!$A:$E,5,FALSE))</f>
        <v xml:space="preserve"> </v>
      </c>
      <c r="GM20" s="205" t="str">
        <f t="shared" si="97"/>
        <v xml:space="preserve"> </v>
      </c>
      <c r="GN20" s="169">
        <f t="shared" si="64"/>
        <v>0</v>
      </c>
      <c r="GO20" s="170" t="str">
        <f t="shared" si="65"/>
        <v xml:space="preserve"> </v>
      </c>
      <c r="GQ20" s="166">
        <v>31</v>
      </c>
      <c r="GR20" s="227">
        <v>31</v>
      </c>
      <c r="GS20" s="167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",(VLOOKUP(GU20,PROTOKOL!$A$1:$E$27,2,FALSE))*GV20)</f>
        <v xml:space="preserve"> </v>
      </c>
      <c r="GX20" s="168" t="str">
        <f t="shared" si="18"/>
        <v xml:space="preserve"> </v>
      </c>
      <c r="GY20" s="205" t="str">
        <f>IF(GU20=0," ",VLOOKUP(GU20,PROTOKOL!$A:$E,5,FALSE))</f>
        <v xml:space="preserve"> </v>
      </c>
      <c r="GZ20" s="169"/>
      <c r="HA20" s="170" t="str">
        <f t="shared" si="66"/>
        <v xml:space="preserve"> </v>
      </c>
      <c r="HB20" s="210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",(VLOOKUP(HD20,PROTOKOL!$A$1:$E$27,2,FALSE))*HE20)</f>
        <v xml:space="preserve"> </v>
      </c>
      <c r="HG20" s="168" t="str">
        <f t="shared" si="19"/>
        <v xml:space="preserve"> </v>
      </c>
      <c r="HH20" s="169" t="str">
        <f>IF(HD20=0," ",VLOOKUP(HD20,PROTOKOL!$A:$E,5,FALSE))</f>
        <v xml:space="preserve"> </v>
      </c>
      <c r="HI20" s="205" t="str">
        <f t="shared" si="98"/>
        <v xml:space="preserve"> </v>
      </c>
      <c r="HJ20" s="169">
        <f t="shared" si="68"/>
        <v>0</v>
      </c>
      <c r="HK20" s="170" t="str">
        <f t="shared" si="69"/>
        <v xml:space="preserve"> </v>
      </c>
      <c r="HM20" s="166">
        <v>31</v>
      </c>
      <c r="HN20" s="227">
        <v>31</v>
      </c>
      <c r="HO20" s="167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",(VLOOKUP(HQ20,PROTOKOL!$A$1:$E$27,2,FALSE))*HR20)</f>
        <v xml:space="preserve"> </v>
      </c>
      <c r="HT20" s="168" t="str">
        <f t="shared" si="20"/>
        <v xml:space="preserve"> </v>
      </c>
      <c r="HU20" s="205" t="str">
        <f>IF(HQ20=0," ",VLOOKUP(HQ20,PROTOKOL!$A:$E,5,FALSE))</f>
        <v xml:space="preserve"> </v>
      </c>
      <c r="HV20" s="169"/>
      <c r="HW20" s="170" t="str">
        <f t="shared" si="70"/>
        <v xml:space="preserve"> </v>
      </c>
      <c r="HX20" s="210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",(VLOOKUP(HZ20,PROTOKOL!$A$1:$E$27,2,FALSE))*IA20)</f>
        <v xml:space="preserve"> </v>
      </c>
      <c r="IC20" s="168" t="str">
        <f t="shared" si="21"/>
        <v xml:space="preserve"> </v>
      </c>
      <c r="ID20" s="169" t="str">
        <f>IF(HZ20=0," ",VLOOKUP(HZ20,PROTOKOL!$A:$E,5,FALSE))</f>
        <v xml:space="preserve"> </v>
      </c>
      <c r="IE20" s="205" t="str">
        <f t="shared" si="99"/>
        <v xml:space="preserve"> </v>
      </c>
      <c r="IF20" s="169">
        <f t="shared" si="72"/>
        <v>0</v>
      </c>
      <c r="IG20" s="170" t="str">
        <f t="shared" si="73"/>
        <v xml:space="preserve"> </v>
      </c>
      <c r="II20" s="166">
        <v>31</v>
      </c>
      <c r="IJ20" s="227">
        <v>31</v>
      </c>
      <c r="IK20" s="167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",(VLOOKUP(IM20,PROTOKOL!$A$1:$E$27,2,FALSE))*IN20)</f>
        <v xml:space="preserve"> </v>
      </c>
      <c r="IP20" s="168" t="str">
        <f t="shared" si="22"/>
        <v xml:space="preserve"> </v>
      </c>
      <c r="IQ20" s="205" t="str">
        <f>IF(IM20=0," ",VLOOKUP(IM20,PROTOKOL!$A:$E,5,FALSE))</f>
        <v xml:space="preserve"> </v>
      </c>
      <c r="IR20" s="169"/>
      <c r="IS20" s="170" t="str">
        <f t="shared" si="74"/>
        <v xml:space="preserve"> </v>
      </c>
      <c r="IT20" s="210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",(VLOOKUP(IV20,PROTOKOL!$A$1:$E$27,2,FALSE))*IW20)</f>
        <v xml:space="preserve"> </v>
      </c>
      <c r="IY20" s="168" t="str">
        <f t="shared" si="23"/>
        <v xml:space="preserve"> </v>
      </c>
      <c r="IZ20" s="169" t="str">
        <f>IF(IV20=0," ",VLOOKUP(IV20,PROTOKOL!$A:$E,5,FALSE))</f>
        <v xml:space="preserve"> </v>
      </c>
      <c r="JA20" s="205" t="str">
        <f t="shared" si="100"/>
        <v xml:space="preserve"> </v>
      </c>
      <c r="JB20" s="169">
        <f t="shared" si="76"/>
        <v>0</v>
      </c>
      <c r="JC20" s="170" t="str">
        <f t="shared" si="77"/>
        <v xml:space="preserve"> </v>
      </c>
      <c r="JE20" s="166">
        <v>31</v>
      </c>
      <c r="JF20" s="227">
        <v>31</v>
      </c>
      <c r="JG20" s="167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",(VLOOKUP(JI20,PROTOKOL!$A$1:$E$27,2,FALSE))*JJ20)</f>
        <v xml:space="preserve"> </v>
      </c>
      <c r="JL20" s="168" t="str">
        <f t="shared" si="24"/>
        <v xml:space="preserve"> </v>
      </c>
      <c r="JM20" s="205" t="str">
        <f>IF(JI20=0," ",VLOOKUP(JI20,PROTOKOL!$A:$E,5,FALSE))</f>
        <v xml:space="preserve"> </v>
      </c>
      <c r="JN20" s="169"/>
      <c r="JO20" s="170" t="str">
        <f t="shared" si="78"/>
        <v xml:space="preserve"> </v>
      </c>
      <c r="JP20" s="210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",(VLOOKUP(JR20,PROTOKOL!$A$1:$E$27,2,FALSE))*JS20)</f>
        <v xml:space="preserve"> </v>
      </c>
      <c r="JU20" s="168" t="str">
        <f t="shared" si="25"/>
        <v xml:space="preserve"> </v>
      </c>
      <c r="JV20" s="169" t="str">
        <f>IF(JR20=0," ",VLOOKUP(JR20,PROTOKOL!$A:$E,5,FALSE))</f>
        <v xml:space="preserve"> </v>
      </c>
      <c r="JW20" s="205" t="str">
        <f t="shared" si="101"/>
        <v xml:space="preserve"> </v>
      </c>
      <c r="JX20" s="169">
        <f t="shared" si="80"/>
        <v>0</v>
      </c>
      <c r="JY20" s="170" t="str">
        <f t="shared" si="81"/>
        <v xml:space="preserve"> </v>
      </c>
      <c r="KA20" s="166">
        <v>31</v>
      </c>
      <c r="KB20" s="227">
        <v>31</v>
      </c>
      <c r="KC20" s="167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",(VLOOKUP(KE20,PROTOKOL!$A$1:$E$27,2,FALSE))*KF20)</f>
        <v xml:space="preserve"> </v>
      </c>
      <c r="KH20" s="168" t="str">
        <f t="shared" si="26"/>
        <v xml:space="preserve"> </v>
      </c>
      <c r="KI20" s="205" t="str">
        <f>IF(KE20=0," ",VLOOKUP(KE20,PROTOKOL!$A:$E,5,FALSE))</f>
        <v xml:space="preserve"> </v>
      </c>
      <c r="KJ20" s="169"/>
      <c r="KK20" s="170" t="str">
        <f t="shared" si="82"/>
        <v xml:space="preserve"> </v>
      </c>
      <c r="KL20" s="210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",(VLOOKUP(KN20,PROTOKOL!$A$1:$E$27,2,FALSE))*KO20)</f>
        <v xml:space="preserve"> </v>
      </c>
      <c r="KQ20" s="168" t="str">
        <f t="shared" si="27"/>
        <v xml:space="preserve"> </v>
      </c>
      <c r="KR20" s="169" t="str">
        <f>IF(KN20=0," ",VLOOKUP(KN20,PROTOKOL!$A:$E,5,FALSE))</f>
        <v xml:space="preserve"> </v>
      </c>
      <c r="KS20" s="205" t="str">
        <f t="shared" si="102"/>
        <v xml:space="preserve"> </v>
      </c>
      <c r="KT20" s="169">
        <f t="shared" si="84"/>
        <v>0</v>
      </c>
      <c r="KU20" s="170" t="str">
        <f t="shared" si="85"/>
        <v xml:space="preserve"> </v>
      </c>
      <c r="KW20" s="166">
        <v>31</v>
      </c>
      <c r="KX20" s="227">
        <v>31</v>
      </c>
      <c r="KY20" s="167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",(VLOOKUP(LA20,PROTOKOL!$A$1:$E$27,2,FALSE))*LB20)</f>
        <v xml:space="preserve"> </v>
      </c>
      <c r="LD20" s="168" t="str">
        <f t="shared" si="28"/>
        <v xml:space="preserve"> </v>
      </c>
      <c r="LE20" s="205" t="str">
        <f>IF(LA20=0," ",VLOOKUP(LA20,PROTOKOL!$A:$E,5,FALSE))</f>
        <v xml:space="preserve"> </v>
      </c>
      <c r="LF20" s="169"/>
      <c r="LG20" s="170" t="str">
        <f t="shared" si="86"/>
        <v xml:space="preserve"> </v>
      </c>
      <c r="LH20" s="210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",(VLOOKUP(LJ20,PROTOKOL!$A$1:$E$27,2,FALSE))*LK20)</f>
        <v xml:space="preserve"> </v>
      </c>
      <c r="LM20" s="168" t="str">
        <f t="shared" si="29"/>
        <v xml:space="preserve"> </v>
      </c>
      <c r="LN20" s="169" t="str">
        <f>IF(LJ20=0," ",VLOOKUP(LJ20,PROTOKOL!$A:$E,5,FALSE))</f>
        <v xml:space="preserve"> </v>
      </c>
      <c r="LO20" s="205" t="str">
        <f t="shared" si="103"/>
        <v xml:space="preserve"> </v>
      </c>
      <c r="LP20" s="169">
        <f t="shared" si="88"/>
        <v>0</v>
      </c>
      <c r="LQ20" s="170" t="str">
        <f t="shared" si="89"/>
        <v xml:space="preserve"> </v>
      </c>
    </row>
    <row r="21" spans="1:329" ht="13.8">
      <c r="A21" s="166">
        <v>31</v>
      </c>
      <c r="B21" s="228"/>
      <c r="C21" s="167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",(VLOOKUP(E21,PROTOKOL!$A$1:$E$27,2,FALSE))*F21)</f>
        <v xml:space="preserve"> </v>
      </c>
      <c r="H21" s="168" t="str">
        <f t="shared" si="0"/>
        <v xml:space="preserve"> </v>
      </c>
      <c r="I21" s="205" t="str">
        <f>IF(E21=0," ",VLOOKUP(E21,PROTOKOL!$A:$E,5,FALSE))</f>
        <v xml:space="preserve"> </v>
      </c>
      <c r="J21" s="169"/>
      <c r="K21" s="170" t="str">
        <f t="shared" si="30"/>
        <v xml:space="preserve"> </v>
      </c>
      <c r="L21" s="210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",(VLOOKUP(N21,PROTOKOL!$A$1:$E$27,2,FALSE))*O21)</f>
        <v xml:space="preserve"> </v>
      </c>
      <c r="Q21" s="168" t="str">
        <f t="shared" si="1"/>
        <v xml:space="preserve"> </v>
      </c>
      <c r="R21" s="169" t="str">
        <f>IF(N21=0," ",VLOOKUP(N21,PROTOKOL!$A:$E,5,FALSE))</f>
        <v xml:space="preserve"> </v>
      </c>
      <c r="S21" s="205" t="str">
        <f t="shared" si="31"/>
        <v xml:space="preserve"> </v>
      </c>
      <c r="T21" s="169">
        <f t="shared" si="32"/>
        <v>0</v>
      </c>
      <c r="U21" s="170" t="str">
        <f t="shared" si="33"/>
        <v xml:space="preserve"> </v>
      </c>
      <c r="W21" s="166">
        <v>31</v>
      </c>
      <c r="X21" s="228"/>
      <c r="Y21" s="167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",(VLOOKUP(AA21,PROTOKOL!$A$1:$E$27,2,FALSE))*AB21)</f>
        <v xml:space="preserve"> </v>
      </c>
      <c r="AD21" s="168" t="str">
        <f t="shared" si="2"/>
        <v xml:space="preserve"> </v>
      </c>
      <c r="AE21" s="205" t="str">
        <f>IF(AA21=0," ",VLOOKUP(AA21,PROTOKOL!$A:$E,5,FALSE))</f>
        <v xml:space="preserve"> </v>
      </c>
      <c r="AF21" s="169"/>
      <c r="AG21" s="170" t="str">
        <f t="shared" si="34"/>
        <v xml:space="preserve"> </v>
      </c>
      <c r="AH21" s="210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",(VLOOKUP(AJ21,PROTOKOL!$A$1:$E$27,2,FALSE))*AK21)</f>
        <v xml:space="preserve"> </v>
      </c>
      <c r="AM21" s="168" t="str">
        <f t="shared" si="3"/>
        <v xml:space="preserve"> </v>
      </c>
      <c r="AN21" s="169" t="str">
        <f>IF(AJ21=0," ",VLOOKUP(AJ21,PROTOKOL!$A:$E,5,FALSE))</f>
        <v xml:space="preserve"> </v>
      </c>
      <c r="AO21" s="205" t="str">
        <f t="shared" si="90"/>
        <v xml:space="preserve"> </v>
      </c>
      <c r="AP21" s="169">
        <f t="shared" si="36"/>
        <v>0</v>
      </c>
      <c r="AQ21" s="170" t="str">
        <f t="shared" si="37"/>
        <v xml:space="preserve"> </v>
      </c>
      <c r="AS21" s="166">
        <v>31</v>
      </c>
      <c r="AT21" s="228"/>
      <c r="AU21" s="167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",(VLOOKUP(AW21,PROTOKOL!$A$1:$E$27,2,FALSE))*AX21)</f>
        <v xml:space="preserve"> </v>
      </c>
      <c r="AZ21" s="168" t="str">
        <f t="shared" si="4"/>
        <v xml:space="preserve"> </v>
      </c>
      <c r="BA21" s="205" t="str">
        <f>IF(AW21=0," ",VLOOKUP(AW21,PROTOKOL!$A:$E,5,FALSE))</f>
        <v xml:space="preserve"> </v>
      </c>
      <c r="BB21" s="169"/>
      <c r="BC21" s="170" t="str">
        <f t="shared" si="38"/>
        <v xml:space="preserve"> </v>
      </c>
      <c r="BD21" s="210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",(VLOOKUP(BF21,PROTOKOL!$A$1:$E$27,2,FALSE))*BG21)</f>
        <v xml:space="preserve"> </v>
      </c>
      <c r="BI21" s="168" t="str">
        <f t="shared" si="5"/>
        <v xml:space="preserve"> </v>
      </c>
      <c r="BJ21" s="169" t="str">
        <f>IF(BF21=0," ",VLOOKUP(BF21,PROTOKOL!$A:$E,5,FALSE))</f>
        <v xml:space="preserve"> </v>
      </c>
      <c r="BK21" s="205" t="str">
        <f t="shared" si="91"/>
        <v xml:space="preserve"> </v>
      </c>
      <c r="BL21" s="169">
        <f t="shared" si="40"/>
        <v>0</v>
      </c>
      <c r="BM21" s="170" t="str">
        <f t="shared" si="41"/>
        <v xml:space="preserve"> </v>
      </c>
      <c r="BO21" s="166">
        <v>31</v>
      </c>
      <c r="BP21" s="228"/>
      <c r="BQ21" s="167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",(VLOOKUP(BS21,PROTOKOL!$A$1:$E$27,2,FALSE))*BT21)</f>
        <v xml:space="preserve"> </v>
      </c>
      <c r="BV21" s="168" t="str">
        <f t="shared" si="6"/>
        <v xml:space="preserve"> </v>
      </c>
      <c r="BW21" s="205" t="str">
        <f>IF(BS21=0," ",VLOOKUP(BS21,PROTOKOL!$A:$E,5,FALSE))</f>
        <v xml:space="preserve"> </v>
      </c>
      <c r="BX21" s="169"/>
      <c r="BY21" s="170" t="str">
        <f t="shared" si="42"/>
        <v xml:space="preserve"> </v>
      </c>
      <c r="BZ21" s="210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",(VLOOKUP(CB21,PROTOKOL!$A$1:$E$27,2,FALSE))*CC21)</f>
        <v xml:space="preserve"> </v>
      </c>
      <c r="CE21" s="168" t="str">
        <f t="shared" si="7"/>
        <v xml:space="preserve"> </v>
      </c>
      <c r="CF21" s="169" t="str">
        <f>IF(CB21=0," ",VLOOKUP(CB21,PROTOKOL!$A:$E,5,FALSE))</f>
        <v xml:space="preserve"> </v>
      </c>
      <c r="CG21" s="205" t="str">
        <f t="shared" si="92"/>
        <v xml:space="preserve"> </v>
      </c>
      <c r="CH21" s="169">
        <f t="shared" si="44"/>
        <v>0</v>
      </c>
      <c r="CI21" s="170" t="str">
        <f t="shared" si="45"/>
        <v xml:space="preserve"> </v>
      </c>
      <c r="CK21" s="166">
        <v>31</v>
      </c>
      <c r="CL21" s="228"/>
      <c r="CM21" s="167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",(VLOOKUP(CO21,PROTOKOL!$A$1:$E$27,2,FALSE))*CP21)</f>
        <v xml:space="preserve"> </v>
      </c>
      <c r="CR21" s="168" t="str">
        <f t="shared" si="8"/>
        <v xml:space="preserve"> </v>
      </c>
      <c r="CS21" s="205" t="str">
        <f>IF(CO21=0," ",VLOOKUP(CO21,PROTOKOL!$A:$E,5,FALSE))</f>
        <v xml:space="preserve"> </v>
      </c>
      <c r="CT21" s="169"/>
      <c r="CU21" s="170" t="str">
        <f t="shared" si="46"/>
        <v xml:space="preserve"> </v>
      </c>
      <c r="CV21" s="210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",(VLOOKUP(CX21,PROTOKOL!$A$1:$E$27,2,FALSE))*CY21)</f>
        <v xml:space="preserve"> </v>
      </c>
      <c r="DA21" s="168" t="str">
        <f t="shared" si="9"/>
        <v xml:space="preserve"> </v>
      </c>
      <c r="DB21" s="169" t="str">
        <f>IF(CX21=0," ",VLOOKUP(CX21,PROTOKOL!$A:$E,5,FALSE))</f>
        <v xml:space="preserve"> </v>
      </c>
      <c r="DC21" s="205" t="str">
        <f t="shared" si="93"/>
        <v xml:space="preserve"> </v>
      </c>
      <c r="DD21" s="169">
        <f t="shared" si="48"/>
        <v>0</v>
      </c>
      <c r="DE21" s="170" t="str">
        <f t="shared" si="49"/>
        <v xml:space="preserve"> </v>
      </c>
      <c r="DG21" s="166">
        <v>31</v>
      </c>
      <c r="DH21" s="228"/>
      <c r="DI21" s="167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",(VLOOKUP(DK21,PROTOKOL!$A$1:$E$27,2,FALSE))*DL21)</f>
        <v xml:space="preserve"> </v>
      </c>
      <c r="DN21" s="168" t="str">
        <f t="shared" si="10"/>
        <v xml:space="preserve"> </v>
      </c>
      <c r="DO21" s="205" t="str">
        <f>IF(DK21=0," ",VLOOKUP(DK21,PROTOKOL!$A:$E,5,FALSE))</f>
        <v xml:space="preserve"> </v>
      </c>
      <c r="DP21" s="169"/>
      <c r="DQ21" s="170" t="str">
        <f t="shared" si="50"/>
        <v xml:space="preserve"> </v>
      </c>
      <c r="DR21" s="210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",(VLOOKUP(DT21,PROTOKOL!$A$1:$E$27,2,FALSE))*DU21)</f>
        <v xml:space="preserve"> </v>
      </c>
      <c r="DW21" s="168" t="str">
        <f t="shared" si="11"/>
        <v xml:space="preserve"> </v>
      </c>
      <c r="DX21" s="169" t="str">
        <f>IF(DT21=0," ",VLOOKUP(DT21,PROTOKOL!$A:$E,5,FALSE))</f>
        <v xml:space="preserve"> </v>
      </c>
      <c r="DY21" s="205" t="str">
        <f t="shared" si="94"/>
        <v xml:space="preserve"> </v>
      </c>
      <c r="DZ21" s="169">
        <f t="shared" si="52"/>
        <v>0</v>
      </c>
      <c r="EA21" s="170" t="str">
        <f t="shared" si="53"/>
        <v xml:space="preserve"> </v>
      </c>
      <c r="EC21" s="166">
        <v>31</v>
      </c>
      <c r="ED21" s="228"/>
      <c r="EE21" s="167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",(VLOOKUP(EG21,PROTOKOL!$A$1:$E$27,2,FALSE))*EH21)</f>
        <v xml:space="preserve"> </v>
      </c>
      <c r="EJ21" s="168" t="str">
        <f t="shared" si="12"/>
        <v xml:space="preserve"> </v>
      </c>
      <c r="EK21" s="205" t="str">
        <f>IF(EG21=0," ",VLOOKUP(EG21,PROTOKOL!$A:$E,5,FALSE))</f>
        <v xml:space="preserve"> </v>
      </c>
      <c r="EL21" s="169"/>
      <c r="EM21" s="170" t="str">
        <f t="shared" si="54"/>
        <v xml:space="preserve"> </v>
      </c>
      <c r="EN21" s="210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",(VLOOKUP(EP21,PROTOKOL!$A$1:$E$27,2,FALSE))*EQ21)</f>
        <v xml:space="preserve"> </v>
      </c>
      <c r="ES21" s="168" t="str">
        <f t="shared" si="13"/>
        <v xml:space="preserve"> </v>
      </c>
      <c r="ET21" s="169" t="str">
        <f>IF(EP21=0," ",VLOOKUP(EP21,PROTOKOL!$A:$E,5,FALSE))</f>
        <v xml:space="preserve"> </v>
      </c>
      <c r="EU21" s="205" t="str">
        <f t="shared" si="95"/>
        <v xml:space="preserve"> </v>
      </c>
      <c r="EV21" s="169">
        <f t="shared" si="56"/>
        <v>0</v>
      </c>
      <c r="EW21" s="170" t="str">
        <f t="shared" si="57"/>
        <v xml:space="preserve"> </v>
      </c>
      <c r="EY21" s="166">
        <v>31</v>
      </c>
      <c r="EZ21" s="228"/>
      <c r="FA21" s="167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",(VLOOKUP(FC21,PROTOKOL!$A$1:$E$27,2,FALSE))*FD21)</f>
        <v xml:space="preserve"> </v>
      </c>
      <c r="FF21" s="168" t="str">
        <f t="shared" si="14"/>
        <v xml:space="preserve"> </v>
      </c>
      <c r="FG21" s="205" t="str">
        <f>IF(FC21=0," ",VLOOKUP(FC21,PROTOKOL!$A:$E,5,FALSE))</f>
        <v xml:space="preserve"> </v>
      </c>
      <c r="FH21" s="169"/>
      <c r="FI21" s="170" t="str">
        <f t="shared" si="58"/>
        <v xml:space="preserve"> </v>
      </c>
      <c r="FJ21" s="210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",(VLOOKUP(FL21,PROTOKOL!$A$1:$E$27,2,FALSE))*FM21)</f>
        <v xml:space="preserve"> </v>
      </c>
      <c r="FO21" s="168" t="str">
        <f t="shared" si="15"/>
        <v xml:space="preserve"> </v>
      </c>
      <c r="FP21" s="169" t="str">
        <f>IF(FL21=0," ",VLOOKUP(FL21,PROTOKOL!$A:$E,5,FALSE))</f>
        <v xml:space="preserve"> </v>
      </c>
      <c r="FQ21" s="205" t="str">
        <f t="shared" si="96"/>
        <v xml:space="preserve"> </v>
      </c>
      <c r="FR21" s="169">
        <f t="shared" si="60"/>
        <v>0</v>
      </c>
      <c r="FS21" s="170" t="str">
        <f t="shared" si="61"/>
        <v xml:space="preserve"> </v>
      </c>
      <c r="FU21" s="166">
        <v>31</v>
      </c>
      <c r="FV21" s="228"/>
      <c r="FW21" s="167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",(VLOOKUP(FY21,PROTOKOL!$A$1:$E$27,2,FALSE))*FZ21)</f>
        <v xml:space="preserve"> </v>
      </c>
      <c r="GB21" s="168" t="str">
        <f t="shared" si="16"/>
        <v xml:space="preserve"> </v>
      </c>
      <c r="GC21" s="205" t="str">
        <f>IF(FY21=0," ",VLOOKUP(FY21,PROTOKOL!$A:$E,5,FALSE))</f>
        <v xml:space="preserve"> </v>
      </c>
      <c r="GD21" s="169"/>
      <c r="GE21" s="170" t="str">
        <f t="shared" si="62"/>
        <v xml:space="preserve"> </v>
      </c>
      <c r="GF21" s="210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",(VLOOKUP(GH21,PROTOKOL!$A$1:$E$27,2,FALSE))*GI21)</f>
        <v xml:space="preserve"> </v>
      </c>
      <c r="GK21" s="168" t="str">
        <f t="shared" si="17"/>
        <v xml:space="preserve"> </v>
      </c>
      <c r="GL21" s="169" t="str">
        <f>IF(GH21=0," ",VLOOKUP(GH21,PROTOKOL!$A:$E,5,FALSE))</f>
        <v xml:space="preserve"> </v>
      </c>
      <c r="GM21" s="205" t="str">
        <f t="shared" si="97"/>
        <v xml:space="preserve"> </v>
      </c>
      <c r="GN21" s="169">
        <f t="shared" si="64"/>
        <v>0</v>
      </c>
      <c r="GO21" s="170" t="str">
        <f t="shared" si="65"/>
        <v xml:space="preserve"> </v>
      </c>
      <c r="GQ21" s="166">
        <v>31</v>
      </c>
      <c r="GR21" s="228"/>
      <c r="GS21" s="167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",(VLOOKUP(GU21,PROTOKOL!$A$1:$E$27,2,FALSE))*GV21)</f>
        <v xml:space="preserve"> </v>
      </c>
      <c r="GX21" s="168" t="str">
        <f t="shared" si="18"/>
        <v xml:space="preserve"> </v>
      </c>
      <c r="GY21" s="205" t="str">
        <f>IF(GU21=0," ",VLOOKUP(GU21,PROTOKOL!$A:$E,5,FALSE))</f>
        <v xml:space="preserve"> </v>
      </c>
      <c r="GZ21" s="169"/>
      <c r="HA21" s="170" t="str">
        <f t="shared" si="66"/>
        <v xml:space="preserve"> </v>
      </c>
      <c r="HB21" s="210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",(VLOOKUP(HD21,PROTOKOL!$A$1:$E$27,2,FALSE))*HE21)</f>
        <v xml:space="preserve"> </v>
      </c>
      <c r="HG21" s="168" t="str">
        <f t="shared" si="19"/>
        <v xml:space="preserve"> </v>
      </c>
      <c r="HH21" s="169" t="str">
        <f>IF(HD21=0," ",VLOOKUP(HD21,PROTOKOL!$A:$E,5,FALSE))</f>
        <v xml:space="preserve"> </v>
      </c>
      <c r="HI21" s="205" t="str">
        <f t="shared" si="98"/>
        <v xml:space="preserve"> </v>
      </c>
      <c r="HJ21" s="169">
        <f t="shared" si="68"/>
        <v>0</v>
      </c>
      <c r="HK21" s="170" t="str">
        <f t="shared" si="69"/>
        <v xml:space="preserve"> </v>
      </c>
      <c r="HM21" s="166">
        <v>31</v>
      </c>
      <c r="HN21" s="228"/>
      <c r="HO21" s="167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",(VLOOKUP(HQ21,PROTOKOL!$A$1:$E$27,2,FALSE))*HR21)</f>
        <v xml:space="preserve"> </v>
      </c>
      <c r="HT21" s="168" t="str">
        <f t="shared" si="20"/>
        <v xml:space="preserve"> </v>
      </c>
      <c r="HU21" s="205" t="str">
        <f>IF(HQ21=0," ",VLOOKUP(HQ21,PROTOKOL!$A:$E,5,FALSE))</f>
        <v xml:space="preserve"> </v>
      </c>
      <c r="HV21" s="169"/>
      <c r="HW21" s="170" t="str">
        <f t="shared" si="70"/>
        <v xml:space="preserve"> </v>
      </c>
      <c r="HX21" s="210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",(VLOOKUP(HZ21,PROTOKOL!$A$1:$E$27,2,FALSE))*IA21)</f>
        <v xml:space="preserve"> </v>
      </c>
      <c r="IC21" s="168" t="str">
        <f t="shared" si="21"/>
        <v xml:space="preserve"> </v>
      </c>
      <c r="ID21" s="169" t="str">
        <f>IF(HZ21=0," ",VLOOKUP(HZ21,PROTOKOL!$A:$E,5,FALSE))</f>
        <v xml:space="preserve"> </v>
      </c>
      <c r="IE21" s="205" t="str">
        <f t="shared" si="99"/>
        <v xml:space="preserve"> </v>
      </c>
      <c r="IF21" s="169">
        <f t="shared" si="72"/>
        <v>0</v>
      </c>
      <c r="IG21" s="170" t="str">
        <f t="shared" si="73"/>
        <v xml:space="preserve"> </v>
      </c>
      <c r="II21" s="166">
        <v>31</v>
      </c>
      <c r="IJ21" s="228"/>
      <c r="IK21" s="167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",(VLOOKUP(IM21,PROTOKOL!$A$1:$E$27,2,FALSE))*IN21)</f>
        <v xml:space="preserve"> </v>
      </c>
      <c r="IP21" s="168" t="str">
        <f t="shared" si="22"/>
        <v xml:space="preserve"> </v>
      </c>
      <c r="IQ21" s="205" t="str">
        <f>IF(IM21=0," ",VLOOKUP(IM21,PROTOKOL!$A:$E,5,FALSE))</f>
        <v xml:space="preserve"> </v>
      </c>
      <c r="IR21" s="169"/>
      <c r="IS21" s="170" t="str">
        <f t="shared" si="74"/>
        <v xml:space="preserve"> </v>
      </c>
      <c r="IT21" s="210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",(VLOOKUP(IV21,PROTOKOL!$A$1:$E$27,2,FALSE))*IW21)</f>
        <v xml:space="preserve"> </v>
      </c>
      <c r="IY21" s="168" t="str">
        <f t="shared" si="23"/>
        <v xml:space="preserve"> </v>
      </c>
      <c r="IZ21" s="169" t="str">
        <f>IF(IV21=0," ",VLOOKUP(IV21,PROTOKOL!$A:$E,5,FALSE))</f>
        <v xml:space="preserve"> </v>
      </c>
      <c r="JA21" s="205" t="str">
        <f t="shared" si="100"/>
        <v xml:space="preserve"> </v>
      </c>
      <c r="JB21" s="169">
        <f t="shared" si="76"/>
        <v>0</v>
      </c>
      <c r="JC21" s="170" t="str">
        <f t="shared" si="77"/>
        <v xml:space="preserve"> </v>
      </c>
      <c r="JE21" s="166">
        <v>31</v>
      </c>
      <c r="JF21" s="228"/>
      <c r="JG21" s="167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",(VLOOKUP(JI21,PROTOKOL!$A$1:$E$27,2,FALSE))*JJ21)</f>
        <v xml:space="preserve"> </v>
      </c>
      <c r="JL21" s="168" t="str">
        <f t="shared" si="24"/>
        <v xml:space="preserve"> </v>
      </c>
      <c r="JM21" s="205" t="str">
        <f>IF(JI21=0," ",VLOOKUP(JI21,PROTOKOL!$A:$E,5,FALSE))</f>
        <v xml:space="preserve"> </v>
      </c>
      <c r="JN21" s="169"/>
      <c r="JO21" s="170" t="str">
        <f t="shared" si="78"/>
        <v xml:space="preserve"> </v>
      </c>
      <c r="JP21" s="210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",(VLOOKUP(JR21,PROTOKOL!$A$1:$E$27,2,FALSE))*JS21)</f>
        <v xml:space="preserve"> </v>
      </c>
      <c r="JU21" s="168" t="str">
        <f t="shared" si="25"/>
        <v xml:space="preserve"> </v>
      </c>
      <c r="JV21" s="169" t="str">
        <f>IF(JR21=0," ",VLOOKUP(JR21,PROTOKOL!$A:$E,5,FALSE))</f>
        <v xml:space="preserve"> </v>
      </c>
      <c r="JW21" s="205" t="str">
        <f t="shared" si="101"/>
        <v xml:space="preserve"> </v>
      </c>
      <c r="JX21" s="169">
        <f t="shared" si="80"/>
        <v>0</v>
      </c>
      <c r="JY21" s="170" t="str">
        <f t="shared" si="81"/>
        <v xml:space="preserve"> </v>
      </c>
      <c r="KA21" s="166">
        <v>31</v>
      </c>
      <c r="KB21" s="228"/>
      <c r="KC21" s="167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",(VLOOKUP(KE21,PROTOKOL!$A$1:$E$27,2,FALSE))*KF21)</f>
        <v xml:space="preserve"> </v>
      </c>
      <c r="KH21" s="168" t="str">
        <f t="shared" si="26"/>
        <v xml:space="preserve"> </v>
      </c>
      <c r="KI21" s="205" t="str">
        <f>IF(KE21=0," ",VLOOKUP(KE21,PROTOKOL!$A:$E,5,FALSE))</f>
        <v xml:space="preserve"> </v>
      </c>
      <c r="KJ21" s="169"/>
      <c r="KK21" s="170" t="str">
        <f t="shared" si="82"/>
        <v xml:space="preserve"> </v>
      </c>
      <c r="KL21" s="210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",(VLOOKUP(KN21,PROTOKOL!$A$1:$E$27,2,FALSE))*KO21)</f>
        <v xml:space="preserve"> </v>
      </c>
      <c r="KQ21" s="168" t="str">
        <f t="shared" si="27"/>
        <v xml:space="preserve"> </v>
      </c>
      <c r="KR21" s="169" t="str">
        <f>IF(KN21=0," ",VLOOKUP(KN21,PROTOKOL!$A:$E,5,FALSE))</f>
        <v xml:space="preserve"> </v>
      </c>
      <c r="KS21" s="205" t="str">
        <f t="shared" si="102"/>
        <v xml:space="preserve"> </v>
      </c>
      <c r="KT21" s="169">
        <f t="shared" si="84"/>
        <v>0</v>
      </c>
      <c r="KU21" s="170" t="str">
        <f t="shared" si="85"/>
        <v xml:space="preserve"> </v>
      </c>
      <c r="KW21" s="166">
        <v>31</v>
      </c>
      <c r="KX21" s="228"/>
      <c r="KY21" s="167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",(VLOOKUP(LA21,PROTOKOL!$A$1:$E$27,2,FALSE))*LB21)</f>
        <v xml:space="preserve"> </v>
      </c>
      <c r="LD21" s="168" t="str">
        <f t="shared" si="28"/>
        <v xml:space="preserve"> </v>
      </c>
      <c r="LE21" s="205" t="str">
        <f>IF(LA21=0," ",VLOOKUP(LA21,PROTOKOL!$A:$E,5,FALSE))</f>
        <v xml:space="preserve"> </v>
      </c>
      <c r="LF21" s="169"/>
      <c r="LG21" s="170" t="str">
        <f t="shared" si="86"/>
        <v xml:space="preserve"> </v>
      </c>
      <c r="LH21" s="210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",(VLOOKUP(LJ21,PROTOKOL!$A$1:$E$27,2,FALSE))*LK21)</f>
        <v xml:space="preserve"> </v>
      </c>
      <c r="LM21" s="168" t="str">
        <f t="shared" si="29"/>
        <v xml:space="preserve"> </v>
      </c>
      <c r="LN21" s="169" t="str">
        <f>IF(LJ21=0," ",VLOOKUP(LJ21,PROTOKOL!$A:$E,5,FALSE))</f>
        <v xml:space="preserve"> </v>
      </c>
      <c r="LO21" s="205" t="str">
        <f t="shared" si="103"/>
        <v xml:space="preserve"> </v>
      </c>
      <c r="LP21" s="169">
        <f t="shared" si="88"/>
        <v>0</v>
      </c>
      <c r="LQ21" s="170" t="str">
        <f t="shared" si="89"/>
        <v xml:space="preserve"> </v>
      </c>
    </row>
    <row r="22" spans="1:329" ht="13.8">
      <c r="A22" s="166">
        <v>31</v>
      </c>
      <c r="B22" s="229"/>
      <c r="C22" s="167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",(VLOOKUP(E22,PROTOKOL!$A$1:$E$27,2,FALSE))*F22)</f>
        <v xml:space="preserve"> </v>
      </c>
      <c r="H22" s="168" t="str">
        <f t="shared" si="0"/>
        <v xml:space="preserve"> </v>
      </c>
      <c r="I22" s="205" t="str">
        <f>IF(E22=0," ",VLOOKUP(E22,PROTOKOL!$A:$E,5,FALSE))</f>
        <v xml:space="preserve"> </v>
      </c>
      <c r="J22" s="169"/>
      <c r="K22" s="170" t="str">
        <f t="shared" si="30"/>
        <v xml:space="preserve"> </v>
      </c>
      <c r="L22" s="210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",(VLOOKUP(N22,PROTOKOL!$A$1:$E$27,2,FALSE))*O22)</f>
        <v xml:space="preserve"> </v>
      </c>
      <c r="Q22" s="168" t="str">
        <f t="shared" si="1"/>
        <v xml:space="preserve"> </v>
      </c>
      <c r="R22" s="169" t="str">
        <f>IF(N22=0," ",VLOOKUP(N22,PROTOKOL!$A:$E,5,FALSE))</f>
        <v xml:space="preserve"> </v>
      </c>
      <c r="S22" s="205" t="str">
        <f t="shared" si="31"/>
        <v xml:space="preserve"> </v>
      </c>
      <c r="T22" s="169">
        <f t="shared" si="32"/>
        <v>0</v>
      </c>
      <c r="U22" s="170" t="str">
        <f t="shared" si="33"/>
        <v xml:space="preserve"> </v>
      </c>
      <c r="W22" s="166">
        <v>31</v>
      </c>
      <c r="X22" s="229"/>
      <c r="Y22" s="167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",(VLOOKUP(AA22,PROTOKOL!$A$1:$E$27,2,FALSE))*AB22)</f>
        <v xml:space="preserve"> </v>
      </c>
      <c r="AD22" s="168" t="str">
        <f t="shared" si="2"/>
        <v xml:space="preserve"> </v>
      </c>
      <c r="AE22" s="205" t="str">
        <f>IF(AA22=0," ",VLOOKUP(AA22,PROTOKOL!$A:$E,5,FALSE))</f>
        <v xml:space="preserve"> </v>
      </c>
      <c r="AF22" s="169"/>
      <c r="AG22" s="170" t="str">
        <f t="shared" si="34"/>
        <v xml:space="preserve"> </v>
      </c>
      <c r="AH22" s="210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",(VLOOKUP(AJ22,PROTOKOL!$A$1:$E$27,2,FALSE))*AK22)</f>
        <v xml:space="preserve"> </v>
      </c>
      <c r="AM22" s="168" t="str">
        <f t="shared" si="3"/>
        <v xml:space="preserve"> </v>
      </c>
      <c r="AN22" s="169" t="str">
        <f>IF(AJ22=0," ",VLOOKUP(AJ22,PROTOKOL!$A:$E,5,FALSE))</f>
        <v xml:space="preserve"> </v>
      </c>
      <c r="AO22" s="205" t="str">
        <f t="shared" si="90"/>
        <v xml:space="preserve"> </v>
      </c>
      <c r="AP22" s="169">
        <f t="shared" si="36"/>
        <v>0</v>
      </c>
      <c r="AQ22" s="170" t="str">
        <f t="shared" si="37"/>
        <v xml:space="preserve"> </v>
      </c>
      <c r="AS22" s="166">
        <v>31</v>
      </c>
      <c r="AT22" s="229"/>
      <c r="AU22" s="167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",(VLOOKUP(AW22,PROTOKOL!$A$1:$E$27,2,FALSE))*AX22)</f>
        <v xml:space="preserve"> </v>
      </c>
      <c r="AZ22" s="168" t="str">
        <f t="shared" si="4"/>
        <v xml:space="preserve"> </v>
      </c>
      <c r="BA22" s="205" t="str">
        <f>IF(AW22=0," ",VLOOKUP(AW22,PROTOKOL!$A:$E,5,FALSE))</f>
        <v xml:space="preserve"> </v>
      </c>
      <c r="BB22" s="169"/>
      <c r="BC22" s="170" t="str">
        <f t="shared" si="38"/>
        <v xml:space="preserve"> </v>
      </c>
      <c r="BD22" s="210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",(VLOOKUP(BF22,PROTOKOL!$A$1:$E$27,2,FALSE))*BG22)</f>
        <v xml:space="preserve"> </v>
      </c>
      <c r="BI22" s="168" t="str">
        <f t="shared" si="5"/>
        <v xml:space="preserve"> </v>
      </c>
      <c r="BJ22" s="169" t="str">
        <f>IF(BF22=0," ",VLOOKUP(BF22,PROTOKOL!$A:$E,5,FALSE))</f>
        <v xml:space="preserve"> </v>
      </c>
      <c r="BK22" s="205" t="str">
        <f t="shared" si="91"/>
        <v xml:space="preserve"> </v>
      </c>
      <c r="BL22" s="169">
        <f t="shared" si="40"/>
        <v>0</v>
      </c>
      <c r="BM22" s="170" t="str">
        <f t="shared" si="41"/>
        <v xml:space="preserve"> </v>
      </c>
      <c r="BO22" s="166">
        <v>31</v>
      </c>
      <c r="BP22" s="229"/>
      <c r="BQ22" s="167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",(VLOOKUP(BS22,PROTOKOL!$A$1:$E$27,2,FALSE))*BT22)</f>
        <v xml:space="preserve"> </v>
      </c>
      <c r="BV22" s="168" t="str">
        <f t="shared" si="6"/>
        <v xml:space="preserve"> </v>
      </c>
      <c r="BW22" s="205" t="str">
        <f>IF(BS22=0," ",VLOOKUP(BS22,PROTOKOL!$A:$E,5,FALSE))</f>
        <v xml:space="preserve"> </v>
      </c>
      <c r="BX22" s="169"/>
      <c r="BY22" s="170" t="str">
        <f t="shared" si="42"/>
        <v xml:space="preserve"> </v>
      </c>
      <c r="BZ22" s="210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",(VLOOKUP(CB22,PROTOKOL!$A$1:$E$27,2,FALSE))*CC22)</f>
        <v xml:space="preserve"> </v>
      </c>
      <c r="CE22" s="168" t="str">
        <f t="shared" si="7"/>
        <v xml:space="preserve"> </v>
      </c>
      <c r="CF22" s="169" t="str">
        <f>IF(CB22=0," ",VLOOKUP(CB22,PROTOKOL!$A:$E,5,FALSE))</f>
        <v xml:space="preserve"> </v>
      </c>
      <c r="CG22" s="205" t="str">
        <f t="shared" si="92"/>
        <v xml:space="preserve"> </v>
      </c>
      <c r="CH22" s="169">
        <f t="shared" si="44"/>
        <v>0</v>
      </c>
      <c r="CI22" s="170" t="str">
        <f t="shared" si="45"/>
        <v xml:space="preserve"> </v>
      </c>
      <c r="CK22" s="166">
        <v>31</v>
      </c>
      <c r="CL22" s="229"/>
      <c r="CM22" s="167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",(VLOOKUP(CO22,PROTOKOL!$A$1:$E$27,2,FALSE))*CP22)</f>
        <v xml:space="preserve"> </v>
      </c>
      <c r="CR22" s="168" t="str">
        <f t="shared" si="8"/>
        <v xml:space="preserve"> </v>
      </c>
      <c r="CS22" s="205" t="str">
        <f>IF(CO22=0," ",VLOOKUP(CO22,PROTOKOL!$A:$E,5,FALSE))</f>
        <v xml:space="preserve"> </v>
      </c>
      <c r="CT22" s="169"/>
      <c r="CU22" s="170" t="str">
        <f t="shared" si="46"/>
        <v xml:space="preserve"> </v>
      </c>
      <c r="CV22" s="210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",(VLOOKUP(CX22,PROTOKOL!$A$1:$E$27,2,FALSE))*CY22)</f>
        <v xml:space="preserve"> </v>
      </c>
      <c r="DA22" s="168" t="str">
        <f t="shared" si="9"/>
        <v xml:space="preserve"> </v>
      </c>
      <c r="DB22" s="169" t="str">
        <f>IF(CX22=0," ",VLOOKUP(CX22,PROTOKOL!$A:$E,5,FALSE))</f>
        <v xml:space="preserve"> </v>
      </c>
      <c r="DC22" s="205" t="str">
        <f t="shared" si="93"/>
        <v xml:space="preserve"> </v>
      </c>
      <c r="DD22" s="169">
        <f t="shared" si="48"/>
        <v>0</v>
      </c>
      <c r="DE22" s="170" t="str">
        <f t="shared" si="49"/>
        <v xml:space="preserve"> </v>
      </c>
      <c r="DG22" s="166">
        <v>31</v>
      </c>
      <c r="DH22" s="229"/>
      <c r="DI22" s="167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",(VLOOKUP(DK22,PROTOKOL!$A$1:$E$27,2,FALSE))*DL22)</f>
        <v xml:space="preserve"> </v>
      </c>
      <c r="DN22" s="168" t="str">
        <f t="shared" si="10"/>
        <v xml:space="preserve"> </v>
      </c>
      <c r="DO22" s="205" t="str">
        <f>IF(DK22=0," ",VLOOKUP(DK22,PROTOKOL!$A:$E,5,FALSE))</f>
        <v xml:space="preserve"> </v>
      </c>
      <c r="DP22" s="169"/>
      <c r="DQ22" s="170" t="str">
        <f t="shared" si="50"/>
        <v xml:space="preserve"> </v>
      </c>
      <c r="DR22" s="210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",(VLOOKUP(DT22,PROTOKOL!$A$1:$E$27,2,FALSE))*DU22)</f>
        <v xml:space="preserve"> </v>
      </c>
      <c r="DW22" s="168" t="str">
        <f t="shared" si="11"/>
        <v xml:space="preserve"> </v>
      </c>
      <c r="DX22" s="169" t="str">
        <f>IF(DT22=0," ",VLOOKUP(DT22,PROTOKOL!$A:$E,5,FALSE))</f>
        <v xml:space="preserve"> </v>
      </c>
      <c r="DY22" s="205" t="str">
        <f t="shared" si="94"/>
        <v xml:space="preserve"> </v>
      </c>
      <c r="DZ22" s="169">
        <f t="shared" si="52"/>
        <v>0</v>
      </c>
      <c r="EA22" s="170" t="str">
        <f t="shared" si="53"/>
        <v xml:space="preserve"> </v>
      </c>
      <c r="EC22" s="166">
        <v>31</v>
      </c>
      <c r="ED22" s="229"/>
      <c r="EE22" s="167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",(VLOOKUP(EG22,PROTOKOL!$A$1:$E$27,2,FALSE))*EH22)</f>
        <v xml:space="preserve"> </v>
      </c>
      <c r="EJ22" s="168" t="str">
        <f t="shared" si="12"/>
        <v xml:space="preserve"> </v>
      </c>
      <c r="EK22" s="205" t="str">
        <f>IF(EG22=0," ",VLOOKUP(EG22,PROTOKOL!$A:$E,5,FALSE))</f>
        <v xml:space="preserve"> </v>
      </c>
      <c r="EL22" s="169"/>
      <c r="EM22" s="170" t="str">
        <f t="shared" si="54"/>
        <v xml:space="preserve"> </v>
      </c>
      <c r="EN22" s="210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",(VLOOKUP(EP22,PROTOKOL!$A$1:$E$27,2,FALSE))*EQ22)</f>
        <v xml:space="preserve"> </v>
      </c>
      <c r="ES22" s="168" t="str">
        <f t="shared" si="13"/>
        <v xml:space="preserve"> </v>
      </c>
      <c r="ET22" s="169" t="str">
        <f>IF(EP22=0," ",VLOOKUP(EP22,PROTOKOL!$A:$E,5,FALSE))</f>
        <v xml:space="preserve"> </v>
      </c>
      <c r="EU22" s="205" t="str">
        <f t="shared" si="95"/>
        <v xml:space="preserve"> </v>
      </c>
      <c r="EV22" s="169">
        <f t="shared" si="56"/>
        <v>0</v>
      </c>
      <c r="EW22" s="170" t="str">
        <f t="shared" si="57"/>
        <v xml:space="preserve"> </v>
      </c>
      <c r="EY22" s="166">
        <v>31</v>
      </c>
      <c r="EZ22" s="229"/>
      <c r="FA22" s="167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",(VLOOKUP(FC22,PROTOKOL!$A$1:$E$27,2,FALSE))*FD22)</f>
        <v xml:space="preserve"> </v>
      </c>
      <c r="FF22" s="168" t="str">
        <f t="shared" si="14"/>
        <v xml:space="preserve"> </v>
      </c>
      <c r="FG22" s="205" t="str">
        <f>IF(FC22=0," ",VLOOKUP(FC22,PROTOKOL!$A:$E,5,FALSE))</f>
        <v xml:space="preserve"> </v>
      </c>
      <c r="FH22" s="169"/>
      <c r="FI22" s="170" t="str">
        <f t="shared" si="58"/>
        <v xml:space="preserve"> </v>
      </c>
      <c r="FJ22" s="210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",(VLOOKUP(FL22,PROTOKOL!$A$1:$E$27,2,FALSE))*FM22)</f>
        <v xml:space="preserve"> </v>
      </c>
      <c r="FO22" s="168" t="str">
        <f t="shared" si="15"/>
        <v xml:space="preserve"> </v>
      </c>
      <c r="FP22" s="169" t="str">
        <f>IF(FL22=0," ",VLOOKUP(FL22,PROTOKOL!$A:$E,5,FALSE))</f>
        <v xml:space="preserve"> </v>
      </c>
      <c r="FQ22" s="205" t="str">
        <f t="shared" si="96"/>
        <v xml:space="preserve"> </v>
      </c>
      <c r="FR22" s="169">
        <f t="shared" si="60"/>
        <v>0</v>
      </c>
      <c r="FS22" s="170" t="str">
        <f t="shared" si="61"/>
        <v xml:space="preserve"> </v>
      </c>
      <c r="FU22" s="166">
        <v>31</v>
      </c>
      <c r="FV22" s="229"/>
      <c r="FW22" s="167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",(VLOOKUP(FY22,PROTOKOL!$A$1:$E$27,2,FALSE))*FZ22)</f>
        <v xml:space="preserve"> </v>
      </c>
      <c r="GB22" s="168" t="str">
        <f t="shared" si="16"/>
        <v xml:space="preserve"> </v>
      </c>
      <c r="GC22" s="205" t="str">
        <f>IF(FY22=0," ",VLOOKUP(FY22,PROTOKOL!$A:$E,5,FALSE))</f>
        <v xml:space="preserve"> </v>
      </c>
      <c r="GD22" s="169"/>
      <c r="GE22" s="170" t="str">
        <f t="shared" si="62"/>
        <v xml:space="preserve"> </v>
      </c>
      <c r="GF22" s="210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",(VLOOKUP(GH22,PROTOKOL!$A$1:$E$27,2,FALSE))*GI22)</f>
        <v xml:space="preserve"> </v>
      </c>
      <c r="GK22" s="168" t="str">
        <f t="shared" si="17"/>
        <v xml:space="preserve"> </v>
      </c>
      <c r="GL22" s="169" t="str">
        <f>IF(GH22=0," ",VLOOKUP(GH22,PROTOKOL!$A:$E,5,FALSE))</f>
        <v xml:space="preserve"> </v>
      </c>
      <c r="GM22" s="205" t="str">
        <f t="shared" si="97"/>
        <v xml:space="preserve"> </v>
      </c>
      <c r="GN22" s="169">
        <f t="shared" si="64"/>
        <v>0</v>
      </c>
      <c r="GO22" s="170" t="str">
        <f t="shared" si="65"/>
        <v xml:space="preserve"> </v>
      </c>
      <c r="GQ22" s="166">
        <v>31</v>
      </c>
      <c r="GR22" s="229"/>
      <c r="GS22" s="167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",(VLOOKUP(GU22,PROTOKOL!$A$1:$E$27,2,FALSE))*GV22)</f>
        <v xml:space="preserve"> </v>
      </c>
      <c r="GX22" s="168" t="str">
        <f t="shared" si="18"/>
        <v xml:space="preserve"> </v>
      </c>
      <c r="GY22" s="205" t="str">
        <f>IF(GU22=0," ",VLOOKUP(GU22,PROTOKOL!$A:$E,5,FALSE))</f>
        <v xml:space="preserve"> </v>
      </c>
      <c r="GZ22" s="169"/>
      <c r="HA22" s="170" t="str">
        <f t="shared" si="66"/>
        <v xml:space="preserve"> </v>
      </c>
      <c r="HB22" s="210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",(VLOOKUP(HD22,PROTOKOL!$A$1:$E$27,2,FALSE))*HE22)</f>
        <v xml:space="preserve"> </v>
      </c>
      <c r="HG22" s="168" t="str">
        <f t="shared" si="19"/>
        <v xml:space="preserve"> </v>
      </c>
      <c r="HH22" s="169" t="str">
        <f>IF(HD22=0," ",VLOOKUP(HD22,PROTOKOL!$A:$E,5,FALSE))</f>
        <v xml:space="preserve"> </v>
      </c>
      <c r="HI22" s="205" t="str">
        <f t="shared" si="98"/>
        <v xml:space="preserve"> </v>
      </c>
      <c r="HJ22" s="169">
        <f t="shared" si="68"/>
        <v>0</v>
      </c>
      <c r="HK22" s="170" t="str">
        <f t="shared" si="69"/>
        <v xml:space="preserve"> </v>
      </c>
      <c r="HM22" s="166">
        <v>31</v>
      </c>
      <c r="HN22" s="229"/>
      <c r="HO22" s="167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",(VLOOKUP(HQ22,PROTOKOL!$A$1:$E$27,2,FALSE))*HR22)</f>
        <v xml:space="preserve"> </v>
      </c>
      <c r="HT22" s="168" t="str">
        <f t="shared" si="20"/>
        <v xml:space="preserve"> </v>
      </c>
      <c r="HU22" s="205" t="str">
        <f>IF(HQ22=0," ",VLOOKUP(HQ22,PROTOKOL!$A:$E,5,FALSE))</f>
        <v xml:space="preserve"> </v>
      </c>
      <c r="HV22" s="169"/>
      <c r="HW22" s="170" t="str">
        <f t="shared" si="70"/>
        <v xml:space="preserve"> </v>
      </c>
      <c r="HX22" s="210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",(VLOOKUP(HZ22,PROTOKOL!$A$1:$E$27,2,FALSE))*IA22)</f>
        <v xml:space="preserve"> </v>
      </c>
      <c r="IC22" s="168" t="str">
        <f t="shared" si="21"/>
        <v xml:space="preserve"> </v>
      </c>
      <c r="ID22" s="169" t="str">
        <f>IF(HZ22=0," ",VLOOKUP(HZ22,PROTOKOL!$A:$E,5,FALSE))</f>
        <v xml:space="preserve"> </v>
      </c>
      <c r="IE22" s="205" t="str">
        <f t="shared" si="99"/>
        <v xml:space="preserve"> </v>
      </c>
      <c r="IF22" s="169">
        <f t="shared" si="72"/>
        <v>0</v>
      </c>
      <c r="IG22" s="170" t="str">
        <f t="shared" si="73"/>
        <v xml:space="preserve"> </v>
      </c>
      <c r="II22" s="166">
        <v>31</v>
      </c>
      <c r="IJ22" s="229"/>
      <c r="IK22" s="167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",(VLOOKUP(IM22,PROTOKOL!$A$1:$E$27,2,FALSE))*IN22)</f>
        <v xml:space="preserve"> </v>
      </c>
      <c r="IP22" s="168" t="str">
        <f t="shared" si="22"/>
        <v xml:space="preserve"> </v>
      </c>
      <c r="IQ22" s="205" t="str">
        <f>IF(IM22=0," ",VLOOKUP(IM22,PROTOKOL!$A:$E,5,FALSE))</f>
        <v xml:space="preserve"> </v>
      </c>
      <c r="IR22" s="169"/>
      <c r="IS22" s="170" t="str">
        <f t="shared" si="74"/>
        <v xml:space="preserve"> </v>
      </c>
      <c r="IT22" s="210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",(VLOOKUP(IV22,PROTOKOL!$A$1:$E$27,2,FALSE))*IW22)</f>
        <v xml:space="preserve"> </v>
      </c>
      <c r="IY22" s="168" t="str">
        <f t="shared" si="23"/>
        <v xml:space="preserve"> </v>
      </c>
      <c r="IZ22" s="169" t="str">
        <f>IF(IV22=0," ",VLOOKUP(IV22,PROTOKOL!$A:$E,5,FALSE))</f>
        <v xml:space="preserve"> </v>
      </c>
      <c r="JA22" s="205" t="str">
        <f t="shared" si="100"/>
        <v xml:space="preserve"> </v>
      </c>
      <c r="JB22" s="169">
        <f t="shared" si="76"/>
        <v>0</v>
      </c>
      <c r="JC22" s="170" t="str">
        <f t="shared" si="77"/>
        <v xml:space="preserve"> </v>
      </c>
      <c r="JE22" s="166">
        <v>31</v>
      </c>
      <c r="JF22" s="229"/>
      <c r="JG22" s="167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",(VLOOKUP(JI22,PROTOKOL!$A$1:$E$27,2,FALSE))*JJ22)</f>
        <v xml:space="preserve"> </v>
      </c>
      <c r="JL22" s="168" t="str">
        <f t="shared" si="24"/>
        <v xml:space="preserve"> </v>
      </c>
      <c r="JM22" s="205" t="str">
        <f>IF(JI22=0," ",VLOOKUP(JI22,PROTOKOL!$A:$E,5,FALSE))</f>
        <v xml:space="preserve"> </v>
      </c>
      <c r="JN22" s="169"/>
      <c r="JO22" s="170" t="str">
        <f t="shared" si="78"/>
        <v xml:space="preserve"> </v>
      </c>
      <c r="JP22" s="210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",(VLOOKUP(JR22,PROTOKOL!$A$1:$E$27,2,FALSE))*JS22)</f>
        <v xml:space="preserve"> </v>
      </c>
      <c r="JU22" s="168" t="str">
        <f t="shared" si="25"/>
        <v xml:space="preserve"> </v>
      </c>
      <c r="JV22" s="169" t="str">
        <f>IF(JR22=0," ",VLOOKUP(JR22,PROTOKOL!$A:$E,5,FALSE))</f>
        <v xml:space="preserve"> </v>
      </c>
      <c r="JW22" s="205" t="str">
        <f t="shared" si="101"/>
        <v xml:space="preserve"> </v>
      </c>
      <c r="JX22" s="169">
        <f t="shared" si="80"/>
        <v>0</v>
      </c>
      <c r="JY22" s="170" t="str">
        <f t="shared" si="81"/>
        <v xml:space="preserve"> </v>
      </c>
      <c r="KA22" s="166">
        <v>31</v>
      </c>
      <c r="KB22" s="229"/>
      <c r="KC22" s="167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",(VLOOKUP(KE22,PROTOKOL!$A$1:$E$27,2,FALSE))*KF22)</f>
        <v xml:space="preserve"> </v>
      </c>
      <c r="KH22" s="168" t="str">
        <f t="shared" si="26"/>
        <v xml:space="preserve"> </v>
      </c>
      <c r="KI22" s="205" t="str">
        <f>IF(KE22=0," ",VLOOKUP(KE22,PROTOKOL!$A:$E,5,FALSE))</f>
        <v xml:space="preserve"> </v>
      </c>
      <c r="KJ22" s="169"/>
      <c r="KK22" s="170" t="str">
        <f t="shared" si="82"/>
        <v xml:space="preserve"> </v>
      </c>
      <c r="KL22" s="210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",(VLOOKUP(KN22,PROTOKOL!$A$1:$E$27,2,FALSE))*KO22)</f>
        <v xml:space="preserve"> </v>
      </c>
      <c r="KQ22" s="168" t="str">
        <f t="shared" si="27"/>
        <v xml:space="preserve"> </v>
      </c>
      <c r="KR22" s="169" t="str">
        <f>IF(KN22=0," ",VLOOKUP(KN22,PROTOKOL!$A:$E,5,FALSE))</f>
        <v xml:space="preserve"> </v>
      </c>
      <c r="KS22" s="205" t="str">
        <f t="shared" si="102"/>
        <v xml:space="preserve"> </v>
      </c>
      <c r="KT22" s="169">
        <f t="shared" si="84"/>
        <v>0</v>
      </c>
      <c r="KU22" s="170" t="str">
        <f t="shared" si="85"/>
        <v xml:space="preserve"> </v>
      </c>
      <c r="KW22" s="166">
        <v>31</v>
      </c>
      <c r="KX22" s="229"/>
      <c r="KY22" s="167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",(VLOOKUP(LA22,PROTOKOL!$A$1:$E$27,2,FALSE))*LB22)</f>
        <v xml:space="preserve"> </v>
      </c>
      <c r="LD22" s="168" t="str">
        <f t="shared" si="28"/>
        <v xml:space="preserve"> </v>
      </c>
      <c r="LE22" s="205" t="str">
        <f>IF(LA22=0," ",VLOOKUP(LA22,PROTOKOL!$A:$E,5,FALSE))</f>
        <v xml:space="preserve"> </v>
      </c>
      <c r="LF22" s="169"/>
      <c r="LG22" s="170" t="str">
        <f t="shared" si="86"/>
        <v xml:space="preserve"> </v>
      </c>
      <c r="LH22" s="210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",(VLOOKUP(LJ22,PROTOKOL!$A$1:$E$27,2,FALSE))*LK22)</f>
        <v xml:space="preserve"> </v>
      </c>
      <c r="LM22" s="168" t="str">
        <f t="shared" si="29"/>
        <v xml:space="preserve"> </v>
      </c>
      <c r="LN22" s="169" t="str">
        <f>IF(LJ22=0," ",VLOOKUP(LJ22,PROTOKOL!$A:$E,5,FALSE))</f>
        <v xml:space="preserve"> </v>
      </c>
      <c r="LO22" s="205" t="str">
        <f t="shared" si="103"/>
        <v xml:space="preserve"> </v>
      </c>
      <c r="LP22" s="169">
        <f t="shared" si="88"/>
        <v>0</v>
      </c>
      <c r="LQ22" s="170" t="str">
        <f t="shared" si="89"/>
        <v xml:space="preserve"> </v>
      </c>
    </row>
    <row r="23" spans="1:329" ht="13.8">
      <c r="A23" s="166">
        <v>1</v>
      </c>
      <c r="B23" s="227">
        <v>1</v>
      </c>
      <c r="C23" s="167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",(VLOOKUP(E23,PROTOKOL!$A$1:$E$27,2,FALSE))*F23)</f>
        <v xml:space="preserve"> </v>
      </c>
      <c r="H23" s="168" t="str">
        <f t="shared" si="0"/>
        <v xml:space="preserve"> </v>
      </c>
      <c r="I23" s="205" t="str">
        <f>IF(E23=0," ",VLOOKUP(E23,PROTOKOL!$A:$E,5,FALSE))</f>
        <v xml:space="preserve"> </v>
      </c>
      <c r="J23" s="169"/>
      <c r="K23" s="170" t="str">
        <f t="shared" si="30"/>
        <v xml:space="preserve"> </v>
      </c>
      <c r="L23" s="210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",(VLOOKUP(N23,PROTOKOL!$A$1:$E$27,2,FALSE))*O23)</f>
        <v xml:space="preserve"> </v>
      </c>
      <c r="Q23" s="168" t="str">
        <f t="shared" si="1"/>
        <v xml:space="preserve"> </v>
      </c>
      <c r="R23" s="169" t="str">
        <f>IF(N23=0," ",VLOOKUP(N23,PROTOKOL!$A:$E,5,FALSE))</f>
        <v xml:space="preserve"> </v>
      </c>
      <c r="S23" s="205" t="str">
        <f t="shared" si="31"/>
        <v xml:space="preserve"> </v>
      </c>
      <c r="T23" s="169">
        <f t="shared" si="32"/>
        <v>0</v>
      </c>
      <c r="U23" s="170" t="str">
        <f t="shared" si="33"/>
        <v xml:space="preserve"> </v>
      </c>
      <c r="W23" s="166">
        <v>1</v>
      </c>
      <c r="X23" s="227">
        <v>1</v>
      </c>
      <c r="Y23" s="167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",(VLOOKUP(AA23,PROTOKOL!$A$1:$E$27,2,FALSE))*AB23)</f>
        <v xml:space="preserve"> </v>
      </c>
      <c r="AD23" s="168" t="str">
        <f t="shared" si="2"/>
        <v xml:space="preserve"> </v>
      </c>
      <c r="AE23" s="205" t="str">
        <f>IF(AA23=0," ",VLOOKUP(AA23,PROTOKOL!$A:$E,5,FALSE))</f>
        <v xml:space="preserve"> </v>
      </c>
      <c r="AF23" s="169"/>
      <c r="AG23" s="170" t="str">
        <f t="shared" si="34"/>
        <v xml:space="preserve"> </v>
      </c>
      <c r="AH23" s="210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",(VLOOKUP(AJ23,PROTOKOL!$A$1:$E$27,2,FALSE))*AK23)</f>
        <v xml:space="preserve"> </v>
      </c>
      <c r="AM23" s="168" t="str">
        <f t="shared" si="3"/>
        <v xml:space="preserve"> </v>
      </c>
      <c r="AN23" s="169" t="str">
        <f>IF(AJ23=0," ",VLOOKUP(AJ23,PROTOKOL!$A:$E,5,FALSE))</f>
        <v xml:space="preserve"> </v>
      </c>
      <c r="AO23" s="205" t="str">
        <f t="shared" si="90"/>
        <v xml:space="preserve"> </v>
      </c>
      <c r="AP23" s="169">
        <f t="shared" si="36"/>
        <v>0</v>
      </c>
      <c r="AQ23" s="170" t="str">
        <f t="shared" si="37"/>
        <v xml:space="preserve"> </v>
      </c>
      <c r="AS23" s="166">
        <v>1</v>
      </c>
      <c r="AT23" s="227">
        <v>1</v>
      </c>
      <c r="AU23" s="167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",(VLOOKUP(AW23,PROTOKOL!$A$1:$E$27,2,FALSE))*AX23)</f>
        <v xml:space="preserve"> </v>
      </c>
      <c r="AZ23" s="168" t="str">
        <f t="shared" si="4"/>
        <v xml:space="preserve"> </v>
      </c>
      <c r="BA23" s="205" t="str">
        <f>IF(AW23=0," ",VLOOKUP(AW23,PROTOKOL!$A:$E,5,FALSE))</f>
        <v xml:space="preserve"> </v>
      </c>
      <c r="BB23" s="169"/>
      <c r="BC23" s="170" t="str">
        <f t="shared" si="38"/>
        <v xml:space="preserve"> </v>
      </c>
      <c r="BD23" s="210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",(VLOOKUP(BF23,PROTOKOL!$A$1:$E$27,2,FALSE))*BG23)</f>
        <v xml:space="preserve"> </v>
      </c>
      <c r="BI23" s="168" t="str">
        <f t="shared" si="5"/>
        <v xml:space="preserve"> </v>
      </c>
      <c r="BJ23" s="169" t="str">
        <f>IF(BF23=0," ",VLOOKUP(BF23,PROTOKOL!$A:$E,5,FALSE))</f>
        <v xml:space="preserve"> </v>
      </c>
      <c r="BK23" s="205" t="str">
        <f t="shared" si="91"/>
        <v xml:space="preserve"> </v>
      </c>
      <c r="BL23" s="169">
        <f t="shared" si="40"/>
        <v>0</v>
      </c>
      <c r="BM23" s="170" t="str">
        <f t="shared" si="41"/>
        <v xml:space="preserve"> </v>
      </c>
      <c r="BO23" s="166">
        <v>1</v>
      </c>
      <c r="BP23" s="227">
        <v>1</v>
      </c>
      <c r="BQ23" s="167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",(VLOOKUP(BS23,PROTOKOL!$A$1:$E$27,2,FALSE))*BT23)</f>
        <v xml:space="preserve"> </v>
      </c>
      <c r="BV23" s="168" t="str">
        <f t="shared" si="6"/>
        <v xml:space="preserve"> </v>
      </c>
      <c r="BW23" s="205" t="str">
        <f>IF(BS23=0," ",VLOOKUP(BS23,PROTOKOL!$A:$E,5,FALSE))</f>
        <v xml:space="preserve"> </v>
      </c>
      <c r="BX23" s="169"/>
      <c r="BY23" s="170" t="str">
        <f t="shared" si="42"/>
        <v xml:space="preserve"> </v>
      </c>
      <c r="BZ23" s="210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",(VLOOKUP(CB23,PROTOKOL!$A$1:$E$27,2,FALSE))*CC23)</f>
        <v xml:space="preserve"> </v>
      </c>
      <c r="CE23" s="168" t="str">
        <f t="shared" si="7"/>
        <v xml:space="preserve"> </v>
      </c>
      <c r="CF23" s="169" t="str">
        <f>IF(CB23=0," ",VLOOKUP(CB23,PROTOKOL!$A:$E,5,FALSE))</f>
        <v xml:space="preserve"> </v>
      </c>
      <c r="CG23" s="205" t="str">
        <f t="shared" si="92"/>
        <v xml:space="preserve"> </v>
      </c>
      <c r="CH23" s="169">
        <f t="shared" si="44"/>
        <v>0</v>
      </c>
      <c r="CI23" s="170" t="str">
        <f t="shared" si="45"/>
        <v xml:space="preserve"> </v>
      </c>
      <c r="CK23" s="166">
        <v>1</v>
      </c>
      <c r="CL23" s="227">
        <v>1</v>
      </c>
      <c r="CM23" s="167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",(VLOOKUP(CO23,PROTOKOL!$A$1:$E$27,2,FALSE))*CP23)</f>
        <v xml:space="preserve"> </v>
      </c>
      <c r="CR23" s="168" t="str">
        <f t="shared" si="8"/>
        <v xml:space="preserve"> </v>
      </c>
      <c r="CS23" s="205" t="str">
        <f>IF(CO23=0," ",VLOOKUP(CO23,PROTOKOL!$A:$E,5,FALSE))</f>
        <v xml:space="preserve"> </v>
      </c>
      <c r="CT23" s="169"/>
      <c r="CU23" s="170" t="str">
        <f t="shared" si="46"/>
        <v xml:space="preserve"> </v>
      </c>
      <c r="CV23" s="210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",(VLOOKUP(CX23,PROTOKOL!$A$1:$E$27,2,FALSE))*CY23)</f>
        <v xml:space="preserve"> </v>
      </c>
      <c r="DA23" s="168" t="str">
        <f t="shared" si="9"/>
        <v xml:space="preserve"> </v>
      </c>
      <c r="DB23" s="169" t="str">
        <f>IF(CX23=0," ",VLOOKUP(CX23,PROTOKOL!$A:$E,5,FALSE))</f>
        <v xml:space="preserve"> </v>
      </c>
      <c r="DC23" s="205" t="str">
        <f t="shared" si="93"/>
        <v xml:space="preserve"> </v>
      </c>
      <c r="DD23" s="169">
        <f t="shared" si="48"/>
        <v>0</v>
      </c>
      <c r="DE23" s="170" t="str">
        <f t="shared" si="49"/>
        <v xml:space="preserve"> </v>
      </c>
      <c r="DG23" s="166">
        <v>1</v>
      </c>
      <c r="DH23" s="227">
        <v>1</v>
      </c>
      <c r="DI23" s="167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",(VLOOKUP(DK23,PROTOKOL!$A$1:$E$27,2,FALSE))*DL23)</f>
        <v xml:space="preserve"> </v>
      </c>
      <c r="DN23" s="168" t="str">
        <f t="shared" si="10"/>
        <v xml:space="preserve"> </v>
      </c>
      <c r="DO23" s="205" t="str">
        <f>IF(DK23=0," ",VLOOKUP(DK23,PROTOKOL!$A:$E,5,FALSE))</f>
        <v xml:space="preserve"> </v>
      </c>
      <c r="DP23" s="169"/>
      <c r="DQ23" s="170" t="str">
        <f t="shared" si="50"/>
        <v xml:space="preserve"> </v>
      </c>
      <c r="DR23" s="210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",(VLOOKUP(DT23,PROTOKOL!$A$1:$E$27,2,FALSE))*DU23)</f>
        <v xml:space="preserve"> </v>
      </c>
      <c r="DW23" s="168" t="str">
        <f t="shared" si="11"/>
        <v xml:space="preserve"> </v>
      </c>
      <c r="DX23" s="169" t="str">
        <f>IF(DT23=0," ",VLOOKUP(DT23,PROTOKOL!$A:$E,5,FALSE))</f>
        <v xml:space="preserve"> </v>
      </c>
      <c r="DY23" s="205" t="str">
        <f t="shared" si="94"/>
        <v xml:space="preserve"> </v>
      </c>
      <c r="DZ23" s="169">
        <f t="shared" si="52"/>
        <v>0</v>
      </c>
      <c r="EA23" s="170" t="str">
        <f t="shared" si="53"/>
        <v xml:space="preserve"> </v>
      </c>
      <c r="EC23" s="166">
        <v>1</v>
      </c>
      <c r="ED23" s="227">
        <v>1</v>
      </c>
      <c r="EE23" s="167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",(VLOOKUP(EG23,PROTOKOL!$A$1:$E$27,2,FALSE))*EH23)</f>
        <v xml:space="preserve"> </v>
      </c>
      <c r="EJ23" s="168" t="str">
        <f t="shared" si="12"/>
        <v xml:space="preserve"> </v>
      </c>
      <c r="EK23" s="205" t="str">
        <f>IF(EG23=0," ",VLOOKUP(EG23,PROTOKOL!$A:$E,5,FALSE))</f>
        <v xml:space="preserve"> </v>
      </c>
      <c r="EL23" s="169"/>
      <c r="EM23" s="170" t="str">
        <f t="shared" si="54"/>
        <v xml:space="preserve"> </v>
      </c>
      <c r="EN23" s="210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",(VLOOKUP(EP23,PROTOKOL!$A$1:$E$27,2,FALSE))*EQ23)</f>
        <v xml:space="preserve"> </v>
      </c>
      <c r="ES23" s="168" t="str">
        <f t="shared" si="13"/>
        <v xml:space="preserve"> </v>
      </c>
      <c r="ET23" s="169" t="str">
        <f>IF(EP23=0," ",VLOOKUP(EP23,PROTOKOL!$A:$E,5,FALSE))</f>
        <v xml:space="preserve"> </v>
      </c>
      <c r="EU23" s="205" t="str">
        <f t="shared" si="95"/>
        <v xml:space="preserve"> </v>
      </c>
      <c r="EV23" s="169">
        <f t="shared" si="56"/>
        <v>0</v>
      </c>
      <c r="EW23" s="170" t="str">
        <f t="shared" si="57"/>
        <v xml:space="preserve"> </v>
      </c>
      <c r="EY23" s="166">
        <v>1</v>
      </c>
      <c r="EZ23" s="227">
        <v>1</v>
      </c>
      <c r="FA23" s="167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",(VLOOKUP(FC23,PROTOKOL!$A$1:$E$27,2,FALSE))*FD23)</f>
        <v xml:space="preserve"> </v>
      </c>
      <c r="FF23" s="168" t="str">
        <f t="shared" si="14"/>
        <v xml:space="preserve"> </v>
      </c>
      <c r="FG23" s="205" t="str">
        <f>IF(FC23=0," ",VLOOKUP(FC23,PROTOKOL!$A:$E,5,FALSE))</f>
        <v xml:space="preserve"> </v>
      </c>
      <c r="FH23" s="169"/>
      <c r="FI23" s="170" t="str">
        <f t="shared" si="58"/>
        <v xml:space="preserve"> </v>
      </c>
      <c r="FJ23" s="210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",(VLOOKUP(FL23,PROTOKOL!$A$1:$E$27,2,FALSE))*FM23)</f>
        <v xml:space="preserve"> </v>
      </c>
      <c r="FO23" s="168" t="str">
        <f t="shared" si="15"/>
        <v xml:space="preserve"> </v>
      </c>
      <c r="FP23" s="169" t="str">
        <f>IF(FL23=0," ",VLOOKUP(FL23,PROTOKOL!$A:$E,5,FALSE))</f>
        <v xml:space="preserve"> </v>
      </c>
      <c r="FQ23" s="205" t="str">
        <f t="shared" si="96"/>
        <v xml:space="preserve"> </v>
      </c>
      <c r="FR23" s="169">
        <f t="shared" si="60"/>
        <v>0</v>
      </c>
      <c r="FS23" s="170" t="str">
        <f t="shared" si="61"/>
        <v xml:space="preserve"> </v>
      </c>
      <c r="FU23" s="166">
        <v>1</v>
      </c>
      <c r="FV23" s="227">
        <v>1</v>
      </c>
      <c r="FW23" s="167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",(VLOOKUP(FY23,PROTOKOL!$A$1:$E$27,2,FALSE))*FZ23)</f>
        <v xml:space="preserve"> </v>
      </c>
      <c r="GB23" s="168" t="str">
        <f t="shared" si="16"/>
        <v xml:space="preserve"> </v>
      </c>
      <c r="GC23" s="205" t="str">
        <f>IF(FY23=0," ",VLOOKUP(FY23,PROTOKOL!$A:$E,5,FALSE))</f>
        <v xml:space="preserve"> </v>
      </c>
      <c r="GD23" s="169"/>
      <c r="GE23" s="170" t="str">
        <f t="shared" si="62"/>
        <v xml:space="preserve"> </v>
      </c>
      <c r="GF23" s="210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",(VLOOKUP(GH23,PROTOKOL!$A$1:$E$27,2,FALSE))*GI23)</f>
        <v xml:space="preserve"> </v>
      </c>
      <c r="GK23" s="168" t="str">
        <f t="shared" si="17"/>
        <v xml:space="preserve"> </v>
      </c>
      <c r="GL23" s="169" t="str">
        <f>IF(GH23=0," ",VLOOKUP(GH23,PROTOKOL!$A:$E,5,FALSE))</f>
        <v xml:space="preserve"> </v>
      </c>
      <c r="GM23" s="205" t="str">
        <f t="shared" si="97"/>
        <v xml:space="preserve"> </v>
      </c>
      <c r="GN23" s="169">
        <f t="shared" si="64"/>
        <v>0</v>
      </c>
      <c r="GO23" s="170" t="str">
        <f t="shared" si="65"/>
        <v xml:space="preserve"> </v>
      </c>
      <c r="GQ23" s="166">
        <v>1</v>
      </c>
      <c r="GR23" s="227">
        <v>1</v>
      </c>
      <c r="GS23" s="167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",(VLOOKUP(GU23,PROTOKOL!$A$1:$E$27,2,FALSE))*GV23)</f>
        <v xml:space="preserve"> </v>
      </c>
      <c r="GX23" s="168" t="str">
        <f t="shared" si="18"/>
        <v xml:space="preserve"> </v>
      </c>
      <c r="GY23" s="205" t="str">
        <f>IF(GU23=0," ",VLOOKUP(GU23,PROTOKOL!$A:$E,5,FALSE))</f>
        <v xml:space="preserve"> </v>
      </c>
      <c r="GZ23" s="169"/>
      <c r="HA23" s="170" t="str">
        <f t="shared" si="66"/>
        <v xml:space="preserve"> </v>
      </c>
      <c r="HB23" s="210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",(VLOOKUP(HD23,PROTOKOL!$A$1:$E$27,2,FALSE))*HE23)</f>
        <v xml:space="preserve"> </v>
      </c>
      <c r="HG23" s="168" t="str">
        <f t="shared" si="19"/>
        <v xml:space="preserve"> </v>
      </c>
      <c r="HH23" s="169" t="str">
        <f>IF(HD23=0," ",VLOOKUP(HD23,PROTOKOL!$A:$E,5,FALSE))</f>
        <v xml:space="preserve"> </v>
      </c>
      <c r="HI23" s="205" t="str">
        <f t="shared" si="98"/>
        <v xml:space="preserve"> </v>
      </c>
      <c r="HJ23" s="169">
        <f t="shared" si="68"/>
        <v>0</v>
      </c>
      <c r="HK23" s="170" t="str">
        <f t="shared" si="69"/>
        <v xml:space="preserve"> </v>
      </c>
      <c r="HM23" s="166">
        <v>1</v>
      </c>
      <c r="HN23" s="227">
        <v>1</v>
      </c>
      <c r="HO23" s="167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",(VLOOKUP(HQ23,PROTOKOL!$A$1:$E$27,2,FALSE))*HR23)</f>
        <v xml:space="preserve"> </v>
      </c>
      <c r="HT23" s="168" t="str">
        <f t="shared" si="20"/>
        <v xml:space="preserve"> </v>
      </c>
      <c r="HU23" s="205" t="str">
        <f>IF(HQ23=0," ",VLOOKUP(HQ23,PROTOKOL!$A:$E,5,FALSE))</f>
        <v xml:space="preserve"> </v>
      </c>
      <c r="HV23" s="169"/>
      <c r="HW23" s="170" t="str">
        <f t="shared" si="70"/>
        <v xml:space="preserve"> </v>
      </c>
      <c r="HX23" s="210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",(VLOOKUP(HZ23,PROTOKOL!$A$1:$E$27,2,FALSE))*IA23)</f>
        <v xml:space="preserve"> </v>
      </c>
      <c r="IC23" s="168" t="str">
        <f t="shared" si="21"/>
        <v xml:space="preserve"> </v>
      </c>
      <c r="ID23" s="169" t="str">
        <f>IF(HZ23=0," ",VLOOKUP(HZ23,PROTOKOL!$A:$E,5,FALSE))</f>
        <v xml:space="preserve"> </v>
      </c>
      <c r="IE23" s="205" t="str">
        <f t="shared" si="99"/>
        <v xml:space="preserve"> </v>
      </c>
      <c r="IF23" s="169">
        <f t="shared" si="72"/>
        <v>0</v>
      </c>
      <c r="IG23" s="170" t="str">
        <f t="shared" si="73"/>
        <v xml:space="preserve"> </v>
      </c>
      <c r="II23" s="166">
        <v>1</v>
      </c>
      <c r="IJ23" s="227">
        <v>1</v>
      </c>
      <c r="IK23" s="167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",(VLOOKUP(IM23,PROTOKOL!$A$1:$E$27,2,FALSE))*IN23)</f>
        <v xml:space="preserve"> </v>
      </c>
      <c r="IP23" s="168" t="str">
        <f t="shared" si="22"/>
        <v xml:space="preserve"> </v>
      </c>
      <c r="IQ23" s="205" t="str">
        <f>IF(IM23=0," ",VLOOKUP(IM23,PROTOKOL!$A:$E,5,FALSE))</f>
        <v xml:space="preserve"> </v>
      </c>
      <c r="IR23" s="169"/>
      <c r="IS23" s="170" t="str">
        <f t="shared" si="74"/>
        <v xml:space="preserve"> </v>
      </c>
      <c r="IT23" s="210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",(VLOOKUP(IV23,PROTOKOL!$A$1:$E$27,2,FALSE))*IW23)</f>
        <v xml:space="preserve"> </v>
      </c>
      <c r="IY23" s="168" t="str">
        <f t="shared" si="23"/>
        <v xml:space="preserve"> </v>
      </c>
      <c r="IZ23" s="169" t="str">
        <f>IF(IV23=0," ",VLOOKUP(IV23,PROTOKOL!$A:$E,5,FALSE))</f>
        <v xml:space="preserve"> </v>
      </c>
      <c r="JA23" s="205" t="str">
        <f t="shared" si="100"/>
        <v xml:space="preserve"> </v>
      </c>
      <c r="JB23" s="169">
        <f t="shared" si="76"/>
        <v>0</v>
      </c>
      <c r="JC23" s="170" t="str">
        <f t="shared" si="77"/>
        <v xml:space="preserve"> </v>
      </c>
      <c r="JE23" s="166">
        <v>1</v>
      </c>
      <c r="JF23" s="227">
        <v>1</v>
      </c>
      <c r="JG23" s="167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",(VLOOKUP(JI23,PROTOKOL!$A$1:$E$27,2,FALSE))*JJ23)</f>
        <v xml:space="preserve"> </v>
      </c>
      <c r="JL23" s="168" t="str">
        <f t="shared" si="24"/>
        <v xml:space="preserve"> </v>
      </c>
      <c r="JM23" s="205" t="str">
        <f>IF(JI23=0," ",VLOOKUP(JI23,PROTOKOL!$A:$E,5,FALSE))</f>
        <v xml:space="preserve"> </v>
      </c>
      <c r="JN23" s="169"/>
      <c r="JO23" s="170" t="str">
        <f t="shared" si="78"/>
        <v xml:space="preserve"> </v>
      </c>
      <c r="JP23" s="210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",(VLOOKUP(JR23,PROTOKOL!$A$1:$E$27,2,FALSE))*JS23)</f>
        <v xml:space="preserve"> </v>
      </c>
      <c r="JU23" s="168" t="str">
        <f t="shared" si="25"/>
        <v xml:space="preserve"> </v>
      </c>
      <c r="JV23" s="169" t="str">
        <f>IF(JR23=0," ",VLOOKUP(JR23,PROTOKOL!$A:$E,5,FALSE))</f>
        <v xml:space="preserve"> </v>
      </c>
      <c r="JW23" s="205" t="str">
        <f t="shared" si="101"/>
        <v xml:space="preserve"> </v>
      </c>
      <c r="JX23" s="169">
        <f t="shared" si="80"/>
        <v>0</v>
      </c>
      <c r="JY23" s="170" t="str">
        <f t="shared" si="81"/>
        <v xml:space="preserve"> </v>
      </c>
      <c r="KA23" s="166">
        <v>1</v>
      </c>
      <c r="KB23" s="227">
        <v>1</v>
      </c>
      <c r="KC23" s="167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",(VLOOKUP(KE23,PROTOKOL!$A$1:$E$27,2,FALSE))*KF23)</f>
        <v xml:space="preserve"> </v>
      </c>
      <c r="KH23" s="168" t="str">
        <f t="shared" si="26"/>
        <v xml:space="preserve"> </v>
      </c>
      <c r="KI23" s="205" t="str">
        <f>IF(KE23=0," ",VLOOKUP(KE23,PROTOKOL!$A:$E,5,FALSE))</f>
        <v xml:space="preserve"> </v>
      </c>
      <c r="KJ23" s="169"/>
      <c r="KK23" s="170" t="str">
        <f t="shared" si="82"/>
        <v xml:space="preserve"> </v>
      </c>
      <c r="KL23" s="210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",(VLOOKUP(KN23,PROTOKOL!$A$1:$E$27,2,FALSE))*KO23)</f>
        <v xml:space="preserve"> </v>
      </c>
      <c r="KQ23" s="168" t="str">
        <f t="shared" si="27"/>
        <v xml:space="preserve"> </v>
      </c>
      <c r="KR23" s="169" t="str">
        <f>IF(KN23=0," ",VLOOKUP(KN23,PROTOKOL!$A:$E,5,FALSE))</f>
        <v xml:space="preserve"> </v>
      </c>
      <c r="KS23" s="205" t="str">
        <f t="shared" si="102"/>
        <v xml:space="preserve"> </v>
      </c>
      <c r="KT23" s="169">
        <f t="shared" si="84"/>
        <v>0</v>
      </c>
      <c r="KU23" s="170" t="str">
        <f t="shared" si="85"/>
        <v xml:space="preserve"> </v>
      </c>
      <c r="KW23" s="166">
        <v>1</v>
      </c>
      <c r="KX23" s="227">
        <v>1</v>
      </c>
      <c r="KY23" s="167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",(VLOOKUP(LA23,PROTOKOL!$A$1:$E$27,2,FALSE))*LB23)</f>
        <v xml:space="preserve"> </v>
      </c>
      <c r="LD23" s="168" t="str">
        <f t="shared" si="28"/>
        <v xml:space="preserve"> </v>
      </c>
      <c r="LE23" s="205" t="str">
        <f>IF(LA23=0," ",VLOOKUP(LA23,PROTOKOL!$A:$E,5,FALSE))</f>
        <v xml:space="preserve"> </v>
      </c>
      <c r="LF23" s="169"/>
      <c r="LG23" s="170" t="str">
        <f t="shared" si="86"/>
        <v xml:space="preserve"> </v>
      </c>
      <c r="LH23" s="210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",(VLOOKUP(LJ23,PROTOKOL!$A$1:$E$27,2,FALSE))*LK23)</f>
        <v xml:space="preserve"> </v>
      </c>
      <c r="LM23" s="168" t="str">
        <f t="shared" si="29"/>
        <v xml:space="preserve"> </v>
      </c>
      <c r="LN23" s="169" t="str">
        <f>IF(LJ23=0," ",VLOOKUP(LJ23,PROTOKOL!$A:$E,5,FALSE))</f>
        <v xml:space="preserve"> </v>
      </c>
      <c r="LO23" s="205" t="str">
        <f t="shared" si="103"/>
        <v xml:space="preserve"> </v>
      </c>
      <c r="LP23" s="169">
        <f t="shared" si="88"/>
        <v>0</v>
      </c>
      <c r="LQ23" s="170" t="str">
        <f t="shared" si="89"/>
        <v xml:space="preserve"> </v>
      </c>
    </row>
    <row r="24" spans="1:329" ht="13.8">
      <c r="A24" s="166">
        <v>1</v>
      </c>
      <c r="B24" s="228"/>
      <c r="C24" s="167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",(VLOOKUP(E24,PROTOKOL!$A$1:$E$27,2,FALSE))*F24)</f>
        <v xml:space="preserve"> </v>
      </c>
      <c r="H24" s="168" t="str">
        <f t="shared" si="0"/>
        <v xml:space="preserve"> </v>
      </c>
      <c r="I24" s="205" t="str">
        <f>IF(E24=0," ",VLOOKUP(E24,PROTOKOL!$A:$E,5,FALSE))</f>
        <v xml:space="preserve"> </v>
      </c>
      <c r="J24" s="169"/>
      <c r="K24" s="170" t="str">
        <f t="shared" si="30"/>
        <v xml:space="preserve"> </v>
      </c>
      <c r="L24" s="210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",(VLOOKUP(N24,PROTOKOL!$A$1:$E$27,2,FALSE))*O24)</f>
        <v xml:space="preserve"> </v>
      </c>
      <c r="Q24" s="168" t="str">
        <f t="shared" si="1"/>
        <v xml:space="preserve"> </v>
      </c>
      <c r="R24" s="169" t="str">
        <f>IF(N24=0," ",VLOOKUP(N24,PROTOKOL!$A:$E,5,FALSE))</f>
        <v xml:space="preserve"> </v>
      </c>
      <c r="S24" s="205" t="str">
        <f t="shared" si="31"/>
        <v xml:space="preserve"> </v>
      </c>
      <c r="T24" s="169">
        <f t="shared" si="32"/>
        <v>0</v>
      </c>
      <c r="U24" s="170" t="str">
        <f t="shared" si="33"/>
        <v xml:space="preserve"> </v>
      </c>
      <c r="W24" s="166">
        <v>1</v>
      </c>
      <c r="X24" s="228"/>
      <c r="Y24" s="167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",(VLOOKUP(AA24,PROTOKOL!$A$1:$E$27,2,FALSE))*AB24)</f>
        <v xml:space="preserve"> </v>
      </c>
      <c r="AD24" s="168" t="str">
        <f t="shared" si="2"/>
        <v xml:space="preserve"> </v>
      </c>
      <c r="AE24" s="205" t="str">
        <f>IF(AA24=0," ",VLOOKUP(AA24,PROTOKOL!$A:$E,5,FALSE))</f>
        <v xml:space="preserve"> </v>
      </c>
      <c r="AF24" s="169"/>
      <c r="AG24" s="170" t="str">
        <f t="shared" si="34"/>
        <v xml:space="preserve"> </v>
      </c>
      <c r="AH24" s="210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",(VLOOKUP(AJ24,PROTOKOL!$A$1:$E$27,2,FALSE))*AK24)</f>
        <v xml:space="preserve"> </v>
      </c>
      <c r="AM24" s="168" t="str">
        <f t="shared" si="3"/>
        <v xml:space="preserve"> </v>
      </c>
      <c r="AN24" s="169" t="str">
        <f>IF(AJ24=0," ",VLOOKUP(AJ24,PROTOKOL!$A:$E,5,FALSE))</f>
        <v xml:space="preserve"> </v>
      </c>
      <c r="AO24" s="205" t="str">
        <f t="shared" si="90"/>
        <v xml:space="preserve"> </v>
      </c>
      <c r="AP24" s="169">
        <f t="shared" si="36"/>
        <v>0</v>
      </c>
      <c r="AQ24" s="170" t="str">
        <f t="shared" si="37"/>
        <v xml:space="preserve"> </v>
      </c>
      <c r="AS24" s="166">
        <v>1</v>
      </c>
      <c r="AT24" s="228"/>
      <c r="AU24" s="167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",(VLOOKUP(AW24,PROTOKOL!$A$1:$E$27,2,FALSE))*AX24)</f>
        <v xml:space="preserve"> </v>
      </c>
      <c r="AZ24" s="168" t="str">
        <f t="shared" si="4"/>
        <v xml:space="preserve"> </v>
      </c>
      <c r="BA24" s="205" t="str">
        <f>IF(AW24=0," ",VLOOKUP(AW24,PROTOKOL!$A:$E,5,FALSE))</f>
        <v xml:space="preserve"> </v>
      </c>
      <c r="BB24" s="169"/>
      <c r="BC24" s="170" t="str">
        <f t="shared" si="38"/>
        <v xml:space="preserve"> </v>
      </c>
      <c r="BD24" s="210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",(VLOOKUP(BF24,PROTOKOL!$A$1:$E$27,2,FALSE))*BG24)</f>
        <v xml:space="preserve"> </v>
      </c>
      <c r="BI24" s="168" t="str">
        <f t="shared" si="5"/>
        <v xml:space="preserve"> </v>
      </c>
      <c r="BJ24" s="169" t="str">
        <f>IF(BF24=0," ",VLOOKUP(BF24,PROTOKOL!$A:$E,5,FALSE))</f>
        <v xml:space="preserve"> </v>
      </c>
      <c r="BK24" s="205" t="str">
        <f t="shared" si="91"/>
        <v xml:space="preserve"> </v>
      </c>
      <c r="BL24" s="169">
        <f t="shared" si="40"/>
        <v>0</v>
      </c>
      <c r="BM24" s="170" t="str">
        <f t="shared" si="41"/>
        <v xml:space="preserve"> </v>
      </c>
      <c r="BO24" s="166">
        <v>1</v>
      </c>
      <c r="BP24" s="228"/>
      <c r="BQ24" s="167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",(VLOOKUP(BS24,PROTOKOL!$A$1:$E$27,2,FALSE))*BT24)</f>
        <v xml:space="preserve"> </v>
      </c>
      <c r="BV24" s="168" t="str">
        <f t="shared" si="6"/>
        <v xml:space="preserve"> </v>
      </c>
      <c r="BW24" s="205" t="str">
        <f>IF(BS24=0," ",VLOOKUP(BS24,PROTOKOL!$A:$E,5,FALSE))</f>
        <v xml:space="preserve"> </v>
      </c>
      <c r="BX24" s="169"/>
      <c r="BY24" s="170" t="str">
        <f t="shared" si="42"/>
        <v xml:space="preserve"> </v>
      </c>
      <c r="BZ24" s="210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",(VLOOKUP(CB24,PROTOKOL!$A$1:$E$27,2,FALSE))*CC24)</f>
        <v xml:space="preserve"> </v>
      </c>
      <c r="CE24" s="168" t="str">
        <f t="shared" si="7"/>
        <v xml:space="preserve"> </v>
      </c>
      <c r="CF24" s="169" t="str">
        <f>IF(CB24=0," ",VLOOKUP(CB24,PROTOKOL!$A:$E,5,FALSE))</f>
        <v xml:space="preserve"> </v>
      </c>
      <c r="CG24" s="205" t="str">
        <f t="shared" si="92"/>
        <v xml:space="preserve"> </v>
      </c>
      <c r="CH24" s="169">
        <f t="shared" si="44"/>
        <v>0</v>
      </c>
      <c r="CI24" s="170" t="str">
        <f t="shared" si="45"/>
        <v xml:space="preserve"> </v>
      </c>
      <c r="CK24" s="166">
        <v>1</v>
      </c>
      <c r="CL24" s="228"/>
      <c r="CM24" s="167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",(VLOOKUP(CO24,PROTOKOL!$A$1:$E$27,2,FALSE))*CP24)</f>
        <v xml:space="preserve"> </v>
      </c>
      <c r="CR24" s="168" t="str">
        <f t="shared" si="8"/>
        <v xml:space="preserve"> </v>
      </c>
      <c r="CS24" s="205" t="str">
        <f>IF(CO24=0," ",VLOOKUP(CO24,PROTOKOL!$A:$E,5,FALSE))</f>
        <v xml:space="preserve"> </v>
      </c>
      <c r="CT24" s="169"/>
      <c r="CU24" s="170" t="str">
        <f t="shared" si="46"/>
        <v xml:space="preserve"> </v>
      </c>
      <c r="CV24" s="210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",(VLOOKUP(CX24,PROTOKOL!$A$1:$E$27,2,FALSE))*CY24)</f>
        <v xml:space="preserve"> </v>
      </c>
      <c r="DA24" s="168" t="str">
        <f t="shared" si="9"/>
        <v xml:space="preserve"> </v>
      </c>
      <c r="DB24" s="169" t="str">
        <f>IF(CX24=0," ",VLOOKUP(CX24,PROTOKOL!$A:$E,5,FALSE))</f>
        <v xml:space="preserve"> </v>
      </c>
      <c r="DC24" s="205" t="str">
        <f t="shared" si="93"/>
        <v xml:space="preserve"> </v>
      </c>
      <c r="DD24" s="169">
        <f t="shared" si="48"/>
        <v>0</v>
      </c>
      <c r="DE24" s="170" t="str">
        <f t="shared" si="49"/>
        <v xml:space="preserve"> </v>
      </c>
      <c r="DG24" s="166">
        <v>1</v>
      </c>
      <c r="DH24" s="228"/>
      <c r="DI24" s="167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",(VLOOKUP(DK24,PROTOKOL!$A$1:$E$27,2,FALSE))*DL24)</f>
        <v xml:space="preserve"> </v>
      </c>
      <c r="DN24" s="168" t="str">
        <f t="shared" si="10"/>
        <v xml:space="preserve"> </v>
      </c>
      <c r="DO24" s="205" t="str">
        <f>IF(DK24=0," ",VLOOKUP(DK24,PROTOKOL!$A:$E,5,FALSE))</f>
        <v xml:space="preserve"> </v>
      </c>
      <c r="DP24" s="169"/>
      <c r="DQ24" s="170" t="str">
        <f t="shared" si="50"/>
        <v xml:space="preserve"> </v>
      </c>
      <c r="DR24" s="210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",(VLOOKUP(DT24,PROTOKOL!$A$1:$E$27,2,FALSE))*DU24)</f>
        <v xml:space="preserve"> </v>
      </c>
      <c r="DW24" s="168" t="str">
        <f t="shared" si="11"/>
        <v xml:space="preserve"> </v>
      </c>
      <c r="DX24" s="169" t="str">
        <f>IF(DT24=0," ",VLOOKUP(DT24,PROTOKOL!$A:$E,5,FALSE))</f>
        <v xml:space="preserve"> </v>
      </c>
      <c r="DY24" s="205" t="str">
        <f t="shared" si="94"/>
        <v xml:space="preserve"> </v>
      </c>
      <c r="DZ24" s="169">
        <f t="shared" si="52"/>
        <v>0</v>
      </c>
      <c r="EA24" s="170" t="str">
        <f t="shared" si="53"/>
        <v xml:space="preserve"> </v>
      </c>
      <c r="EC24" s="166">
        <v>1</v>
      </c>
      <c r="ED24" s="228"/>
      <c r="EE24" s="167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",(VLOOKUP(EG24,PROTOKOL!$A$1:$E$27,2,FALSE))*EH24)</f>
        <v xml:space="preserve"> </v>
      </c>
      <c r="EJ24" s="168" t="str">
        <f t="shared" si="12"/>
        <v xml:space="preserve"> </v>
      </c>
      <c r="EK24" s="205" t="str">
        <f>IF(EG24=0," ",VLOOKUP(EG24,PROTOKOL!$A:$E,5,FALSE))</f>
        <v xml:space="preserve"> </v>
      </c>
      <c r="EL24" s="169"/>
      <c r="EM24" s="170" t="str">
        <f t="shared" si="54"/>
        <v xml:space="preserve"> </v>
      </c>
      <c r="EN24" s="210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",(VLOOKUP(EP24,PROTOKOL!$A$1:$E$27,2,FALSE))*EQ24)</f>
        <v xml:space="preserve"> </v>
      </c>
      <c r="ES24" s="168" t="str">
        <f t="shared" si="13"/>
        <v xml:space="preserve"> </v>
      </c>
      <c r="ET24" s="169" t="str">
        <f>IF(EP24=0," ",VLOOKUP(EP24,PROTOKOL!$A:$E,5,FALSE))</f>
        <v xml:space="preserve"> </v>
      </c>
      <c r="EU24" s="205" t="str">
        <f t="shared" si="95"/>
        <v xml:space="preserve"> </v>
      </c>
      <c r="EV24" s="169">
        <f t="shared" si="56"/>
        <v>0</v>
      </c>
      <c r="EW24" s="170" t="str">
        <f t="shared" si="57"/>
        <v xml:space="preserve"> </v>
      </c>
      <c r="EY24" s="166">
        <v>1</v>
      </c>
      <c r="EZ24" s="228"/>
      <c r="FA24" s="167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",(VLOOKUP(FC24,PROTOKOL!$A$1:$E$27,2,FALSE))*FD24)</f>
        <v xml:space="preserve"> </v>
      </c>
      <c r="FF24" s="168" t="str">
        <f t="shared" si="14"/>
        <v xml:space="preserve"> </v>
      </c>
      <c r="FG24" s="205" t="str">
        <f>IF(FC24=0," ",VLOOKUP(FC24,PROTOKOL!$A:$E,5,FALSE))</f>
        <v xml:space="preserve"> </v>
      </c>
      <c r="FH24" s="169"/>
      <c r="FI24" s="170" t="str">
        <f t="shared" si="58"/>
        <v xml:space="preserve"> </v>
      </c>
      <c r="FJ24" s="210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",(VLOOKUP(FL24,PROTOKOL!$A$1:$E$27,2,FALSE))*FM24)</f>
        <v xml:space="preserve"> </v>
      </c>
      <c r="FO24" s="168" t="str">
        <f t="shared" si="15"/>
        <v xml:space="preserve"> </v>
      </c>
      <c r="FP24" s="169" t="str">
        <f>IF(FL24=0," ",VLOOKUP(FL24,PROTOKOL!$A:$E,5,FALSE))</f>
        <v xml:space="preserve"> </v>
      </c>
      <c r="FQ24" s="205" t="str">
        <f t="shared" si="96"/>
        <v xml:space="preserve"> </v>
      </c>
      <c r="FR24" s="169">
        <f t="shared" si="60"/>
        <v>0</v>
      </c>
      <c r="FS24" s="170" t="str">
        <f t="shared" si="61"/>
        <v xml:space="preserve"> </v>
      </c>
      <c r="FU24" s="166">
        <v>1</v>
      </c>
      <c r="FV24" s="228"/>
      <c r="FW24" s="167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",(VLOOKUP(FY24,PROTOKOL!$A$1:$E$27,2,FALSE))*FZ24)</f>
        <v xml:space="preserve"> </v>
      </c>
      <c r="GB24" s="168" t="str">
        <f t="shared" si="16"/>
        <v xml:space="preserve"> </v>
      </c>
      <c r="GC24" s="205" t="str">
        <f>IF(FY24=0," ",VLOOKUP(FY24,PROTOKOL!$A:$E,5,FALSE))</f>
        <v xml:space="preserve"> </v>
      </c>
      <c r="GD24" s="169"/>
      <c r="GE24" s="170" t="str">
        <f t="shared" si="62"/>
        <v xml:space="preserve"> </v>
      </c>
      <c r="GF24" s="210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",(VLOOKUP(GH24,PROTOKOL!$A$1:$E$27,2,FALSE))*GI24)</f>
        <v xml:space="preserve"> </v>
      </c>
      <c r="GK24" s="168" t="str">
        <f t="shared" si="17"/>
        <v xml:space="preserve"> </v>
      </c>
      <c r="GL24" s="169" t="str">
        <f>IF(GH24=0," ",VLOOKUP(GH24,PROTOKOL!$A:$E,5,FALSE))</f>
        <v xml:space="preserve"> </v>
      </c>
      <c r="GM24" s="205" t="str">
        <f t="shared" si="97"/>
        <v xml:space="preserve"> </v>
      </c>
      <c r="GN24" s="169">
        <f t="shared" si="64"/>
        <v>0</v>
      </c>
      <c r="GO24" s="170" t="str">
        <f t="shared" si="65"/>
        <v xml:space="preserve"> </v>
      </c>
      <c r="GQ24" s="166">
        <v>1</v>
      </c>
      <c r="GR24" s="228"/>
      <c r="GS24" s="167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",(VLOOKUP(GU24,PROTOKOL!$A$1:$E$27,2,FALSE))*GV24)</f>
        <v xml:space="preserve"> </v>
      </c>
      <c r="GX24" s="168" t="str">
        <f t="shared" si="18"/>
        <v xml:space="preserve"> </v>
      </c>
      <c r="GY24" s="205" t="str">
        <f>IF(GU24=0," ",VLOOKUP(GU24,PROTOKOL!$A:$E,5,FALSE))</f>
        <v xml:space="preserve"> </v>
      </c>
      <c r="GZ24" s="169"/>
      <c r="HA24" s="170" t="str">
        <f t="shared" si="66"/>
        <v xml:space="preserve"> </v>
      </c>
      <c r="HB24" s="210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",(VLOOKUP(HD24,PROTOKOL!$A$1:$E$27,2,FALSE))*HE24)</f>
        <v xml:space="preserve"> </v>
      </c>
      <c r="HG24" s="168" t="str">
        <f t="shared" si="19"/>
        <v xml:space="preserve"> </v>
      </c>
      <c r="HH24" s="169" t="str">
        <f>IF(HD24=0," ",VLOOKUP(HD24,PROTOKOL!$A:$E,5,FALSE))</f>
        <v xml:space="preserve"> </v>
      </c>
      <c r="HI24" s="205" t="str">
        <f t="shared" si="98"/>
        <v xml:space="preserve"> </v>
      </c>
      <c r="HJ24" s="169">
        <f t="shared" si="68"/>
        <v>0</v>
      </c>
      <c r="HK24" s="170" t="str">
        <f t="shared" si="69"/>
        <v xml:space="preserve"> </v>
      </c>
      <c r="HM24" s="166">
        <v>1</v>
      </c>
      <c r="HN24" s="228"/>
      <c r="HO24" s="167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",(VLOOKUP(HQ24,PROTOKOL!$A$1:$E$27,2,FALSE))*HR24)</f>
        <v xml:space="preserve"> </v>
      </c>
      <c r="HT24" s="168" t="str">
        <f t="shared" si="20"/>
        <v xml:space="preserve"> </v>
      </c>
      <c r="HU24" s="205" t="str">
        <f>IF(HQ24=0," ",VLOOKUP(HQ24,PROTOKOL!$A:$E,5,FALSE))</f>
        <v xml:space="preserve"> </v>
      </c>
      <c r="HV24" s="169"/>
      <c r="HW24" s="170" t="str">
        <f t="shared" si="70"/>
        <v xml:space="preserve"> </v>
      </c>
      <c r="HX24" s="210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",(VLOOKUP(HZ24,PROTOKOL!$A$1:$E$27,2,FALSE))*IA24)</f>
        <v xml:space="preserve"> </v>
      </c>
      <c r="IC24" s="168" t="str">
        <f t="shared" si="21"/>
        <v xml:space="preserve"> </v>
      </c>
      <c r="ID24" s="169" t="str">
        <f>IF(HZ24=0," ",VLOOKUP(HZ24,PROTOKOL!$A:$E,5,FALSE))</f>
        <v xml:space="preserve"> </v>
      </c>
      <c r="IE24" s="205" t="str">
        <f t="shared" si="99"/>
        <v xml:space="preserve"> </v>
      </c>
      <c r="IF24" s="169">
        <f t="shared" si="72"/>
        <v>0</v>
      </c>
      <c r="IG24" s="170" t="str">
        <f t="shared" si="73"/>
        <v xml:space="preserve"> </v>
      </c>
      <c r="II24" s="166">
        <v>1</v>
      </c>
      <c r="IJ24" s="228"/>
      <c r="IK24" s="167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",(VLOOKUP(IM24,PROTOKOL!$A$1:$E$27,2,FALSE))*IN24)</f>
        <v xml:space="preserve"> </v>
      </c>
      <c r="IP24" s="168" t="str">
        <f t="shared" si="22"/>
        <v xml:space="preserve"> </v>
      </c>
      <c r="IQ24" s="205" t="str">
        <f>IF(IM24=0," ",VLOOKUP(IM24,PROTOKOL!$A:$E,5,FALSE))</f>
        <v xml:space="preserve"> </v>
      </c>
      <c r="IR24" s="169"/>
      <c r="IS24" s="170" t="str">
        <f t="shared" si="74"/>
        <v xml:space="preserve"> </v>
      </c>
      <c r="IT24" s="210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",(VLOOKUP(IV24,PROTOKOL!$A$1:$E$27,2,FALSE))*IW24)</f>
        <v xml:space="preserve"> </v>
      </c>
      <c r="IY24" s="168" t="str">
        <f t="shared" si="23"/>
        <v xml:space="preserve"> </v>
      </c>
      <c r="IZ24" s="169" t="str">
        <f>IF(IV24=0," ",VLOOKUP(IV24,PROTOKOL!$A:$E,5,FALSE))</f>
        <v xml:space="preserve"> </v>
      </c>
      <c r="JA24" s="205" t="str">
        <f t="shared" si="100"/>
        <v xml:space="preserve"> </v>
      </c>
      <c r="JB24" s="169">
        <f t="shared" si="76"/>
        <v>0</v>
      </c>
      <c r="JC24" s="170" t="str">
        <f t="shared" si="77"/>
        <v xml:space="preserve"> </v>
      </c>
      <c r="JE24" s="166">
        <v>1</v>
      </c>
      <c r="JF24" s="228"/>
      <c r="JG24" s="167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",(VLOOKUP(JI24,PROTOKOL!$A$1:$E$27,2,FALSE))*JJ24)</f>
        <v xml:space="preserve"> </v>
      </c>
      <c r="JL24" s="168" t="str">
        <f t="shared" si="24"/>
        <v xml:space="preserve"> </v>
      </c>
      <c r="JM24" s="205" t="str">
        <f>IF(JI24=0," ",VLOOKUP(JI24,PROTOKOL!$A:$E,5,FALSE))</f>
        <v xml:space="preserve"> </v>
      </c>
      <c r="JN24" s="169"/>
      <c r="JO24" s="170" t="str">
        <f t="shared" si="78"/>
        <v xml:space="preserve"> </v>
      </c>
      <c r="JP24" s="210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",(VLOOKUP(JR24,PROTOKOL!$A$1:$E$27,2,FALSE))*JS24)</f>
        <v xml:space="preserve"> </v>
      </c>
      <c r="JU24" s="168" t="str">
        <f t="shared" si="25"/>
        <v xml:space="preserve"> </v>
      </c>
      <c r="JV24" s="169" t="str">
        <f>IF(JR24=0," ",VLOOKUP(JR24,PROTOKOL!$A:$E,5,FALSE))</f>
        <v xml:space="preserve"> </v>
      </c>
      <c r="JW24" s="205" t="str">
        <f t="shared" si="101"/>
        <v xml:space="preserve"> </v>
      </c>
      <c r="JX24" s="169">
        <f t="shared" si="80"/>
        <v>0</v>
      </c>
      <c r="JY24" s="170" t="str">
        <f t="shared" si="81"/>
        <v xml:space="preserve"> </v>
      </c>
      <c r="KA24" s="166">
        <v>1</v>
      </c>
      <c r="KB24" s="228"/>
      <c r="KC24" s="167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",(VLOOKUP(KE24,PROTOKOL!$A$1:$E$27,2,FALSE))*KF24)</f>
        <v xml:space="preserve"> </v>
      </c>
      <c r="KH24" s="168" t="str">
        <f t="shared" si="26"/>
        <v xml:space="preserve"> </v>
      </c>
      <c r="KI24" s="205" t="str">
        <f>IF(KE24=0," ",VLOOKUP(KE24,PROTOKOL!$A:$E,5,FALSE))</f>
        <v xml:space="preserve"> </v>
      </c>
      <c r="KJ24" s="169"/>
      <c r="KK24" s="170" t="str">
        <f t="shared" si="82"/>
        <v xml:space="preserve"> </v>
      </c>
      <c r="KL24" s="210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",(VLOOKUP(KN24,PROTOKOL!$A$1:$E$27,2,FALSE))*KO24)</f>
        <v xml:space="preserve"> </v>
      </c>
      <c r="KQ24" s="168" t="str">
        <f t="shared" si="27"/>
        <v xml:space="preserve"> </v>
      </c>
      <c r="KR24" s="169" t="str">
        <f>IF(KN24=0," ",VLOOKUP(KN24,PROTOKOL!$A:$E,5,FALSE))</f>
        <v xml:space="preserve"> </v>
      </c>
      <c r="KS24" s="205" t="str">
        <f t="shared" si="102"/>
        <v xml:space="preserve"> </v>
      </c>
      <c r="KT24" s="169">
        <f t="shared" si="84"/>
        <v>0</v>
      </c>
      <c r="KU24" s="170" t="str">
        <f t="shared" si="85"/>
        <v xml:space="preserve"> </v>
      </c>
      <c r="KW24" s="166">
        <v>1</v>
      </c>
      <c r="KX24" s="228"/>
      <c r="KY24" s="167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",(VLOOKUP(LA24,PROTOKOL!$A$1:$E$27,2,FALSE))*LB24)</f>
        <v xml:space="preserve"> </v>
      </c>
      <c r="LD24" s="168" t="str">
        <f t="shared" si="28"/>
        <v xml:space="preserve"> </v>
      </c>
      <c r="LE24" s="205" t="str">
        <f>IF(LA24=0," ",VLOOKUP(LA24,PROTOKOL!$A:$E,5,FALSE))</f>
        <v xml:space="preserve"> </v>
      </c>
      <c r="LF24" s="169"/>
      <c r="LG24" s="170" t="str">
        <f t="shared" si="86"/>
        <v xml:space="preserve"> </v>
      </c>
      <c r="LH24" s="210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",(VLOOKUP(LJ24,PROTOKOL!$A$1:$E$27,2,FALSE))*LK24)</f>
        <v xml:space="preserve"> </v>
      </c>
      <c r="LM24" s="168" t="str">
        <f t="shared" si="29"/>
        <v xml:space="preserve"> </v>
      </c>
      <c r="LN24" s="169" t="str">
        <f>IF(LJ24=0," ",VLOOKUP(LJ24,PROTOKOL!$A:$E,5,FALSE))</f>
        <v xml:space="preserve"> </v>
      </c>
      <c r="LO24" s="205" t="str">
        <f t="shared" si="103"/>
        <v xml:space="preserve"> </v>
      </c>
      <c r="LP24" s="169">
        <f t="shared" si="88"/>
        <v>0</v>
      </c>
      <c r="LQ24" s="170" t="str">
        <f t="shared" si="89"/>
        <v xml:space="preserve"> </v>
      </c>
    </row>
    <row r="25" spans="1:329" ht="13.8">
      <c r="A25" s="166">
        <v>1</v>
      </c>
      <c r="B25" s="229"/>
      <c r="C25" s="167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",(VLOOKUP(E25,PROTOKOL!$A$1:$E$27,2,FALSE))*F25)</f>
        <v xml:space="preserve"> </v>
      </c>
      <c r="H25" s="168" t="str">
        <f t="shared" si="0"/>
        <v xml:space="preserve"> </v>
      </c>
      <c r="I25" s="205" t="str">
        <f>IF(E25=0," ",VLOOKUP(E25,PROTOKOL!$A:$E,5,FALSE))</f>
        <v xml:space="preserve"> </v>
      </c>
      <c r="J25" s="169"/>
      <c r="K25" s="170" t="str">
        <f t="shared" si="30"/>
        <v xml:space="preserve"> </v>
      </c>
      <c r="L25" s="210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",(VLOOKUP(N25,PROTOKOL!$A$1:$E$27,2,FALSE))*O25)</f>
        <v xml:space="preserve"> </v>
      </c>
      <c r="Q25" s="168" t="str">
        <f t="shared" si="1"/>
        <v xml:space="preserve"> </v>
      </c>
      <c r="R25" s="169" t="str">
        <f>IF(N25=0," ",VLOOKUP(N25,PROTOKOL!$A:$E,5,FALSE))</f>
        <v xml:space="preserve"> </v>
      </c>
      <c r="S25" s="205" t="str">
        <f t="shared" si="31"/>
        <v xml:space="preserve"> </v>
      </c>
      <c r="T25" s="169">
        <f t="shared" si="32"/>
        <v>0</v>
      </c>
      <c r="U25" s="170" t="str">
        <f t="shared" si="33"/>
        <v xml:space="preserve"> </v>
      </c>
      <c r="W25" s="166">
        <v>1</v>
      </c>
      <c r="X25" s="229"/>
      <c r="Y25" s="167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",(VLOOKUP(AA25,PROTOKOL!$A$1:$E$27,2,FALSE))*AB25)</f>
        <v xml:space="preserve"> </v>
      </c>
      <c r="AD25" s="168" t="str">
        <f t="shared" si="2"/>
        <v xml:space="preserve"> </v>
      </c>
      <c r="AE25" s="205" t="str">
        <f>IF(AA25=0," ",VLOOKUP(AA25,PROTOKOL!$A:$E,5,FALSE))</f>
        <v xml:space="preserve"> </v>
      </c>
      <c r="AF25" s="169"/>
      <c r="AG25" s="170" t="str">
        <f t="shared" si="34"/>
        <v xml:space="preserve"> </v>
      </c>
      <c r="AH25" s="210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",(VLOOKUP(AJ25,PROTOKOL!$A$1:$E$27,2,FALSE))*AK25)</f>
        <v xml:space="preserve"> </v>
      </c>
      <c r="AM25" s="168" t="str">
        <f t="shared" si="3"/>
        <v xml:space="preserve"> </v>
      </c>
      <c r="AN25" s="169" t="str">
        <f>IF(AJ25=0," ",VLOOKUP(AJ25,PROTOKOL!$A:$E,5,FALSE))</f>
        <v xml:space="preserve"> </v>
      </c>
      <c r="AO25" s="205" t="str">
        <f t="shared" si="90"/>
        <v xml:space="preserve"> </v>
      </c>
      <c r="AP25" s="169">
        <f t="shared" si="36"/>
        <v>0</v>
      </c>
      <c r="AQ25" s="170" t="str">
        <f t="shared" si="37"/>
        <v xml:space="preserve"> </v>
      </c>
      <c r="AS25" s="166">
        <v>1</v>
      </c>
      <c r="AT25" s="229"/>
      <c r="AU25" s="167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",(VLOOKUP(AW25,PROTOKOL!$A$1:$E$27,2,FALSE))*AX25)</f>
        <v xml:space="preserve"> </v>
      </c>
      <c r="AZ25" s="168" t="str">
        <f t="shared" si="4"/>
        <v xml:space="preserve"> </v>
      </c>
      <c r="BA25" s="205" t="str">
        <f>IF(AW25=0," ",VLOOKUP(AW25,PROTOKOL!$A:$E,5,FALSE))</f>
        <v xml:space="preserve"> </v>
      </c>
      <c r="BB25" s="169"/>
      <c r="BC25" s="170" t="str">
        <f t="shared" si="38"/>
        <v xml:space="preserve"> </v>
      </c>
      <c r="BD25" s="210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",(VLOOKUP(BF25,PROTOKOL!$A$1:$E$27,2,FALSE))*BG25)</f>
        <v xml:space="preserve"> </v>
      </c>
      <c r="BI25" s="168" t="str">
        <f t="shared" si="5"/>
        <v xml:space="preserve"> </v>
      </c>
      <c r="BJ25" s="169" t="str">
        <f>IF(BF25=0," ",VLOOKUP(BF25,PROTOKOL!$A:$E,5,FALSE))</f>
        <v xml:space="preserve"> </v>
      </c>
      <c r="BK25" s="205" t="str">
        <f t="shared" si="91"/>
        <v xml:space="preserve"> </v>
      </c>
      <c r="BL25" s="169">
        <f t="shared" si="40"/>
        <v>0</v>
      </c>
      <c r="BM25" s="170" t="str">
        <f t="shared" si="41"/>
        <v xml:space="preserve"> </v>
      </c>
      <c r="BO25" s="166">
        <v>1</v>
      </c>
      <c r="BP25" s="229"/>
      <c r="BQ25" s="167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",(VLOOKUP(BS25,PROTOKOL!$A$1:$E$27,2,FALSE))*BT25)</f>
        <v xml:space="preserve"> </v>
      </c>
      <c r="BV25" s="168" t="str">
        <f t="shared" si="6"/>
        <v xml:space="preserve"> </v>
      </c>
      <c r="BW25" s="205" t="str">
        <f>IF(BS25=0," ",VLOOKUP(BS25,PROTOKOL!$A:$E,5,FALSE))</f>
        <v xml:space="preserve"> </v>
      </c>
      <c r="BX25" s="169"/>
      <c r="BY25" s="170" t="str">
        <f t="shared" si="42"/>
        <v xml:space="preserve"> </v>
      </c>
      <c r="BZ25" s="210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",(VLOOKUP(CB25,PROTOKOL!$A$1:$E$27,2,FALSE))*CC25)</f>
        <v xml:space="preserve"> </v>
      </c>
      <c r="CE25" s="168" t="str">
        <f t="shared" si="7"/>
        <v xml:space="preserve"> </v>
      </c>
      <c r="CF25" s="169" t="str">
        <f>IF(CB25=0," ",VLOOKUP(CB25,PROTOKOL!$A:$E,5,FALSE))</f>
        <v xml:space="preserve"> </v>
      </c>
      <c r="CG25" s="205" t="str">
        <f t="shared" si="92"/>
        <v xml:space="preserve"> </v>
      </c>
      <c r="CH25" s="169">
        <f t="shared" si="44"/>
        <v>0</v>
      </c>
      <c r="CI25" s="170" t="str">
        <f t="shared" si="45"/>
        <v xml:space="preserve"> </v>
      </c>
      <c r="CK25" s="166">
        <v>1</v>
      </c>
      <c r="CL25" s="229"/>
      <c r="CM25" s="167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",(VLOOKUP(CO25,PROTOKOL!$A$1:$E$27,2,FALSE))*CP25)</f>
        <v xml:space="preserve"> </v>
      </c>
      <c r="CR25" s="168" t="str">
        <f t="shared" si="8"/>
        <v xml:space="preserve"> </v>
      </c>
      <c r="CS25" s="205" t="str">
        <f>IF(CO25=0," ",VLOOKUP(CO25,PROTOKOL!$A:$E,5,FALSE))</f>
        <v xml:space="preserve"> </v>
      </c>
      <c r="CT25" s="169"/>
      <c r="CU25" s="170" t="str">
        <f t="shared" si="46"/>
        <v xml:space="preserve"> </v>
      </c>
      <c r="CV25" s="210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",(VLOOKUP(CX25,PROTOKOL!$A$1:$E$27,2,FALSE))*CY25)</f>
        <v xml:space="preserve"> </v>
      </c>
      <c r="DA25" s="168" t="str">
        <f t="shared" si="9"/>
        <v xml:space="preserve"> </v>
      </c>
      <c r="DB25" s="169" t="str">
        <f>IF(CX25=0," ",VLOOKUP(CX25,PROTOKOL!$A:$E,5,FALSE))</f>
        <v xml:space="preserve"> </v>
      </c>
      <c r="DC25" s="205" t="str">
        <f t="shared" si="93"/>
        <v xml:space="preserve"> </v>
      </c>
      <c r="DD25" s="169">
        <f t="shared" si="48"/>
        <v>0</v>
      </c>
      <c r="DE25" s="170" t="str">
        <f t="shared" si="49"/>
        <v xml:space="preserve"> </v>
      </c>
      <c r="DG25" s="166">
        <v>1</v>
      </c>
      <c r="DH25" s="229"/>
      <c r="DI25" s="167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",(VLOOKUP(DK25,PROTOKOL!$A$1:$E$27,2,FALSE))*DL25)</f>
        <v xml:space="preserve"> </v>
      </c>
      <c r="DN25" s="168" t="str">
        <f t="shared" si="10"/>
        <v xml:space="preserve"> </v>
      </c>
      <c r="DO25" s="205" t="str">
        <f>IF(DK25=0," ",VLOOKUP(DK25,PROTOKOL!$A:$E,5,FALSE))</f>
        <v xml:space="preserve"> </v>
      </c>
      <c r="DP25" s="169"/>
      <c r="DQ25" s="170" t="str">
        <f t="shared" si="50"/>
        <v xml:space="preserve"> </v>
      </c>
      <c r="DR25" s="210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",(VLOOKUP(DT25,PROTOKOL!$A$1:$E$27,2,FALSE))*DU25)</f>
        <v xml:space="preserve"> </v>
      </c>
      <c r="DW25" s="168" t="str">
        <f t="shared" si="11"/>
        <v xml:space="preserve"> </v>
      </c>
      <c r="DX25" s="169" t="str">
        <f>IF(DT25=0," ",VLOOKUP(DT25,PROTOKOL!$A:$E,5,FALSE))</f>
        <v xml:space="preserve"> </v>
      </c>
      <c r="DY25" s="205" t="str">
        <f t="shared" si="94"/>
        <v xml:space="preserve"> </v>
      </c>
      <c r="DZ25" s="169">
        <f t="shared" si="52"/>
        <v>0</v>
      </c>
      <c r="EA25" s="170" t="str">
        <f t="shared" si="53"/>
        <v xml:space="preserve"> </v>
      </c>
      <c r="EC25" s="166">
        <v>1</v>
      </c>
      <c r="ED25" s="229"/>
      <c r="EE25" s="167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",(VLOOKUP(EG25,PROTOKOL!$A$1:$E$27,2,FALSE))*EH25)</f>
        <v xml:space="preserve"> </v>
      </c>
      <c r="EJ25" s="168" t="str">
        <f t="shared" si="12"/>
        <v xml:space="preserve"> </v>
      </c>
      <c r="EK25" s="205" t="str">
        <f>IF(EG25=0," ",VLOOKUP(EG25,PROTOKOL!$A:$E,5,FALSE))</f>
        <v xml:space="preserve"> </v>
      </c>
      <c r="EL25" s="169"/>
      <c r="EM25" s="170" t="str">
        <f t="shared" si="54"/>
        <v xml:space="preserve"> </v>
      </c>
      <c r="EN25" s="210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",(VLOOKUP(EP25,PROTOKOL!$A$1:$E$27,2,FALSE))*EQ25)</f>
        <v xml:space="preserve"> </v>
      </c>
      <c r="ES25" s="168" t="str">
        <f t="shared" si="13"/>
        <v xml:space="preserve"> </v>
      </c>
      <c r="ET25" s="169" t="str">
        <f>IF(EP25=0," ",VLOOKUP(EP25,PROTOKOL!$A:$E,5,FALSE))</f>
        <v xml:space="preserve"> </v>
      </c>
      <c r="EU25" s="205" t="str">
        <f t="shared" si="95"/>
        <v xml:space="preserve"> </v>
      </c>
      <c r="EV25" s="169">
        <f t="shared" si="56"/>
        <v>0</v>
      </c>
      <c r="EW25" s="170" t="str">
        <f t="shared" si="57"/>
        <v xml:space="preserve"> </v>
      </c>
      <c r="EY25" s="166">
        <v>1</v>
      </c>
      <c r="EZ25" s="229"/>
      <c r="FA25" s="167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",(VLOOKUP(FC25,PROTOKOL!$A$1:$E$27,2,FALSE))*FD25)</f>
        <v xml:space="preserve"> </v>
      </c>
      <c r="FF25" s="168" t="str">
        <f t="shared" si="14"/>
        <v xml:space="preserve"> </v>
      </c>
      <c r="FG25" s="205" t="str">
        <f>IF(FC25=0," ",VLOOKUP(FC25,PROTOKOL!$A:$E,5,FALSE))</f>
        <v xml:space="preserve"> </v>
      </c>
      <c r="FH25" s="169"/>
      <c r="FI25" s="170" t="str">
        <f t="shared" si="58"/>
        <v xml:space="preserve"> </v>
      </c>
      <c r="FJ25" s="210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",(VLOOKUP(FL25,PROTOKOL!$A$1:$E$27,2,FALSE))*FM25)</f>
        <v xml:space="preserve"> </v>
      </c>
      <c r="FO25" s="168" t="str">
        <f t="shared" si="15"/>
        <v xml:space="preserve"> </v>
      </c>
      <c r="FP25" s="169" t="str">
        <f>IF(FL25=0," ",VLOOKUP(FL25,PROTOKOL!$A:$E,5,FALSE))</f>
        <v xml:space="preserve"> </v>
      </c>
      <c r="FQ25" s="205" t="str">
        <f t="shared" si="96"/>
        <v xml:space="preserve"> </v>
      </c>
      <c r="FR25" s="169">
        <f t="shared" si="60"/>
        <v>0</v>
      </c>
      <c r="FS25" s="170" t="str">
        <f t="shared" si="61"/>
        <v xml:space="preserve"> </v>
      </c>
      <c r="FU25" s="166">
        <v>1</v>
      </c>
      <c r="FV25" s="229"/>
      <c r="FW25" s="167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",(VLOOKUP(FY25,PROTOKOL!$A$1:$E$27,2,FALSE))*FZ25)</f>
        <v xml:space="preserve"> </v>
      </c>
      <c r="GB25" s="168" t="str">
        <f t="shared" si="16"/>
        <v xml:space="preserve"> </v>
      </c>
      <c r="GC25" s="205" t="str">
        <f>IF(FY25=0," ",VLOOKUP(FY25,PROTOKOL!$A:$E,5,FALSE))</f>
        <v xml:space="preserve"> </v>
      </c>
      <c r="GD25" s="169"/>
      <c r="GE25" s="170" t="str">
        <f t="shared" si="62"/>
        <v xml:space="preserve"> </v>
      </c>
      <c r="GF25" s="210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",(VLOOKUP(GH25,PROTOKOL!$A$1:$E$27,2,FALSE))*GI25)</f>
        <v xml:space="preserve"> </v>
      </c>
      <c r="GK25" s="168" t="str">
        <f t="shared" si="17"/>
        <v xml:space="preserve"> </v>
      </c>
      <c r="GL25" s="169" t="str">
        <f>IF(GH25=0," ",VLOOKUP(GH25,PROTOKOL!$A:$E,5,FALSE))</f>
        <v xml:space="preserve"> </v>
      </c>
      <c r="GM25" s="205" t="str">
        <f t="shared" si="97"/>
        <v xml:space="preserve"> </v>
      </c>
      <c r="GN25" s="169">
        <f t="shared" si="64"/>
        <v>0</v>
      </c>
      <c r="GO25" s="170" t="str">
        <f t="shared" si="65"/>
        <v xml:space="preserve"> </v>
      </c>
      <c r="GQ25" s="166">
        <v>1</v>
      </c>
      <c r="GR25" s="229"/>
      <c r="GS25" s="167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",(VLOOKUP(GU25,PROTOKOL!$A$1:$E$27,2,FALSE))*GV25)</f>
        <v xml:space="preserve"> </v>
      </c>
      <c r="GX25" s="168" t="str">
        <f t="shared" si="18"/>
        <v xml:space="preserve"> </v>
      </c>
      <c r="GY25" s="205" t="str">
        <f>IF(GU25=0," ",VLOOKUP(GU25,PROTOKOL!$A:$E,5,FALSE))</f>
        <v xml:space="preserve"> </v>
      </c>
      <c r="GZ25" s="169"/>
      <c r="HA25" s="170" t="str">
        <f t="shared" si="66"/>
        <v xml:space="preserve"> </v>
      </c>
      <c r="HB25" s="210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",(VLOOKUP(HD25,PROTOKOL!$A$1:$E$27,2,FALSE))*HE25)</f>
        <v xml:space="preserve"> </v>
      </c>
      <c r="HG25" s="168" t="str">
        <f t="shared" si="19"/>
        <v xml:space="preserve"> </v>
      </c>
      <c r="HH25" s="169" t="str">
        <f>IF(HD25=0," ",VLOOKUP(HD25,PROTOKOL!$A:$E,5,FALSE))</f>
        <v xml:space="preserve"> </v>
      </c>
      <c r="HI25" s="205" t="str">
        <f t="shared" si="98"/>
        <v xml:space="preserve"> </v>
      </c>
      <c r="HJ25" s="169">
        <f t="shared" si="68"/>
        <v>0</v>
      </c>
      <c r="HK25" s="170" t="str">
        <f t="shared" si="69"/>
        <v xml:space="preserve"> </v>
      </c>
      <c r="HM25" s="166">
        <v>1</v>
      </c>
      <c r="HN25" s="229"/>
      <c r="HO25" s="167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",(VLOOKUP(HQ25,PROTOKOL!$A$1:$E$27,2,FALSE))*HR25)</f>
        <v xml:space="preserve"> </v>
      </c>
      <c r="HT25" s="168" t="str">
        <f t="shared" si="20"/>
        <v xml:space="preserve"> </v>
      </c>
      <c r="HU25" s="205" t="str">
        <f>IF(HQ25=0," ",VLOOKUP(HQ25,PROTOKOL!$A:$E,5,FALSE))</f>
        <v xml:space="preserve"> </v>
      </c>
      <c r="HV25" s="169"/>
      <c r="HW25" s="170" t="str">
        <f t="shared" si="70"/>
        <v xml:space="preserve"> </v>
      </c>
      <c r="HX25" s="210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",(VLOOKUP(HZ25,PROTOKOL!$A$1:$E$27,2,FALSE))*IA25)</f>
        <v xml:space="preserve"> </v>
      </c>
      <c r="IC25" s="168" t="str">
        <f t="shared" si="21"/>
        <v xml:space="preserve"> </v>
      </c>
      <c r="ID25" s="169" t="str">
        <f>IF(HZ25=0," ",VLOOKUP(HZ25,PROTOKOL!$A:$E,5,FALSE))</f>
        <v xml:space="preserve"> </v>
      </c>
      <c r="IE25" s="205" t="str">
        <f t="shared" si="99"/>
        <v xml:space="preserve"> </v>
      </c>
      <c r="IF25" s="169">
        <f t="shared" si="72"/>
        <v>0</v>
      </c>
      <c r="IG25" s="170" t="str">
        <f t="shared" si="73"/>
        <v xml:space="preserve"> </v>
      </c>
      <c r="II25" s="166">
        <v>1</v>
      </c>
      <c r="IJ25" s="229"/>
      <c r="IK25" s="167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",(VLOOKUP(IM25,PROTOKOL!$A$1:$E$27,2,FALSE))*IN25)</f>
        <v xml:space="preserve"> </v>
      </c>
      <c r="IP25" s="168" t="str">
        <f t="shared" si="22"/>
        <v xml:space="preserve"> </v>
      </c>
      <c r="IQ25" s="205" t="str">
        <f>IF(IM25=0," ",VLOOKUP(IM25,PROTOKOL!$A:$E,5,FALSE))</f>
        <v xml:space="preserve"> </v>
      </c>
      <c r="IR25" s="169"/>
      <c r="IS25" s="170" t="str">
        <f t="shared" si="74"/>
        <v xml:space="preserve"> </v>
      </c>
      <c r="IT25" s="210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",(VLOOKUP(IV25,PROTOKOL!$A$1:$E$27,2,FALSE))*IW25)</f>
        <v xml:space="preserve"> </v>
      </c>
      <c r="IY25" s="168" t="str">
        <f t="shared" si="23"/>
        <v xml:space="preserve"> </v>
      </c>
      <c r="IZ25" s="169" t="str">
        <f>IF(IV25=0," ",VLOOKUP(IV25,PROTOKOL!$A:$E,5,FALSE))</f>
        <v xml:space="preserve"> </v>
      </c>
      <c r="JA25" s="205" t="str">
        <f t="shared" si="100"/>
        <v xml:space="preserve"> </v>
      </c>
      <c r="JB25" s="169">
        <f t="shared" si="76"/>
        <v>0</v>
      </c>
      <c r="JC25" s="170" t="str">
        <f t="shared" si="77"/>
        <v xml:space="preserve"> </v>
      </c>
      <c r="JE25" s="166">
        <v>1</v>
      </c>
      <c r="JF25" s="229"/>
      <c r="JG25" s="167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",(VLOOKUP(JI25,PROTOKOL!$A$1:$E$27,2,FALSE))*JJ25)</f>
        <v xml:space="preserve"> </v>
      </c>
      <c r="JL25" s="168" t="str">
        <f t="shared" si="24"/>
        <v xml:space="preserve"> </v>
      </c>
      <c r="JM25" s="205" t="str">
        <f>IF(JI25=0," ",VLOOKUP(JI25,PROTOKOL!$A:$E,5,FALSE))</f>
        <v xml:space="preserve"> </v>
      </c>
      <c r="JN25" s="169"/>
      <c r="JO25" s="170" t="str">
        <f t="shared" si="78"/>
        <v xml:space="preserve"> </v>
      </c>
      <c r="JP25" s="210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",(VLOOKUP(JR25,PROTOKOL!$A$1:$E$27,2,FALSE))*JS25)</f>
        <v xml:space="preserve"> </v>
      </c>
      <c r="JU25" s="168" t="str">
        <f t="shared" si="25"/>
        <v xml:space="preserve"> </v>
      </c>
      <c r="JV25" s="169" t="str">
        <f>IF(JR25=0," ",VLOOKUP(JR25,PROTOKOL!$A:$E,5,FALSE))</f>
        <v xml:space="preserve"> </v>
      </c>
      <c r="JW25" s="205" t="str">
        <f t="shared" si="101"/>
        <v xml:space="preserve"> </v>
      </c>
      <c r="JX25" s="169">
        <f t="shared" si="80"/>
        <v>0</v>
      </c>
      <c r="JY25" s="170" t="str">
        <f t="shared" si="81"/>
        <v xml:space="preserve"> </v>
      </c>
      <c r="KA25" s="166">
        <v>1</v>
      </c>
      <c r="KB25" s="229"/>
      <c r="KC25" s="167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",(VLOOKUP(KE25,PROTOKOL!$A$1:$E$27,2,FALSE))*KF25)</f>
        <v xml:space="preserve"> </v>
      </c>
      <c r="KH25" s="168" t="str">
        <f t="shared" si="26"/>
        <v xml:space="preserve"> </v>
      </c>
      <c r="KI25" s="205" t="str">
        <f>IF(KE25=0," ",VLOOKUP(KE25,PROTOKOL!$A:$E,5,FALSE))</f>
        <v xml:space="preserve"> </v>
      </c>
      <c r="KJ25" s="169"/>
      <c r="KK25" s="170" t="str">
        <f t="shared" si="82"/>
        <v xml:space="preserve"> </v>
      </c>
      <c r="KL25" s="210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",(VLOOKUP(KN25,PROTOKOL!$A$1:$E$27,2,FALSE))*KO25)</f>
        <v xml:space="preserve"> </v>
      </c>
      <c r="KQ25" s="168" t="str">
        <f t="shared" si="27"/>
        <v xml:space="preserve"> </v>
      </c>
      <c r="KR25" s="169" t="str">
        <f>IF(KN25=0," ",VLOOKUP(KN25,PROTOKOL!$A:$E,5,FALSE))</f>
        <v xml:space="preserve"> </v>
      </c>
      <c r="KS25" s="205" t="str">
        <f t="shared" si="102"/>
        <v xml:space="preserve"> </v>
      </c>
      <c r="KT25" s="169">
        <f t="shared" si="84"/>
        <v>0</v>
      </c>
      <c r="KU25" s="170" t="str">
        <f t="shared" si="85"/>
        <v xml:space="preserve"> </v>
      </c>
      <c r="KW25" s="166">
        <v>1</v>
      </c>
      <c r="KX25" s="229"/>
      <c r="KY25" s="167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",(VLOOKUP(LA25,PROTOKOL!$A$1:$E$27,2,FALSE))*LB25)</f>
        <v xml:space="preserve"> </v>
      </c>
      <c r="LD25" s="168" t="str">
        <f t="shared" si="28"/>
        <v xml:space="preserve"> </v>
      </c>
      <c r="LE25" s="205" t="str">
        <f>IF(LA25=0," ",VLOOKUP(LA25,PROTOKOL!$A:$E,5,FALSE))</f>
        <v xml:space="preserve"> </v>
      </c>
      <c r="LF25" s="169"/>
      <c r="LG25" s="170" t="str">
        <f t="shared" si="86"/>
        <v xml:space="preserve"> </v>
      </c>
      <c r="LH25" s="210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",(VLOOKUP(LJ25,PROTOKOL!$A$1:$E$27,2,FALSE))*LK25)</f>
        <v xml:space="preserve"> </v>
      </c>
      <c r="LM25" s="168" t="str">
        <f t="shared" si="29"/>
        <v xml:space="preserve"> </v>
      </c>
      <c r="LN25" s="169" t="str">
        <f>IF(LJ25=0," ",VLOOKUP(LJ25,PROTOKOL!$A:$E,5,FALSE))</f>
        <v xml:space="preserve"> </v>
      </c>
      <c r="LO25" s="205" t="str">
        <f t="shared" si="103"/>
        <v xml:space="preserve"> </v>
      </c>
      <c r="LP25" s="169">
        <f t="shared" si="88"/>
        <v>0</v>
      </c>
      <c r="LQ25" s="170" t="str">
        <f t="shared" si="89"/>
        <v xml:space="preserve"> </v>
      </c>
    </row>
    <row r="26" spans="1:329" ht="13.8">
      <c r="A26" s="166">
        <v>2</v>
      </c>
      <c r="B26" s="227">
        <v>2</v>
      </c>
      <c r="C26" s="167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",(VLOOKUP(E26,PROTOKOL!$A$1:$E$27,2,FALSE))*F26)</f>
        <v xml:space="preserve"> </v>
      </c>
      <c r="H26" s="168" t="str">
        <f t="shared" si="0"/>
        <v xml:space="preserve"> </v>
      </c>
      <c r="I26" s="205" t="str">
        <f>IF(E26=0," ",VLOOKUP(E26,PROTOKOL!$A:$E,5,FALSE))</f>
        <v xml:space="preserve"> </v>
      </c>
      <c r="J26" s="169"/>
      <c r="K26" s="170" t="str">
        <f t="shared" si="30"/>
        <v xml:space="preserve"> </v>
      </c>
      <c r="L26" s="210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",(VLOOKUP(N26,PROTOKOL!$A$1:$E$27,2,FALSE))*O26)</f>
        <v xml:space="preserve"> </v>
      </c>
      <c r="Q26" s="168" t="str">
        <f t="shared" si="1"/>
        <v xml:space="preserve"> </v>
      </c>
      <c r="R26" s="169" t="str">
        <f>IF(N26=0," ",VLOOKUP(N26,PROTOKOL!$A:$E,5,FALSE))</f>
        <v xml:space="preserve"> </v>
      </c>
      <c r="S26" s="205" t="str">
        <f t="shared" si="31"/>
        <v xml:space="preserve"> </v>
      </c>
      <c r="T26" s="169">
        <f t="shared" si="32"/>
        <v>0</v>
      </c>
      <c r="U26" s="170" t="str">
        <f t="shared" si="33"/>
        <v xml:space="preserve"> </v>
      </c>
      <c r="W26" s="166">
        <v>2</v>
      </c>
      <c r="X26" s="227">
        <v>2</v>
      </c>
      <c r="Y26" s="167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",(VLOOKUP(AA26,PROTOKOL!$A$1:$E$27,2,FALSE))*AB26)</f>
        <v xml:space="preserve"> </v>
      </c>
      <c r="AD26" s="168" t="str">
        <f t="shared" si="2"/>
        <v xml:space="preserve"> </v>
      </c>
      <c r="AE26" s="205" t="str">
        <f>IF(AA26=0," ",VLOOKUP(AA26,PROTOKOL!$A:$E,5,FALSE))</f>
        <v xml:space="preserve"> </v>
      </c>
      <c r="AF26" s="169"/>
      <c r="AG26" s="170" t="str">
        <f t="shared" si="34"/>
        <v xml:space="preserve"> </v>
      </c>
      <c r="AH26" s="210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",(VLOOKUP(AJ26,PROTOKOL!$A$1:$E$27,2,FALSE))*AK26)</f>
        <v xml:space="preserve"> </v>
      </c>
      <c r="AM26" s="168" t="str">
        <f t="shared" si="3"/>
        <v xml:space="preserve"> </v>
      </c>
      <c r="AN26" s="169" t="str">
        <f>IF(AJ26=0," ",VLOOKUP(AJ26,PROTOKOL!$A:$E,5,FALSE))</f>
        <v xml:space="preserve"> </v>
      </c>
      <c r="AO26" s="205" t="str">
        <f t="shared" si="90"/>
        <v xml:space="preserve"> </v>
      </c>
      <c r="AP26" s="169">
        <f t="shared" si="36"/>
        <v>0</v>
      </c>
      <c r="AQ26" s="170" t="str">
        <f t="shared" si="37"/>
        <v xml:space="preserve"> </v>
      </c>
      <c r="AS26" s="166">
        <v>2</v>
      </c>
      <c r="AT26" s="227">
        <v>2</v>
      </c>
      <c r="AU26" s="167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",(VLOOKUP(AW26,PROTOKOL!$A$1:$E$27,2,FALSE))*AX26)</f>
        <v xml:space="preserve"> </v>
      </c>
      <c r="AZ26" s="168" t="str">
        <f t="shared" si="4"/>
        <v xml:space="preserve"> </v>
      </c>
      <c r="BA26" s="205" t="str">
        <f>IF(AW26=0," ",VLOOKUP(AW26,PROTOKOL!$A:$E,5,FALSE))</f>
        <v xml:space="preserve"> </v>
      </c>
      <c r="BB26" s="169"/>
      <c r="BC26" s="170" t="str">
        <f t="shared" si="38"/>
        <v xml:space="preserve"> </v>
      </c>
      <c r="BD26" s="210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",(VLOOKUP(BF26,PROTOKOL!$A$1:$E$27,2,FALSE))*BG26)</f>
        <v xml:space="preserve"> </v>
      </c>
      <c r="BI26" s="168" t="str">
        <f t="shared" si="5"/>
        <v xml:space="preserve"> </v>
      </c>
      <c r="BJ26" s="169" t="str">
        <f>IF(BF26=0," ",VLOOKUP(BF26,PROTOKOL!$A:$E,5,FALSE))</f>
        <v xml:space="preserve"> </v>
      </c>
      <c r="BK26" s="205" t="str">
        <f t="shared" si="91"/>
        <v xml:space="preserve"> </v>
      </c>
      <c r="BL26" s="169">
        <f t="shared" si="40"/>
        <v>0</v>
      </c>
      <c r="BM26" s="170" t="str">
        <f t="shared" si="41"/>
        <v xml:space="preserve"> </v>
      </c>
      <c r="BO26" s="166">
        <v>2</v>
      </c>
      <c r="BP26" s="227">
        <v>2</v>
      </c>
      <c r="BQ26" s="167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",(VLOOKUP(BS26,PROTOKOL!$A$1:$E$27,2,FALSE))*BT26)</f>
        <v xml:space="preserve"> </v>
      </c>
      <c r="BV26" s="168" t="str">
        <f t="shared" si="6"/>
        <v xml:space="preserve"> </v>
      </c>
      <c r="BW26" s="205" t="str">
        <f>IF(BS26=0," ",VLOOKUP(BS26,PROTOKOL!$A:$E,5,FALSE))</f>
        <v xml:space="preserve"> </v>
      </c>
      <c r="BX26" s="169"/>
      <c r="BY26" s="170" t="str">
        <f t="shared" si="42"/>
        <v xml:space="preserve"> </v>
      </c>
      <c r="BZ26" s="210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",(VLOOKUP(CB26,PROTOKOL!$A$1:$E$27,2,FALSE))*CC26)</f>
        <v xml:space="preserve"> </v>
      </c>
      <c r="CE26" s="168" t="str">
        <f t="shared" si="7"/>
        <v xml:space="preserve"> </v>
      </c>
      <c r="CF26" s="169" t="str">
        <f>IF(CB26=0," ",VLOOKUP(CB26,PROTOKOL!$A:$E,5,FALSE))</f>
        <v xml:space="preserve"> </v>
      </c>
      <c r="CG26" s="205" t="str">
        <f t="shared" si="92"/>
        <v xml:space="preserve"> </v>
      </c>
      <c r="CH26" s="169">
        <f t="shared" si="44"/>
        <v>0</v>
      </c>
      <c r="CI26" s="170" t="str">
        <f t="shared" si="45"/>
        <v xml:space="preserve"> </v>
      </c>
      <c r="CK26" s="166">
        <v>2</v>
      </c>
      <c r="CL26" s="227">
        <v>2</v>
      </c>
      <c r="CM26" s="167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",(VLOOKUP(CO26,PROTOKOL!$A$1:$E$27,2,FALSE))*CP26)</f>
        <v xml:space="preserve"> </v>
      </c>
      <c r="CR26" s="168" t="str">
        <f t="shared" si="8"/>
        <v xml:space="preserve"> </v>
      </c>
      <c r="CS26" s="205" t="str">
        <f>IF(CO26=0," ",VLOOKUP(CO26,PROTOKOL!$A:$E,5,FALSE))</f>
        <v xml:space="preserve"> </v>
      </c>
      <c r="CT26" s="169"/>
      <c r="CU26" s="170" t="str">
        <f t="shared" si="46"/>
        <v xml:space="preserve"> </v>
      </c>
      <c r="CV26" s="210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",(VLOOKUP(CX26,PROTOKOL!$A$1:$E$27,2,FALSE))*CY26)</f>
        <v xml:space="preserve"> </v>
      </c>
      <c r="DA26" s="168" t="str">
        <f t="shared" si="9"/>
        <v xml:space="preserve"> </v>
      </c>
      <c r="DB26" s="169" t="str">
        <f>IF(CX26=0," ",VLOOKUP(CX26,PROTOKOL!$A:$E,5,FALSE))</f>
        <v xml:space="preserve"> </v>
      </c>
      <c r="DC26" s="205" t="str">
        <f t="shared" si="93"/>
        <v xml:space="preserve"> </v>
      </c>
      <c r="DD26" s="169">
        <f t="shared" si="48"/>
        <v>0</v>
      </c>
      <c r="DE26" s="170" t="str">
        <f t="shared" si="49"/>
        <v xml:space="preserve"> </v>
      </c>
      <c r="DG26" s="166">
        <v>2</v>
      </c>
      <c r="DH26" s="227">
        <v>2</v>
      </c>
      <c r="DI26" s="167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",(VLOOKUP(DK26,PROTOKOL!$A$1:$E$27,2,FALSE))*DL26)</f>
        <v xml:space="preserve"> </v>
      </c>
      <c r="DN26" s="168" t="str">
        <f t="shared" si="10"/>
        <v xml:space="preserve"> </v>
      </c>
      <c r="DO26" s="205" t="str">
        <f>IF(DK26=0," ",VLOOKUP(DK26,PROTOKOL!$A:$E,5,FALSE))</f>
        <v xml:space="preserve"> </v>
      </c>
      <c r="DP26" s="169"/>
      <c r="DQ26" s="170" t="str">
        <f t="shared" si="50"/>
        <v xml:space="preserve"> </v>
      </c>
      <c r="DR26" s="210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",(VLOOKUP(DT26,PROTOKOL!$A$1:$E$27,2,FALSE))*DU26)</f>
        <v xml:space="preserve"> </v>
      </c>
      <c r="DW26" s="168" t="str">
        <f t="shared" si="11"/>
        <v xml:space="preserve"> </v>
      </c>
      <c r="DX26" s="169" t="str">
        <f>IF(DT26=0," ",VLOOKUP(DT26,PROTOKOL!$A:$E,5,FALSE))</f>
        <v xml:space="preserve"> </v>
      </c>
      <c r="DY26" s="205" t="str">
        <f t="shared" si="94"/>
        <v xml:space="preserve"> </v>
      </c>
      <c r="DZ26" s="169">
        <f t="shared" si="52"/>
        <v>0</v>
      </c>
      <c r="EA26" s="170" t="str">
        <f t="shared" si="53"/>
        <v xml:space="preserve"> </v>
      </c>
      <c r="EC26" s="166">
        <v>2</v>
      </c>
      <c r="ED26" s="227">
        <v>2</v>
      </c>
      <c r="EE26" s="167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",(VLOOKUP(EG26,PROTOKOL!$A$1:$E$27,2,FALSE))*EH26)</f>
        <v xml:space="preserve"> </v>
      </c>
      <c r="EJ26" s="168" t="str">
        <f t="shared" si="12"/>
        <v xml:space="preserve"> </v>
      </c>
      <c r="EK26" s="205" t="str">
        <f>IF(EG26=0," ",VLOOKUP(EG26,PROTOKOL!$A:$E,5,FALSE))</f>
        <v xml:space="preserve"> </v>
      </c>
      <c r="EL26" s="169"/>
      <c r="EM26" s="170" t="str">
        <f t="shared" si="54"/>
        <v xml:space="preserve"> </v>
      </c>
      <c r="EN26" s="210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",(VLOOKUP(EP26,PROTOKOL!$A$1:$E$27,2,FALSE))*EQ26)</f>
        <v xml:space="preserve"> </v>
      </c>
      <c r="ES26" s="168" t="str">
        <f t="shared" si="13"/>
        <v xml:space="preserve"> </v>
      </c>
      <c r="ET26" s="169" t="str">
        <f>IF(EP26=0," ",VLOOKUP(EP26,PROTOKOL!$A:$E,5,FALSE))</f>
        <v xml:space="preserve"> </v>
      </c>
      <c r="EU26" s="205" t="str">
        <f t="shared" si="95"/>
        <v xml:space="preserve"> </v>
      </c>
      <c r="EV26" s="169">
        <f t="shared" si="56"/>
        <v>0</v>
      </c>
      <c r="EW26" s="170" t="str">
        <f t="shared" si="57"/>
        <v xml:space="preserve"> </v>
      </c>
      <c r="EY26" s="166">
        <v>2</v>
      </c>
      <c r="EZ26" s="227">
        <v>2</v>
      </c>
      <c r="FA26" s="167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",(VLOOKUP(FC26,PROTOKOL!$A$1:$E$27,2,FALSE))*FD26)</f>
        <v xml:space="preserve"> </v>
      </c>
      <c r="FF26" s="168" t="str">
        <f t="shared" si="14"/>
        <v xml:space="preserve"> </v>
      </c>
      <c r="FG26" s="205" t="str">
        <f>IF(FC26=0," ",VLOOKUP(FC26,PROTOKOL!$A:$E,5,FALSE))</f>
        <v xml:space="preserve"> </v>
      </c>
      <c r="FH26" s="169"/>
      <c r="FI26" s="170" t="str">
        <f t="shared" si="58"/>
        <v xml:space="preserve"> </v>
      </c>
      <c r="FJ26" s="210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",(VLOOKUP(FL26,PROTOKOL!$A$1:$E$27,2,FALSE))*FM26)</f>
        <v xml:space="preserve"> </v>
      </c>
      <c r="FO26" s="168" t="str">
        <f t="shared" si="15"/>
        <v xml:space="preserve"> </v>
      </c>
      <c r="FP26" s="169" t="str">
        <f>IF(FL26=0," ",VLOOKUP(FL26,PROTOKOL!$A:$E,5,FALSE))</f>
        <v xml:space="preserve"> </v>
      </c>
      <c r="FQ26" s="205" t="str">
        <f t="shared" si="96"/>
        <v xml:space="preserve"> </v>
      </c>
      <c r="FR26" s="169">
        <f t="shared" si="60"/>
        <v>0</v>
      </c>
      <c r="FS26" s="170" t="str">
        <f t="shared" si="61"/>
        <v xml:space="preserve"> </v>
      </c>
      <c r="FU26" s="166">
        <v>2</v>
      </c>
      <c r="FV26" s="227">
        <v>2</v>
      </c>
      <c r="FW26" s="167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",(VLOOKUP(FY26,PROTOKOL!$A$1:$E$27,2,FALSE))*FZ26)</f>
        <v xml:space="preserve"> </v>
      </c>
      <c r="GB26" s="168" t="str">
        <f t="shared" si="16"/>
        <v xml:space="preserve"> </v>
      </c>
      <c r="GC26" s="205" t="str">
        <f>IF(FY26=0," ",VLOOKUP(FY26,PROTOKOL!$A:$E,5,FALSE))</f>
        <v xml:space="preserve"> </v>
      </c>
      <c r="GD26" s="169"/>
      <c r="GE26" s="170" t="str">
        <f t="shared" si="62"/>
        <v xml:space="preserve"> </v>
      </c>
      <c r="GF26" s="210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",(VLOOKUP(GH26,PROTOKOL!$A$1:$E$27,2,FALSE))*GI26)</f>
        <v xml:space="preserve"> </v>
      </c>
      <c r="GK26" s="168" t="str">
        <f t="shared" si="17"/>
        <v xml:space="preserve"> </v>
      </c>
      <c r="GL26" s="169" t="str">
        <f>IF(GH26=0," ",VLOOKUP(GH26,PROTOKOL!$A:$E,5,FALSE))</f>
        <v xml:space="preserve"> </v>
      </c>
      <c r="GM26" s="205" t="str">
        <f t="shared" si="97"/>
        <v xml:space="preserve"> </v>
      </c>
      <c r="GN26" s="169">
        <f t="shared" si="64"/>
        <v>0</v>
      </c>
      <c r="GO26" s="170" t="str">
        <f t="shared" si="65"/>
        <v xml:space="preserve"> </v>
      </c>
      <c r="GQ26" s="166">
        <v>2</v>
      </c>
      <c r="GR26" s="227">
        <v>2</v>
      </c>
      <c r="GS26" s="167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",(VLOOKUP(GU26,PROTOKOL!$A$1:$E$27,2,FALSE))*GV26)</f>
        <v xml:space="preserve"> </v>
      </c>
      <c r="GX26" s="168" t="str">
        <f t="shared" si="18"/>
        <v xml:space="preserve"> </v>
      </c>
      <c r="GY26" s="205" t="str">
        <f>IF(GU26=0," ",VLOOKUP(GU26,PROTOKOL!$A:$E,5,FALSE))</f>
        <v xml:space="preserve"> </v>
      </c>
      <c r="GZ26" s="169"/>
      <c r="HA26" s="170" t="str">
        <f t="shared" si="66"/>
        <v xml:space="preserve"> </v>
      </c>
      <c r="HB26" s="210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",(VLOOKUP(HD26,PROTOKOL!$A$1:$E$27,2,FALSE))*HE26)</f>
        <v xml:space="preserve"> </v>
      </c>
      <c r="HG26" s="168" t="str">
        <f t="shared" si="19"/>
        <v xml:space="preserve"> </v>
      </c>
      <c r="HH26" s="169" t="str">
        <f>IF(HD26=0," ",VLOOKUP(HD26,PROTOKOL!$A:$E,5,FALSE))</f>
        <v xml:space="preserve"> </v>
      </c>
      <c r="HI26" s="205" t="str">
        <f t="shared" si="98"/>
        <v xml:space="preserve"> </v>
      </c>
      <c r="HJ26" s="169">
        <f t="shared" si="68"/>
        <v>0</v>
      </c>
      <c r="HK26" s="170" t="str">
        <f t="shared" si="69"/>
        <v xml:space="preserve"> </v>
      </c>
      <c r="HM26" s="166">
        <v>2</v>
      </c>
      <c r="HN26" s="227">
        <v>2</v>
      </c>
      <c r="HO26" s="167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",(VLOOKUP(HQ26,PROTOKOL!$A$1:$E$27,2,FALSE))*HR26)</f>
        <v xml:space="preserve"> </v>
      </c>
      <c r="HT26" s="168" t="str">
        <f t="shared" si="20"/>
        <v xml:space="preserve"> </v>
      </c>
      <c r="HU26" s="205" t="str">
        <f>IF(HQ26=0," ",VLOOKUP(HQ26,PROTOKOL!$A:$E,5,FALSE))</f>
        <v xml:space="preserve"> </v>
      </c>
      <c r="HV26" s="169"/>
      <c r="HW26" s="170" t="str">
        <f t="shared" si="70"/>
        <v xml:space="preserve"> </v>
      </c>
      <c r="HX26" s="210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",(VLOOKUP(HZ26,PROTOKOL!$A$1:$E$27,2,FALSE))*IA26)</f>
        <v xml:space="preserve"> </v>
      </c>
      <c r="IC26" s="168" t="str">
        <f t="shared" si="21"/>
        <v xml:space="preserve"> </v>
      </c>
      <c r="ID26" s="169" t="str">
        <f>IF(HZ26=0," ",VLOOKUP(HZ26,PROTOKOL!$A:$E,5,FALSE))</f>
        <v xml:space="preserve"> </v>
      </c>
      <c r="IE26" s="205" t="str">
        <f t="shared" si="99"/>
        <v xml:space="preserve"> </v>
      </c>
      <c r="IF26" s="169">
        <f t="shared" si="72"/>
        <v>0</v>
      </c>
      <c r="IG26" s="170" t="str">
        <f t="shared" si="73"/>
        <v xml:space="preserve"> </v>
      </c>
      <c r="II26" s="166">
        <v>2</v>
      </c>
      <c r="IJ26" s="227">
        <v>2</v>
      </c>
      <c r="IK26" s="167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",(VLOOKUP(IM26,PROTOKOL!$A$1:$E$27,2,FALSE))*IN26)</f>
        <v xml:space="preserve"> </v>
      </c>
      <c r="IP26" s="168" t="str">
        <f t="shared" si="22"/>
        <v xml:space="preserve"> </v>
      </c>
      <c r="IQ26" s="205" t="str">
        <f>IF(IM26=0," ",VLOOKUP(IM26,PROTOKOL!$A:$E,5,FALSE))</f>
        <v xml:space="preserve"> </v>
      </c>
      <c r="IR26" s="169"/>
      <c r="IS26" s="170" t="str">
        <f t="shared" si="74"/>
        <v xml:space="preserve"> </v>
      </c>
      <c r="IT26" s="210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",(VLOOKUP(IV26,PROTOKOL!$A$1:$E$27,2,FALSE))*IW26)</f>
        <v xml:space="preserve"> </v>
      </c>
      <c r="IY26" s="168" t="str">
        <f t="shared" si="23"/>
        <v xml:space="preserve"> </v>
      </c>
      <c r="IZ26" s="169" t="str">
        <f>IF(IV26=0," ",VLOOKUP(IV26,PROTOKOL!$A:$E,5,FALSE))</f>
        <v xml:space="preserve"> </v>
      </c>
      <c r="JA26" s="205" t="str">
        <f t="shared" si="100"/>
        <v xml:space="preserve"> </v>
      </c>
      <c r="JB26" s="169">
        <f t="shared" si="76"/>
        <v>0</v>
      </c>
      <c r="JC26" s="170" t="str">
        <f t="shared" si="77"/>
        <v xml:space="preserve"> </v>
      </c>
      <c r="JE26" s="166">
        <v>2</v>
      </c>
      <c r="JF26" s="227">
        <v>2</v>
      </c>
      <c r="JG26" s="167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",(VLOOKUP(JI26,PROTOKOL!$A$1:$E$27,2,FALSE))*JJ26)</f>
        <v xml:space="preserve"> </v>
      </c>
      <c r="JL26" s="168" t="str">
        <f t="shared" si="24"/>
        <v xml:space="preserve"> </v>
      </c>
      <c r="JM26" s="205" t="str">
        <f>IF(JI26=0," ",VLOOKUP(JI26,PROTOKOL!$A:$E,5,FALSE))</f>
        <v xml:space="preserve"> </v>
      </c>
      <c r="JN26" s="169"/>
      <c r="JO26" s="170" t="str">
        <f t="shared" si="78"/>
        <v xml:space="preserve"> </v>
      </c>
      <c r="JP26" s="210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",(VLOOKUP(JR26,PROTOKOL!$A$1:$E$27,2,FALSE))*JS26)</f>
        <v xml:space="preserve"> </v>
      </c>
      <c r="JU26" s="168" t="str">
        <f t="shared" si="25"/>
        <v xml:space="preserve"> </v>
      </c>
      <c r="JV26" s="169" t="str">
        <f>IF(JR26=0," ",VLOOKUP(JR26,PROTOKOL!$A:$E,5,FALSE))</f>
        <v xml:space="preserve"> </v>
      </c>
      <c r="JW26" s="205" t="str">
        <f t="shared" si="101"/>
        <v xml:space="preserve"> </v>
      </c>
      <c r="JX26" s="169">
        <f t="shared" si="80"/>
        <v>0</v>
      </c>
      <c r="JY26" s="170" t="str">
        <f t="shared" si="81"/>
        <v xml:space="preserve"> </v>
      </c>
      <c r="KA26" s="166">
        <v>2</v>
      </c>
      <c r="KB26" s="227">
        <v>2</v>
      </c>
      <c r="KC26" s="167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",(VLOOKUP(KE26,PROTOKOL!$A$1:$E$27,2,FALSE))*KF26)</f>
        <v xml:space="preserve"> </v>
      </c>
      <c r="KH26" s="168" t="str">
        <f t="shared" si="26"/>
        <v xml:space="preserve"> </v>
      </c>
      <c r="KI26" s="205" t="str">
        <f>IF(KE26=0," ",VLOOKUP(KE26,PROTOKOL!$A:$E,5,FALSE))</f>
        <v xml:space="preserve"> </v>
      </c>
      <c r="KJ26" s="169"/>
      <c r="KK26" s="170" t="str">
        <f t="shared" si="82"/>
        <v xml:space="preserve"> </v>
      </c>
      <c r="KL26" s="210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",(VLOOKUP(KN26,PROTOKOL!$A$1:$E$27,2,FALSE))*KO26)</f>
        <v xml:space="preserve"> </v>
      </c>
      <c r="KQ26" s="168" t="str">
        <f t="shared" si="27"/>
        <v xml:space="preserve"> </v>
      </c>
      <c r="KR26" s="169" t="str">
        <f>IF(KN26=0," ",VLOOKUP(KN26,PROTOKOL!$A:$E,5,FALSE))</f>
        <v xml:space="preserve"> </v>
      </c>
      <c r="KS26" s="205" t="str">
        <f t="shared" si="102"/>
        <v xml:space="preserve"> </v>
      </c>
      <c r="KT26" s="169">
        <f t="shared" si="84"/>
        <v>0</v>
      </c>
      <c r="KU26" s="170" t="str">
        <f t="shared" si="85"/>
        <v xml:space="preserve"> </v>
      </c>
      <c r="KW26" s="166">
        <v>2</v>
      </c>
      <c r="KX26" s="227">
        <v>2</v>
      </c>
      <c r="KY26" s="167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",(VLOOKUP(LA26,PROTOKOL!$A$1:$E$27,2,FALSE))*LB26)</f>
        <v xml:space="preserve"> </v>
      </c>
      <c r="LD26" s="168" t="str">
        <f t="shared" si="28"/>
        <v xml:space="preserve"> </v>
      </c>
      <c r="LE26" s="205" t="str">
        <f>IF(LA26=0," ",VLOOKUP(LA26,PROTOKOL!$A:$E,5,FALSE))</f>
        <v xml:space="preserve"> </v>
      </c>
      <c r="LF26" s="169"/>
      <c r="LG26" s="170" t="str">
        <f t="shared" si="86"/>
        <v xml:space="preserve"> </v>
      </c>
      <c r="LH26" s="210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",(VLOOKUP(LJ26,PROTOKOL!$A$1:$E$27,2,FALSE))*LK26)</f>
        <v xml:space="preserve"> </v>
      </c>
      <c r="LM26" s="168" t="str">
        <f t="shared" si="29"/>
        <v xml:space="preserve"> </v>
      </c>
      <c r="LN26" s="169" t="str">
        <f>IF(LJ26=0," ",VLOOKUP(LJ26,PROTOKOL!$A:$E,5,FALSE))</f>
        <v xml:space="preserve"> </v>
      </c>
      <c r="LO26" s="205" t="str">
        <f t="shared" si="103"/>
        <v xml:space="preserve"> </v>
      </c>
      <c r="LP26" s="169">
        <f t="shared" si="88"/>
        <v>0</v>
      </c>
      <c r="LQ26" s="170" t="str">
        <f t="shared" si="89"/>
        <v xml:space="preserve"> </v>
      </c>
    </row>
    <row r="27" spans="1:329" ht="13.8">
      <c r="A27" s="166">
        <v>2</v>
      </c>
      <c r="B27" s="228"/>
      <c r="C27" s="167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",(VLOOKUP(E27,PROTOKOL!$A$1:$E$27,2,FALSE))*F27)</f>
        <v xml:space="preserve"> </v>
      </c>
      <c r="H27" s="168" t="str">
        <f t="shared" si="0"/>
        <v xml:space="preserve"> </v>
      </c>
      <c r="I27" s="205" t="str">
        <f>IF(E27=0," ",VLOOKUP(E27,PROTOKOL!$A:$E,5,FALSE))</f>
        <v xml:space="preserve"> </v>
      </c>
      <c r="J27" s="169"/>
      <c r="K27" s="170" t="str">
        <f t="shared" si="30"/>
        <v xml:space="preserve"> </v>
      </c>
      <c r="L27" s="210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",(VLOOKUP(N27,PROTOKOL!$A$1:$E$27,2,FALSE))*O27)</f>
        <v xml:space="preserve"> </v>
      </c>
      <c r="Q27" s="168" t="str">
        <f t="shared" si="1"/>
        <v xml:space="preserve"> </v>
      </c>
      <c r="R27" s="169" t="str">
        <f>IF(N27=0," ",VLOOKUP(N27,PROTOKOL!$A:$E,5,FALSE))</f>
        <v xml:space="preserve"> </v>
      </c>
      <c r="S27" s="205" t="str">
        <f t="shared" si="31"/>
        <v xml:space="preserve"> </v>
      </c>
      <c r="T27" s="169">
        <f t="shared" si="32"/>
        <v>0</v>
      </c>
      <c r="U27" s="170" t="str">
        <f t="shared" si="33"/>
        <v xml:space="preserve"> </v>
      </c>
      <c r="W27" s="166">
        <v>2</v>
      </c>
      <c r="X27" s="228"/>
      <c r="Y27" s="167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",(VLOOKUP(AA27,PROTOKOL!$A$1:$E$27,2,FALSE))*AB27)</f>
        <v xml:space="preserve"> </v>
      </c>
      <c r="AD27" s="168" t="str">
        <f t="shared" si="2"/>
        <v xml:space="preserve"> </v>
      </c>
      <c r="AE27" s="205" t="str">
        <f>IF(AA27=0," ",VLOOKUP(AA27,PROTOKOL!$A:$E,5,FALSE))</f>
        <v xml:space="preserve"> </v>
      </c>
      <c r="AF27" s="169"/>
      <c r="AG27" s="170" t="str">
        <f t="shared" si="34"/>
        <v xml:space="preserve"> </v>
      </c>
      <c r="AH27" s="210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",(VLOOKUP(AJ27,PROTOKOL!$A$1:$E$27,2,FALSE))*AK27)</f>
        <v xml:space="preserve"> </v>
      </c>
      <c r="AM27" s="168" t="str">
        <f t="shared" si="3"/>
        <v xml:space="preserve"> </v>
      </c>
      <c r="AN27" s="169" t="str">
        <f>IF(AJ27=0," ",VLOOKUP(AJ27,PROTOKOL!$A:$E,5,FALSE))</f>
        <v xml:space="preserve"> </v>
      </c>
      <c r="AO27" s="205" t="str">
        <f t="shared" si="90"/>
        <v xml:space="preserve"> </v>
      </c>
      <c r="AP27" s="169">
        <f t="shared" si="36"/>
        <v>0</v>
      </c>
      <c r="AQ27" s="170" t="str">
        <f t="shared" si="37"/>
        <v xml:space="preserve"> </v>
      </c>
      <c r="AS27" s="166">
        <v>2</v>
      </c>
      <c r="AT27" s="228"/>
      <c r="AU27" s="167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",(VLOOKUP(AW27,PROTOKOL!$A$1:$E$27,2,FALSE))*AX27)</f>
        <v xml:space="preserve"> </v>
      </c>
      <c r="AZ27" s="168" t="str">
        <f t="shared" si="4"/>
        <v xml:space="preserve"> </v>
      </c>
      <c r="BA27" s="205" t="str">
        <f>IF(AW27=0," ",VLOOKUP(AW27,PROTOKOL!$A:$E,5,FALSE))</f>
        <v xml:space="preserve"> </v>
      </c>
      <c r="BB27" s="169"/>
      <c r="BC27" s="170" t="str">
        <f t="shared" si="38"/>
        <v xml:space="preserve"> </v>
      </c>
      <c r="BD27" s="210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",(VLOOKUP(BF27,PROTOKOL!$A$1:$E$27,2,FALSE))*BG27)</f>
        <v xml:space="preserve"> </v>
      </c>
      <c r="BI27" s="168" t="str">
        <f t="shared" si="5"/>
        <v xml:space="preserve"> </v>
      </c>
      <c r="BJ27" s="169" t="str">
        <f>IF(BF27=0," ",VLOOKUP(BF27,PROTOKOL!$A:$E,5,FALSE))</f>
        <v xml:space="preserve"> </v>
      </c>
      <c r="BK27" s="205" t="str">
        <f t="shared" si="91"/>
        <v xml:space="preserve"> </v>
      </c>
      <c r="BL27" s="169">
        <f t="shared" si="40"/>
        <v>0</v>
      </c>
      <c r="BM27" s="170" t="str">
        <f t="shared" si="41"/>
        <v xml:space="preserve"> </v>
      </c>
      <c r="BO27" s="166">
        <v>2</v>
      </c>
      <c r="BP27" s="228"/>
      <c r="BQ27" s="167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",(VLOOKUP(BS27,PROTOKOL!$A$1:$E$27,2,FALSE))*BT27)</f>
        <v xml:space="preserve"> </v>
      </c>
      <c r="BV27" s="168" t="str">
        <f t="shared" si="6"/>
        <v xml:space="preserve"> </v>
      </c>
      <c r="BW27" s="205" t="str">
        <f>IF(BS27=0," ",VLOOKUP(BS27,PROTOKOL!$A:$E,5,FALSE))</f>
        <v xml:space="preserve"> </v>
      </c>
      <c r="BX27" s="169"/>
      <c r="BY27" s="170" t="str">
        <f t="shared" si="42"/>
        <v xml:space="preserve"> </v>
      </c>
      <c r="BZ27" s="210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",(VLOOKUP(CB27,PROTOKOL!$A$1:$E$27,2,FALSE))*CC27)</f>
        <v xml:space="preserve"> </v>
      </c>
      <c r="CE27" s="168" t="str">
        <f t="shared" si="7"/>
        <v xml:space="preserve"> </v>
      </c>
      <c r="CF27" s="169" t="str">
        <f>IF(CB27=0," ",VLOOKUP(CB27,PROTOKOL!$A:$E,5,FALSE))</f>
        <v xml:space="preserve"> </v>
      </c>
      <c r="CG27" s="205" t="str">
        <f t="shared" si="92"/>
        <v xml:space="preserve"> </v>
      </c>
      <c r="CH27" s="169">
        <f t="shared" si="44"/>
        <v>0</v>
      </c>
      <c r="CI27" s="170" t="str">
        <f t="shared" si="45"/>
        <v xml:space="preserve"> </v>
      </c>
      <c r="CK27" s="166">
        <v>2</v>
      </c>
      <c r="CL27" s="228"/>
      <c r="CM27" s="167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",(VLOOKUP(CO27,PROTOKOL!$A$1:$E$27,2,FALSE))*CP27)</f>
        <v xml:space="preserve"> </v>
      </c>
      <c r="CR27" s="168" t="str">
        <f t="shared" si="8"/>
        <v xml:space="preserve"> </v>
      </c>
      <c r="CS27" s="205" t="str">
        <f>IF(CO27=0," ",VLOOKUP(CO27,PROTOKOL!$A:$E,5,FALSE))</f>
        <v xml:space="preserve"> </v>
      </c>
      <c r="CT27" s="169"/>
      <c r="CU27" s="170" t="str">
        <f t="shared" si="46"/>
        <v xml:space="preserve"> </v>
      </c>
      <c r="CV27" s="210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",(VLOOKUP(CX27,PROTOKOL!$A$1:$E$27,2,FALSE))*CY27)</f>
        <v xml:space="preserve"> </v>
      </c>
      <c r="DA27" s="168" t="str">
        <f t="shared" si="9"/>
        <v xml:space="preserve"> </v>
      </c>
      <c r="DB27" s="169" t="str">
        <f>IF(CX27=0," ",VLOOKUP(CX27,PROTOKOL!$A:$E,5,FALSE))</f>
        <v xml:space="preserve"> </v>
      </c>
      <c r="DC27" s="205" t="str">
        <f t="shared" si="93"/>
        <v xml:space="preserve"> </v>
      </c>
      <c r="DD27" s="169">
        <f t="shared" si="48"/>
        <v>0</v>
      </c>
      <c r="DE27" s="170" t="str">
        <f t="shared" si="49"/>
        <v xml:space="preserve"> </v>
      </c>
      <c r="DG27" s="166">
        <v>2</v>
      </c>
      <c r="DH27" s="228"/>
      <c r="DI27" s="167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",(VLOOKUP(DK27,PROTOKOL!$A$1:$E$27,2,FALSE))*DL27)</f>
        <v xml:space="preserve"> </v>
      </c>
      <c r="DN27" s="168" t="str">
        <f t="shared" si="10"/>
        <v xml:space="preserve"> </v>
      </c>
      <c r="DO27" s="205" t="str">
        <f>IF(DK27=0," ",VLOOKUP(DK27,PROTOKOL!$A:$E,5,FALSE))</f>
        <v xml:space="preserve"> </v>
      </c>
      <c r="DP27" s="169"/>
      <c r="DQ27" s="170" t="str">
        <f t="shared" si="50"/>
        <v xml:space="preserve"> </v>
      </c>
      <c r="DR27" s="210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",(VLOOKUP(DT27,PROTOKOL!$A$1:$E$27,2,FALSE))*DU27)</f>
        <v xml:space="preserve"> </v>
      </c>
      <c r="DW27" s="168" t="str">
        <f t="shared" si="11"/>
        <v xml:space="preserve"> </v>
      </c>
      <c r="DX27" s="169" t="str">
        <f>IF(DT27=0," ",VLOOKUP(DT27,PROTOKOL!$A:$E,5,FALSE))</f>
        <v xml:space="preserve"> </v>
      </c>
      <c r="DY27" s="205" t="str">
        <f t="shared" si="94"/>
        <v xml:space="preserve"> </v>
      </c>
      <c r="DZ27" s="169">
        <f t="shared" si="52"/>
        <v>0</v>
      </c>
      <c r="EA27" s="170" t="str">
        <f t="shared" si="53"/>
        <v xml:space="preserve"> </v>
      </c>
      <c r="EC27" s="166">
        <v>2</v>
      </c>
      <c r="ED27" s="228"/>
      <c r="EE27" s="167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",(VLOOKUP(EG27,PROTOKOL!$A$1:$E$27,2,FALSE))*EH27)</f>
        <v xml:space="preserve"> </v>
      </c>
      <c r="EJ27" s="168" t="str">
        <f t="shared" si="12"/>
        <v xml:space="preserve"> </v>
      </c>
      <c r="EK27" s="205" t="str">
        <f>IF(EG27=0," ",VLOOKUP(EG27,PROTOKOL!$A:$E,5,FALSE))</f>
        <v xml:space="preserve"> </v>
      </c>
      <c r="EL27" s="169"/>
      <c r="EM27" s="170" t="str">
        <f t="shared" si="54"/>
        <v xml:space="preserve"> </v>
      </c>
      <c r="EN27" s="210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",(VLOOKUP(EP27,PROTOKOL!$A$1:$E$27,2,FALSE))*EQ27)</f>
        <v xml:space="preserve"> </v>
      </c>
      <c r="ES27" s="168" t="str">
        <f t="shared" si="13"/>
        <v xml:space="preserve"> </v>
      </c>
      <c r="ET27" s="169" t="str">
        <f>IF(EP27=0," ",VLOOKUP(EP27,PROTOKOL!$A:$E,5,FALSE))</f>
        <v xml:space="preserve"> </v>
      </c>
      <c r="EU27" s="205" t="str">
        <f t="shared" si="95"/>
        <v xml:space="preserve"> </v>
      </c>
      <c r="EV27" s="169">
        <f t="shared" si="56"/>
        <v>0</v>
      </c>
      <c r="EW27" s="170" t="str">
        <f t="shared" si="57"/>
        <v xml:space="preserve"> </v>
      </c>
      <c r="EY27" s="166">
        <v>2</v>
      </c>
      <c r="EZ27" s="228"/>
      <c r="FA27" s="167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",(VLOOKUP(FC27,PROTOKOL!$A$1:$E$27,2,FALSE))*FD27)</f>
        <v xml:space="preserve"> </v>
      </c>
      <c r="FF27" s="168" t="str">
        <f t="shared" si="14"/>
        <v xml:space="preserve"> </v>
      </c>
      <c r="FG27" s="205" t="str">
        <f>IF(FC27=0," ",VLOOKUP(FC27,PROTOKOL!$A:$E,5,FALSE))</f>
        <v xml:space="preserve"> </v>
      </c>
      <c r="FH27" s="169"/>
      <c r="FI27" s="170" t="str">
        <f t="shared" si="58"/>
        <v xml:space="preserve"> </v>
      </c>
      <c r="FJ27" s="210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",(VLOOKUP(FL27,PROTOKOL!$A$1:$E$27,2,FALSE))*FM27)</f>
        <v xml:space="preserve"> </v>
      </c>
      <c r="FO27" s="168" t="str">
        <f t="shared" si="15"/>
        <v xml:space="preserve"> </v>
      </c>
      <c r="FP27" s="169" t="str">
        <f>IF(FL27=0," ",VLOOKUP(FL27,PROTOKOL!$A:$E,5,FALSE))</f>
        <v xml:space="preserve"> </v>
      </c>
      <c r="FQ27" s="205" t="str">
        <f t="shared" si="96"/>
        <v xml:space="preserve"> </v>
      </c>
      <c r="FR27" s="169">
        <f t="shared" si="60"/>
        <v>0</v>
      </c>
      <c r="FS27" s="170" t="str">
        <f t="shared" si="61"/>
        <v xml:space="preserve"> </v>
      </c>
      <c r="FU27" s="166">
        <v>2</v>
      </c>
      <c r="FV27" s="228"/>
      <c r="FW27" s="167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",(VLOOKUP(FY27,PROTOKOL!$A$1:$E$27,2,FALSE))*FZ27)</f>
        <v xml:space="preserve"> </v>
      </c>
      <c r="GB27" s="168" t="str">
        <f t="shared" si="16"/>
        <v xml:space="preserve"> </v>
      </c>
      <c r="GC27" s="205" t="str">
        <f>IF(FY27=0," ",VLOOKUP(FY27,PROTOKOL!$A:$E,5,FALSE))</f>
        <v xml:space="preserve"> </v>
      </c>
      <c r="GD27" s="169"/>
      <c r="GE27" s="170" t="str">
        <f t="shared" si="62"/>
        <v xml:space="preserve"> </v>
      </c>
      <c r="GF27" s="210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",(VLOOKUP(GH27,PROTOKOL!$A$1:$E$27,2,FALSE))*GI27)</f>
        <v xml:space="preserve"> </v>
      </c>
      <c r="GK27" s="168" t="str">
        <f t="shared" si="17"/>
        <v xml:space="preserve"> </v>
      </c>
      <c r="GL27" s="169" t="str">
        <f>IF(GH27=0," ",VLOOKUP(GH27,PROTOKOL!$A:$E,5,FALSE))</f>
        <v xml:space="preserve"> </v>
      </c>
      <c r="GM27" s="205" t="str">
        <f t="shared" si="97"/>
        <v xml:space="preserve"> </v>
      </c>
      <c r="GN27" s="169">
        <f t="shared" si="64"/>
        <v>0</v>
      </c>
      <c r="GO27" s="170" t="str">
        <f t="shared" si="65"/>
        <v xml:space="preserve"> </v>
      </c>
      <c r="GQ27" s="166">
        <v>2</v>
      </c>
      <c r="GR27" s="228"/>
      <c r="GS27" s="167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",(VLOOKUP(GU27,PROTOKOL!$A$1:$E$27,2,FALSE))*GV27)</f>
        <v xml:space="preserve"> </v>
      </c>
      <c r="GX27" s="168" t="str">
        <f t="shared" si="18"/>
        <v xml:space="preserve"> </v>
      </c>
      <c r="GY27" s="205" t="str">
        <f>IF(GU27=0," ",VLOOKUP(GU27,PROTOKOL!$A:$E,5,FALSE))</f>
        <v xml:space="preserve"> </v>
      </c>
      <c r="GZ27" s="169"/>
      <c r="HA27" s="170" t="str">
        <f t="shared" si="66"/>
        <v xml:space="preserve"> </v>
      </c>
      <c r="HB27" s="210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",(VLOOKUP(HD27,PROTOKOL!$A$1:$E$27,2,FALSE))*HE27)</f>
        <v xml:space="preserve"> </v>
      </c>
      <c r="HG27" s="168" t="str">
        <f t="shared" si="19"/>
        <v xml:space="preserve"> </v>
      </c>
      <c r="HH27" s="169" t="str">
        <f>IF(HD27=0," ",VLOOKUP(HD27,PROTOKOL!$A:$E,5,FALSE))</f>
        <v xml:space="preserve"> </v>
      </c>
      <c r="HI27" s="205" t="str">
        <f t="shared" si="98"/>
        <v xml:space="preserve"> </v>
      </c>
      <c r="HJ27" s="169">
        <f t="shared" si="68"/>
        <v>0</v>
      </c>
      <c r="HK27" s="170" t="str">
        <f t="shared" si="69"/>
        <v xml:space="preserve"> </v>
      </c>
      <c r="HM27" s="166">
        <v>2</v>
      </c>
      <c r="HN27" s="228"/>
      <c r="HO27" s="167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",(VLOOKUP(HQ27,PROTOKOL!$A$1:$E$27,2,FALSE))*HR27)</f>
        <v xml:space="preserve"> </v>
      </c>
      <c r="HT27" s="168" t="str">
        <f t="shared" si="20"/>
        <v xml:space="preserve"> </v>
      </c>
      <c r="HU27" s="205" t="str">
        <f>IF(HQ27=0," ",VLOOKUP(HQ27,PROTOKOL!$A:$E,5,FALSE))</f>
        <v xml:space="preserve"> </v>
      </c>
      <c r="HV27" s="169"/>
      <c r="HW27" s="170" t="str">
        <f t="shared" si="70"/>
        <v xml:space="preserve"> </v>
      </c>
      <c r="HX27" s="210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",(VLOOKUP(HZ27,PROTOKOL!$A$1:$E$27,2,FALSE))*IA27)</f>
        <v xml:space="preserve"> </v>
      </c>
      <c r="IC27" s="168" t="str">
        <f t="shared" si="21"/>
        <v xml:space="preserve"> </v>
      </c>
      <c r="ID27" s="169" t="str">
        <f>IF(HZ27=0," ",VLOOKUP(HZ27,PROTOKOL!$A:$E,5,FALSE))</f>
        <v xml:space="preserve"> </v>
      </c>
      <c r="IE27" s="205" t="str">
        <f t="shared" si="99"/>
        <v xml:space="preserve"> </v>
      </c>
      <c r="IF27" s="169">
        <f t="shared" si="72"/>
        <v>0</v>
      </c>
      <c r="IG27" s="170" t="str">
        <f t="shared" si="73"/>
        <v xml:space="preserve"> </v>
      </c>
      <c r="II27" s="166">
        <v>2</v>
      </c>
      <c r="IJ27" s="228"/>
      <c r="IK27" s="167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",(VLOOKUP(IM27,PROTOKOL!$A$1:$E$27,2,FALSE))*IN27)</f>
        <v xml:space="preserve"> </v>
      </c>
      <c r="IP27" s="168" t="str">
        <f t="shared" si="22"/>
        <v xml:space="preserve"> </v>
      </c>
      <c r="IQ27" s="205" t="str">
        <f>IF(IM27=0," ",VLOOKUP(IM27,PROTOKOL!$A:$E,5,FALSE))</f>
        <v xml:space="preserve"> </v>
      </c>
      <c r="IR27" s="169"/>
      <c r="IS27" s="170" t="str">
        <f t="shared" si="74"/>
        <v xml:space="preserve"> </v>
      </c>
      <c r="IT27" s="210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",(VLOOKUP(IV27,PROTOKOL!$A$1:$E$27,2,FALSE))*IW27)</f>
        <v xml:space="preserve"> </v>
      </c>
      <c r="IY27" s="168" t="str">
        <f t="shared" si="23"/>
        <v xml:space="preserve"> </v>
      </c>
      <c r="IZ27" s="169" t="str">
        <f>IF(IV27=0," ",VLOOKUP(IV27,PROTOKOL!$A:$E,5,FALSE))</f>
        <v xml:space="preserve"> </v>
      </c>
      <c r="JA27" s="205" t="str">
        <f t="shared" si="100"/>
        <v xml:space="preserve"> </v>
      </c>
      <c r="JB27" s="169">
        <f t="shared" si="76"/>
        <v>0</v>
      </c>
      <c r="JC27" s="170" t="str">
        <f t="shared" si="77"/>
        <v xml:space="preserve"> </v>
      </c>
      <c r="JE27" s="166">
        <v>2</v>
      </c>
      <c r="JF27" s="228"/>
      <c r="JG27" s="167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",(VLOOKUP(JI27,PROTOKOL!$A$1:$E$27,2,FALSE))*JJ27)</f>
        <v xml:space="preserve"> </v>
      </c>
      <c r="JL27" s="168" t="str">
        <f t="shared" si="24"/>
        <v xml:space="preserve"> </v>
      </c>
      <c r="JM27" s="205" t="str">
        <f>IF(JI27=0," ",VLOOKUP(JI27,PROTOKOL!$A:$E,5,FALSE))</f>
        <v xml:space="preserve"> </v>
      </c>
      <c r="JN27" s="169"/>
      <c r="JO27" s="170" t="str">
        <f t="shared" si="78"/>
        <v xml:space="preserve"> </v>
      </c>
      <c r="JP27" s="210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",(VLOOKUP(JR27,PROTOKOL!$A$1:$E$27,2,FALSE))*JS27)</f>
        <v xml:space="preserve"> </v>
      </c>
      <c r="JU27" s="168" t="str">
        <f t="shared" si="25"/>
        <v xml:space="preserve"> </v>
      </c>
      <c r="JV27" s="169" t="str">
        <f>IF(JR27=0," ",VLOOKUP(JR27,PROTOKOL!$A:$E,5,FALSE))</f>
        <v xml:space="preserve"> </v>
      </c>
      <c r="JW27" s="205" t="str">
        <f t="shared" si="101"/>
        <v xml:space="preserve"> </v>
      </c>
      <c r="JX27" s="169">
        <f t="shared" si="80"/>
        <v>0</v>
      </c>
      <c r="JY27" s="170" t="str">
        <f t="shared" si="81"/>
        <v xml:space="preserve"> </v>
      </c>
      <c r="KA27" s="166">
        <v>2</v>
      </c>
      <c r="KB27" s="228"/>
      <c r="KC27" s="167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",(VLOOKUP(KE27,PROTOKOL!$A$1:$E$27,2,FALSE))*KF27)</f>
        <v xml:space="preserve"> </v>
      </c>
      <c r="KH27" s="168" t="str">
        <f t="shared" si="26"/>
        <v xml:space="preserve"> </v>
      </c>
      <c r="KI27" s="205" t="str">
        <f>IF(KE27=0," ",VLOOKUP(KE27,PROTOKOL!$A:$E,5,FALSE))</f>
        <v xml:space="preserve"> </v>
      </c>
      <c r="KJ27" s="169"/>
      <c r="KK27" s="170" t="str">
        <f t="shared" si="82"/>
        <v xml:space="preserve"> </v>
      </c>
      <c r="KL27" s="210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",(VLOOKUP(KN27,PROTOKOL!$A$1:$E$27,2,FALSE))*KO27)</f>
        <v xml:space="preserve"> </v>
      </c>
      <c r="KQ27" s="168" t="str">
        <f t="shared" si="27"/>
        <v xml:space="preserve"> </v>
      </c>
      <c r="KR27" s="169" t="str">
        <f>IF(KN27=0," ",VLOOKUP(KN27,PROTOKOL!$A:$E,5,FALSE))</f>
        <v xml:space="preserve"> </v>
      </c>
      <c r="KS27" s="205" t="str">
        <f t="shared" si="102"/>
        <v xml:space="preserve"> </v>
      </c>
      <c r="KT27" s="169">
        <f t="shared" si="84"/>
        <v>0</v>
      </c>
      <c r="KU27" s="170" t="str">
        <f t="shared" si="85"/>
        <v xml:space="preserve"> </v>
      </c>
      <c r="KW27" s="166">
        <v>2</v>
      </c>
      <c r="KX27" s="228"/>
      <c r="KY27" s="167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",(VLOOKUP(LA27,PROTOKOL!$A$1:$E$27,2,FALSE))*LB27)</f>
        <v xml:space="preserve"> </v>
      </c>
      <c r="LD27" s="168" t="str">
        <f t="shared" si="28"/>
        <v xml:space="preserve"> </v>
      </c>
      <c r="LE27" s="205" t="str">
        <f>IF(LA27=0," ",VLOOKUP(LA27,PROTOKOL!$A:$E,5,FALSE))</f>
        <v xml:space="preserve"> </v>
      </c>
      <c r="LF27" s="169"/>
      <c r="LG27" s="170" t="str">
        <f t="shared" si="86"/>
        <v xml:space="preserve"> </v>
      </c>
      <c r="LH27" s="210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",(VLOOKUP(LJ27,PROTOKOL!$A$1:$E$27,2,FALSE))*LK27)</f>
        <v xml:space="preserve"> </v>
      </c>
      <c r="LM27" s="168" t="str">
        <f t="shared" si="29"/>
        <v xml:space="preserve"> </v>
      </c>
      <c r="LN27" s="169" t="str">
        <f>IF(LJ27=0," ",VLOOKUP(LJ27,PROTOKOL!$A:$E,5,FALSE))</f>
        <v xml:space="preserve"> </v>
      </c>
      <c r="LO27" s="205" t="str">
        <f t="shared" si="103"/>
        <v xml:space="preserve"> </v>
      </c>
      <c r="LP27" s="169">
        <f t="shared" si="88"/>
        <v>0</v>
      </c>
      <c r="LQ27" s="170" t="str">
        <f t="shared" si="89"/>
        <v xml:space="preserve"> </v>
      </c>
    </row>
    <row r="28" spans="1:329" ht="13.8">
      <c r="A28" s="166">
        <v>2</v>
      </c>
      <c r="B28" s="229"/>
      <c r="C28" s="167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",(VLOOKUP(E28,PROTOKOL!$A$1:$E$27,2,FALSE))*F28)</f>
        <v xml:space="preserve"> </v>
      </c>
      <c r="H28" s="168" t="str">
        <f t="shared" si="0"/>
        <v xml:space="preserve"> </v>
      </c>
      <c r="I28" s="205" t="str">
        <f>IF(E28=0," ",VLOOKUP(E28,PROTOKOL!$A:$E,5,FALSE))</f>
        <v xml:space="preserve"> </v>
      </c>
      <c r="J28" s="169"/>
      <c r="K28" s="170" t="str">
        <f t="shared" si="30"/>
        <v xml:space="preserve"> </v>
      </c>
      <c r="L28" s="210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",(VLOOKUP(N28,PROTOKOL!$A$1:$E$27,2,FALSE))*O28)</f>
        <v xml:space="preserve"> </v>
      </c>
      <c r="Q28" s="168" t="str">
        <f t="shared" si="1"/>
        <v xml:space="preserve"> </v>
      </c>
      <c r="R28" s="169" t="str">
        <f>IF(N28=0," ",VLOOKUP(N28,PROTOKOL!$A:$E,5,FALSE))</f>
        <v xml:space="preserve"> </v>
      </c>
      <c r="S28" s="205" t="str">
        <f t="shared" si="31"/>
        <v xml:space="preserve"> </v>
      </c>
      <c r="T28" s="169">
        <f t="shared" si="32"/>
        <v>0</v>
      </c>
      <c r="U28" s="170" t="str">
        <f t="shared" si="33"/>
        <v xml:space="preserve"> </v>
      </c>
      <c r="W28" s="166">
        <v>2</v>
      </c>
      <c r="X28" s="229"/>
      <c r="Y28" s="167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",(VLOOKUP(AA28,PROTOKOL!$A$1:$E$27,2,FALSE))*AB28)</f>
        <v xml:space="preserve"> </v>
      </c>
      <c r="AD28" s="168" t="str">
        <f t="shared" si="2"/>
        <v xml:space="preserve"> </v>
      </c>
      <c r="AE28" s="205" t="str">
        <f>IF(AA28=0," ",VLOOKUP(AA28,PROTOKOL!$A:$E,5,FALSE))</f>
        <v xml:space="preserve"> </v>
      </c>
      <c r="AF28" s="169"/>
      <c r="AG28" s="170" t="str">
        <f t="shared" si="34"/>
        <v xml:space="preserve"> </v>
      </c>
      <c r="AH28" s="210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",(VLOOKUP(AJ28,PROTOKOL!$A$1:$E$27,2,FALSE))*AK28)</f>
        <v xml:space="preserve"> </v>
      </c>
      <c r="AM28" s="168" t="str">
        <f t="shared" si="3"/>
        <v xml:space="preserve"> </v>
      </c>
      <c r="AN28" s="169" t="str">
        <f>IF(AJ28=0," ",VLOOKUP(AJ28,PROTOKOL!$A:$E,5,FALSE))</f>
        <v xml:space="preserve"> </v>
      </c>
      <c r="AO28" s="205" t="str">
        <f t="shared" si="90"/>
        <v xml:space="preserve"> </v>
      </c>
      <c r="AP28" s="169">
        <f t="shared" si="36"/>
        <v>0</v>
      </c>
      <c r="AQ28" s="170" t="str">
        <f t="shared" si="37"/>
        <v xml:space="preserve"> </v>
      </c>
      <c r="AS28" s="166">
        <v>2</v>
      </c>
      <c r="AT28" s="229"/>
      <c r="AU28" s="167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",(VLOOKUP(AW28,PROTOKOL!$A$1:$E$27,2,FALSE))*AX28)</f>
        <v xml:space="preserve"> </v>
      </c>
      <c r="AZ28" s="168" t="str">
        <f t="shared" si="4"/>
        <v xml:space="preserve"> </v>
      </c>
      <c r="BA28" s="205" t="str">
        <f>IF(AW28=0," ",VLOOKUP(AW28,PROTOKOL!$A:$E,5,FALSE))</f>
        <v xml:space="preserve"> </v>
      </c>
      <c r="BB28" s="169"/>
      <c r="BC28" s="170" t="str">
        <f t="shared" si="38"/>
        <v xml:space="preserve"> </v>
      </c>
      <c r="BD28" s="210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",(VLOOKUP(BF28,PROTOKOL!$A$1:$E$27,2,FALSE))*BG28)</f>
        <v xml:space="preserve"> </v>
      </c>
      <c r="BI28" s="168" t="str">
        <f t="shared" si="5"/>
        <v xml:space="preserve"> </v>
      </c>
      <c r="BJ28" s="169" t="str">
        <f>IF(BF28=0," ",VLOOKUP(BF28,PROTOKOL!$A:$E,5,FALSE))</f>
        <v xml:space="preserve"> </v>
      </c>
      <c r="BK28" s="205" t="str">
        <f t="shared" si="91"/>
        <v xml:space="preserve"> </v>
      </c>
      <c r="BL28" s="169">
        <f t="shared" si="40"/>
        <v>0</v>
      </c>
      <c r="BM28" s="170" t="str">
        <f t="shared" si="41"/>
        <v xml:space="preserve"> </v>
      </c>
      <c r="BO28" s="166">
        <v>2</v>
      </c>
      <c r="BP28" s="229"/>
      <c r="BQ28" s="167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",(VLOOKUP(BS28,PROTOKOL!$A$1:$E$27,2,FALSE))*BT28)</f>
        <v xml:space="preserve"> </v>
      </c>
      <c r="BV28" s="168" t="str">
        <f t="shared" si="6"/>
        <v xml:space="preserve"> </v>
      </c>
      <c r="BW28" s="205" t="str">
        <f>IF(BS28=0," ",VLOOKUP(BS28,PROTOKOL!$A:$E,5,FALSE))</f>
        <v xml:space="preserve"> </v>
      </c>
      <c r="BX28" s="169"/>
      <c r="BY28" s="170" t="str">
        <f t="shared" si="42"/>
        <v xml:space="preserve"> </v>
      </c>
      <c r="BZ28" s="210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",(VLOOKUP(CB28,PROTOKOL!$A$1:$E$27,2,FALSE))*CC28)</f>
        <v xml:space="preserve"> </v>
      </c>
      <c r="CE28" s="168" t="str">
        <f t="shared" si="7"/>
        <v xml:space="preserve"> </v>
      </c>
      <c r="CF28" s="169" t="str">
        <f>IF(CB28=0," ",VLOOKUP(CB28,PROTOKOL!$A:$E,5,FALSE))</f>
        <v xml:space="preserve"> </v>
      </c>
      <c r="CG28" s="205" t="str">
        <f t="shared" si="92"/>
        <v xml:space="preserve"> </v>
      </c>
      <c r="CH28" s="169">
        <f t="shared" si="44"/>
        <v>0</v>
      </c>
      <c r="CI28" s="170" t="str">
        <f t="shared" si="45"/>
        <v xml:space="preserve"> </v>
      </c>
      <c r="CK28" s="166">
        <v>2</v>
      </c>
      <c r="CL28" s="229"/>
      <c r="CM28" s="167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",(VLOOKUP(CO28,PROTOKOL!$A$1:$E$27,2,FALSE))*CP28)</f>
        <v xml:space="preserve"> </v>
      </c>
      <c r="CR28" s="168" t="str">
        <f t="shared" si="8"/>
        <v xml:space="preserve"> </v>
      </c>
      <c r="CS28" s="205" t="str">
        <f>IF(CO28=0," ",VLOOKUP(CO28,PROTOKOL!$A:$E,5,FALSE))</f>
        <v xml:space="preserve"> </v>
      </c>
      <c r="CT28" s="169"/>
      <c r="CU28" s="170" t="str">
        <f t="shared" si="46"/>
        <v xml:space="preserve"> </v>
      </c>
      <c r="CV28" s="210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",(VLOOKUP(CX28,PROTOKOL!$A$1:$E$27,2,FALSE))*CY28)</f>
        <v xml:space="preserve"> </v>
      </c>
      <c r="DA28" s="168" t="str">
        <f t="shared" si="9"/>
        <v xml:space="preserve"> </v>
      </c>
      <c r="DB28" s="169" t="str">
        <f>IF(CX28=0," ",VLOOKUP(CX28,PROTOKOL!$A:$E,5,FALSE))</f>
        <v xml:space="preserve"> </v>
      </c>
      <c r="DC28" s="205" t="str">
        <f t="shared" si="93"/>
        <v xml:space="preserve"> </v>
      </c>
      <c r="DD28" s="169">
        <f t="shared" si="48"/>
        <v>0</v>
      </c>
      <c r="DE28" s="170" t="str">
        <f t="shared" si="49"/>
        <v xml:space="preserve"> </v>
      </c>
      <c r="DG28" s="166">
        <v>2</v>
      </c>
      <c r="DH28" s="229"/>
      <c r="DI28" s="167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",(VLOOKUP(DK28,PROTOKOL!$A$1:$E$27,2,FALSE))*DL28)</f>
        <v xml:space="preserve"> </v>
      </c>
      <c r="DN28" s="168" t="str">
        <f t="shared" si="10"/>
        <v xml:space="preserve"> </v>
      </c>
      <c r="DO28" s="205" t="str">
        <f>IF(DK28=0," ",VLOOKUP(DK28,PROTOKOL!$A:$E,5,FALSE))</f>
        <v xml:space="preserve"> </v>
      </c>
      <c r="DP28" s="169"/>
      <c r="DQ28" s="170" t="str">
        <f t="shared" si="50"/>
        <v xml:space="preserve"> </v>
      </c>
      <c r="DR28" s="210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",(VLOOKUP(DT28,PROTOKOL!$A$1:$E$27,2,FALSE))*DU28)</f>
        <v xml:space="preserve"> </v>
      </c>
      <c r="DW28" s="168" t="str">
        <f t="shared" si="11"/>
        <v xml:space="preserve"> </v>
      </c>
      <c r="DX28" s="169" t="str">
        <f>IF(DT28=0," ",VLOOKUP(DT28,PROTOKOL!$A:$E,5,FALSE))</f>
        <v xml:space="preserve"> </v>
      </c>
      <c r="DY28" s="205" t="str">
        <f t="shared" si="94"/>
        <v xml:space="preserve"> </v>
      </c>
      <c r="DZ28" s="169">
        <f t="shared" si="52"/>
        <v>0</v>
      </c>
      <c r="EA28" s="170" t="str">
        <f t="shared" si="53"/>
        <v xml:space="preserve"> </v>
      </c>
      <c r="EC28" s="166">
        <v>2</v>
      </c>
      <c r="ED28" s="229"/>
      <c r="EE28" s="167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",(VLOOKUP(EG28,PROTOKOL!$A$1:$E$27,2,FALSE))*EH28)</f>
        <v xml:space="preserve"> </v>
      </c>
      <c r="EJ28" s="168" t="str">
        <f t="shared" si="12"/>
        <v xml:space="preserve"> </v>
      </c>
      <c r="EK28" s="205" t="str">
        <f>IF(EG28=0," ",VLOOKUP(EG28,PROTOKOL!$A:$E,5,FALSE))</f>
        <v xml:space="preserve"> </v>
      </c>
      <c r="EL28" s="169"/>
      <c r="EM28" s="170" t="str">
        <f t="shared" si="54"/>
        <v xml:space="preserve"> </v>
      </c>
      <c r="EN28" s="210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",(VLOOKUP(EP28,PROTOKOL!$A$1:$E$27,2,FALSE))*EQ28)</f>
        <v xml:space="preserve"> </v>
      </c>
      <c r="ES28" s="168" t="str">
        <f t="shared" si="13"/>
        <v xml:space="preserve"> </v>
      </c>
      <c r="ET28" s="169" t="str">
        <f>IF(EP28=0," ",VLOOKUP(EP28,PROTOKOL!$A:$E,5,FALSE))</f>
        <v xml:space="preserve"> </v>
      </c>
      <c r="EU28" s="205" t="str">
        <f t="shared" si="95"/>
        <v xml:space="preserve"> </v>
      </c>
      <c r="EV28" s="169">
        <f t="shared" si="56"/>
        <v>0</v>
      </c>
      <c r="EW28" s="170" t="str">
        <f t="shared" si="57"/>
        <v xml:space="preserve"> </v>
      </c>
      <c r="EY28" s="166">
        <v>2</v>
      </c>
      <c r="EZ28" s="229"/>
      <c r="FA28" s="167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",(VLOOKUP(FC28,PROTOKOL!$A$1:$E$27,2,FALSE))*FD28)</f>
        <v xml:space="preserve"> </v>
      </c>
      <c r="FF28" s="168" t="str">
        <f t="shared" si="14"/>
        <v xml:space="preserve"> </v>
      </c>
      <c r="FG28" s="205" t="str">
        <f>IF(FC28=0," ",VLOOKUP(FC28,PROTOKOL!$A:$E,5,FALSE))</f>
        <v xml:space="preserve"> </v>
      </c>
      <c r="FH28" s="169"/>
      <c r="FI28" s="170" t="str">
        <f t="shared" si="58"/>
        <v xml:space="preserve"> </v>
      </c>
      <c r="FJ28" s="210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",(VLOOKUP(FL28,PROTOKOL!$A$1:$E$27,2,FALSE))*FM28)</f>
        <v xml:space="preserve"> </v>
      </c>
      <c r="FO28" s="168" t="str">
        <f t="shared" si="15"/>
        <v xml:space="preserve"> </v>
      </c>
      <c r="FP28" s="169" t="str">
        <f>IF(FL28=0," ",VLOOKUP(FL28,PROTOKOL!$A:$E,5,FALSE))</f>
        <v xml:space="preserve"> </v>
      </c>
      <c r="FQ28" s="205" t="str">
        <f t="shared" si="96"/>
        <v xml:space="preserve"> </v>
      </c>
      <c r="FR28" s="169">
        <f t="shared" si="60"/>
        <v>0</v>
      </c>
      <c r="FS28" s="170" t="str">
        <f t="shared" si="61"/>
        <v xml:space="preserve"> </v>
      </c>
      <c r="FU28" s="166">
        <v>2</v>
      </c>
      <c r="FV28" s="229"/>
      <c r="FW28" s="167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",(VLOOKUP(FY28,PROTOKOL!$A$1:$E$27,2,FALSE))*FZ28)</f>
        <v xml:space="preserve"> </v>
      </c>
      <c r="GB28" s="168" t="str">
        <f t="shared" si="16"/>
        <v xml:space="preserve"> </v>
      </c>
      <c r="GC28" s="205" t="str">
        <f>IF(FY28=0," ",VLOOKUP(FY28,PROTOKOL!$A:$E,5,FALSE))</f>
        <v xml:space="preserve"> </v>
      </c>
      <c r="GD28" s="169"/>
      <c r="GE28" s="170" t="str">
        <f t="shared" si="62"/>
        <v xml:space="preserve"> </v>
      </c>
      <c r="GF28" s="210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",(VLOOKUP(GH28,PROTOKOL!$A$1:$E$27,2,FALSE))*GI28)</f>
        <v xml:space="preserve"> </v>
      </c>
      <c r="GK28" s="168" t="str">
        <f t="shared" si="17"/>
        <v xml:space="preserve"> </v>
      </c>
      <c r="GL28" s="169" t="str">
        <f>IF(GH28=0," ",VLOOKUP(GH28,PROTOKOL!$A:$E,5,FALSE))</f>
        <v xml:space="preserve"> </v>
      </c>
      <c r="GM28" s="205" t="str">
        <f t="shared" si="97"/>
        <v xml:space="preserve"> </v>
      </c>
      <c r="GN28" s="169">
        <f t="shared" si="64"/>
        <v>0</v>
      </c>
      <c r="GO28" s="170" t="str">
        <f t="shared" si="65"/>
        <v xml:space="preserve"> </v>
      </c>
      <c r="GQ28" s="166">
        <v>2</v>
      </c>
      <c r="GR28" s="229"/>
      <c r="GS28" s="167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",(VLOOKUP(GU28,PROTOKOL!$A$1:$E$27,2,FALSE))*GV28)</f>
        <v xml:space="preserve"> </v>
      </c>
      <c r="GX28" s="168" t="str">
        <f t="shared" si="18"/>
        <v xml:space="preserve"> </v>
      </c>
      <c r="GY28" s="205" t="str">
        <f>IF(GU28=0," ",VLOOKUP(GU28,PROTOKOL!$A:$E,5,FALSE))</f>
        <v xml:space="preserve"> </v>
      </c>
      <c r="GZ28" s="169"/>
      <c r="HA28" s="170" t="str">
        <f t="shared" si="66"/>
        <v xml:space="preserve"> </v>
      </c>
      <c r="HB28" s="210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",(VLOOKUP(HD28,PROTOKOL!$A$1:$E$27,2,FALSE))*HE28)</f>
        <v xml:space="preserve"> </v>
      </c>
      <c r="HG28" s="168" t="str">
        <f t="shared" si="19"/>
        <v xml:space="preserve"> </v>
      </c>
      <c r="HH28" s="169" t="str">
        <f>IF(HD28=0," ",VLOOKUP(HD28,PROTOKOL!$A:$E,5,FALSE))</f>
        <v xml:space="preserve"> </v>
      </c>
      <c r="HI28" s="205" t="str">
        <f t="shared" si="98"/>
        <v xml:space="preserve"> </v>
      </c>
      <c r="HJ28" s="169">
        <f t="shared" si="68"/>
        <v>0</v>
      </c>
      <c r="HK28" s="170" t="str">
        <f t="shared" si="69"/>
        <v xml:space="preserve"> </v>
      </c>
      <c r="HM28" s="166">
        <v>2</v>
      </c>
      <c r="HN28" s="229"/>
      <c r="HO28" s="167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",(VLOOKUP(HQ28,PROTOKOL!$A$1:$E$27,2,FALSE))*HR28)</f>
        <v xml:space="preserve"> </v>
      </c>
      <c r="HT28" s="168" t="str">
        <f t="shared" si="20"/>
        <v xml:space="preserve"> </v>
      </c>
      <c r="HU28" s="205" t="str">
        <f>IF(HQ28=0," ",VLOOKUP(HQ28,PROTOKOL!$A:$E,5,FALSE))</f>
        <v xml:space="preserve"> </v>
      </c>
      <c r="HV28" s="169"/>
      <c r="HW28" s="170" t="str">
        <f t="shared" si="70"/>
        <v xml:space="preserve"> </v>
      </c>
      <c r="HX28" s="210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",(VLOOKUP(HZ28,PROTOKOL!$A$1:$E$27,2,FALSE))*IA28)</f>
        <v xml:space="preserve"> </v>
      </c>
      <c r="IC28" s="168" t="str">
        <f t="shared" si="21"/>
        <v xml:space="preserve"> </v>
      </c>
      <c r="ID28" s="169" t="str">
        <f>IF(HZ28=0," ",VLOOKUP(HZ28,PROTOKOL!$A:$E,5,FALSE))</f>
        <v xml:space="preserve"> </v>
      </c>
      <c r="IE28" s="205" t="str">
        <f t="shared" si="99"/>
        <v xml:space="preserve"> </v>
      </c>
      <c r="IF28" s="169">
        <f t="shared" si="72"/>
        <v>0</v>
      </c>
      <c r="IG28" s="170" t="str">
        <f t="shared" si="73"/>
        <v xml:space="preserve"> </v>
      </c>
      <c r="II28" s="166">
        <v>2</v>
      </c>
      <c r="IJ28" s="229"/>
      <c r="IK28" s="167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",(VLOOKUP(IM28,PROTOKOL!$A$1:$E$27,2,FALSE))*IN28)</f>
        <v xml:space="preserve"> </v>
      </c>
      <c r="IP28" s="168" t="str">
        <f t="shared" si="22"/>
        <v xml:space="preserve"> </v>
      </c>
      <c r="IQ28" s="205" t="str">
        <f>IF(IM28=0," ",VLOOKUP(IM28,PROTOKOL!$A:$E,5,FALSE))</f>
        <v xml:space="preserve"> </v>
      </c>
      <c r="IR28" s="169"/>
      <c r="IS28" s="170" t="str">
        <f t="shared" si="74"/>
        <v xml:space="preserve"> </v>
      </c>
      <c r="IT28" s="210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",(VLOOKUP(IV28,PROTOKOL!$A$1:$E$27,2,FALSE))*IW28)</f>
        <v xml:space="preserve"> </v>
      </c>
      <c r="IY28" s="168" t="str">
        <f t="shared" si="23"/>
        <v xml:space="preserve"> </v>
      </c>
      <c r="IZ28" s="169" t="str">
        <f>IF(IV28=0," ",VLOOKUP(IV28,PROTOKOL!$A:$E,5,FALSE))</f>
        <v xml:space="preserve"> </v>
      </c>
      <c r="JA28" s="205" t="str">
        <f t="shared" si="100"/>
        <v xml:space="preserve"> </v>
      </c>
      <c r="JB28" s="169">
        <f t="shared" si="76"/>
        <v>0</v>
      </c>
      <c r="JC28" s="170" t="str">
        <f t="shared" si="77"/>
        <v xml:space="preserve"> </v>
      </c>
      <c r="JE28" s="166">
        <v>2</v>
      </c>
      <c r="JF28" s="229"/>
      <c r="JG28" s="167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",(VLOOKUP(JI28,PROTOKOL!$A$1:$E$27,2,FALSE))*JJ28)</f>
        <v xml:space="preserve"> </v>
      </c>
      <c r="JL28" s="168" t="str">
        <f t="shared" si="24"/>
        <v xml:space="preserve"> </v>
      </c>
      <c r="JM28" s="205" t="str">
        <f>IF(JI28=0," ",VLOOKUP(JI28,PROTOKOL!$A:$E,5,FALSE))</f>
        <v xml:space="preserve"> </v>
      </c>
      <c r="JN28" s="169"/>
      <c r="JO28" s="170" t="str">
        <f t="shared" si="78"/>
        <v xml:space="preserve"> </v>
      </c>
      <c r="JP28" s="210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",(VLOOKUP(JR28,PROTOKOL!$A$1:$E$27,2,FALSE))*JS28)</f>
        <v xml:space="preserve"> </v>
      </c>
      <c r="JU28" s="168" t="str">
        <f t="shared" si="25"/>
        <v xml:space="preserve"> </v>
      </c>
      <c r="JV28" s="169" t="str">
        <f>IF(JR28=0," ",VLOOKUP(JR28,PROTOKOL!$A:$E,5,FALSE))</f>
        <v xml:space="preserve"> </v>
      </c>
      <c r="JW28" s="205" t="str">
        <f t="shared" si="101"/>
        <v xml:space="preserve"> </v>
      </c>
      <c r="JX28" s="169">
        <f t="shared" si="80"/>
        <v>0</v>
      </c>
      <c r="JY28" s="170" t="str">
        <f t="shared" si="81"/>
        <v xml:space="preserve"> </v>
      </c>
      <c r="KA28" s="166">
        <v>2</v>
      </c>
      <c r="KB28" s="229"/>
      <c r="KC28" s="167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",(VLOOKUP(KE28,PROTOKOL!$A$1:$E$27,2,FALSE))*KF28)</f>
        <v xml:space="preserve"> </v>
      </c>
      <c r="KH28" s="168" t="str">
        <f t="shared" si="26"/>
        <v xml:space="preserve"> </v>
      </c>
      <c r="KI28" s="205" t="str">
        <f>IF(KE28=0," ",VLOOKUP(KE28,PROTOKOL!$A:$E,5,FALSE))</f>
        <v xml:space="preserve"> </v>
      </c>
      <c r="KJ28" s="169"/>
      <c r="KK28" s="170" t="str">
        <f t="shared" si="82"/>
        <v xml:space="preserve"> </v>
      </c>
      <c r="KL28" s="210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",(VLOOKUP(KN28,PROTOKOL!$A$1:$E$27,2,FALSE))*KO28)</f>
        <v xml:space="preserve"> </v>
      </c>
      <c r="KQ28" s="168" t="str">
        <f t="shared" si="27"/>
        <v xml:space="preserve"> </v>
      </c>
      <c r="KR28" s="169" t="str">
        <f>IF(KN28=0," ",VLOOKUP(KN28,PROTOKOL!$A:$E,5,FALSE))</f>
        <v xml:space="preserve"> </v>
      </c>
      <c r="KS28" s="205" t="str">
        <f t="shared" si="102"/>
        <v xml:space="preserve"> </v>
      </c>
      <c r="KT28" s="169">
        <f t="shared" si="84"/>
        <v>0</v>
      </c>
      <c r="KU28" s="170" t="str">
        <f t="shared" si="85"/>
        <v xml:space="preserve"> </v>
      </c>
      <c r="KW28" s="166">
        <v>2</v>
      </c>
      <c r="KX28" s="229"/>
      <c r="KY28" s="167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",(VLOOKUP(LA28,PROTOKOL!$A$1:$E$27,2,FALSE))*LB28)</f>
        <v xml:space="preserve"> </v>
      </c>
      <c r="LD28" s="168" t="str">
        <f t="shared" si="28"/>
        <v xml:space="preserve"> </v>
      </c>
      <c r="LE28" s="205" t="str">
        <f>IF(LA28=0," ",VLOOKUP(LA28,PROTOKOL!$A:$E,5,FALSE))</f>
        <v xml:space="preserve"> </v>
      </c>
      <c r="LF28" s="169"/>
      <c r="LG28" s="170" t="str">
        <f t="shared" si="86"/>
        <v xml:space="preserve"> </v>
      </c>
      <c r="LH28" s="210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",(VLOOKUP(LJ28,PROTOKOL!$A$1:$E$27,2,FALSE))*LK28)</f>
        <v xml:space="preserve"> </v>
      </c>
      <c r="LM28" s="168" t="str">
        <f t="shared" si="29"/>
        <v xml:space="preserve"> </v>
      </c>
      <c r="LN28" s="169" t="str">
        <f>IF(LJ28=0," ",VLOOKUP(LJ28,PROTOKOL!$A:$E,5,FALSE))</f>
        <v xml:space="preserve"> </v>
      </c>
      <c r="LO28" s="205" t="str">
        <f t="shared" si="103"/>
        <v xml:space="preserve"> </v>
      </c>
      <c r="LP28" s="169">
        <f t="shared" si="88"/>
        <v>0</v>
      </c>
      <c r="LQ28" s="170" t="str">
        <f t="shared" si="89"/>
        <v xml:space="preserve"> </v>
      </c>
    </row>
    <row r="29" spans="1:329" ht="13.8">
      <c r="A29" s="166">
        <v>3</v>
      </c>
      <c r="B29" s="227">
        <v>3</v>
      </c>
      <c r="C29" s="167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",(VLOOKUP(E29,PROTOKOL!$A$1:$E$27,2,FALSE))*F29)</f>
        <v xml:space="preserve"> </v>
      </c>
      <c r="H29" s="168" t="str">
        <f t="shared" si="0"/>
        <v xml:space="preserve"> </v>
      </c>
      <c r="I29" s="205" t="str">
        <f>IF(E29=0," ",VLOOKUP(E29,PROTOKOL!$A:$E,5,FALSE))</f>
        <v xml:space="preserve"> </v>
      </c>
      <c r="J29" s="169"/>
      <c r="K29" s="170" t="str">
        <f t="shared" si="30"/>
        <v xml:space="preserve"> </v>
      </c>
      <c r="L29" s="210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",(VLOOKUP(N29,PROTOKOL!$A$1:$E$27,2,FALSE))*O29)</f>
        <v xml:space="preserve"> </v>
      </c>
      <c r="Q29" s="168" t="str">
        <f t="shared" si="1"/>
        <v xml:space="preserve"> </v>
      </c>
      <c r="R29" s="169" t="str">
        <f>IF(N29=0," ",VLOOKUP(N29,PROTOKOL!$A:$E,5,FALSE))</f>
        <v xml:space="preserve"> </v>
      </c>
      <c r="S29" s="205" t="str">
        <f t="shared" si="31"/>
        <v xml:space="preserve"> </v>
      </c>
      <c r="T29" s="169">
        <f t="shared" si="32"/>
        <v>0</v>
      </c>
      <c r="U29" s="170" t="str">
        <f t="shared" si="33"/>
        <v xml:space="preserve"> </v>
      </c>
      <c r="W29" s="166">
        <v>3</v>
      </c>
      <c r="X29" s="227">
        <v>3</v>
      </c>
      <c r="Y29" s="167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",(VLOOKUP(AA29,PROTOKOL!$A$1:$E$27,2,FALSE))*AB29)</f>
        <v xml:space="preserve"> </v>
      </c>
      <c r="AD29" s="168" t="str">
        <f t="shared" si="2"/>
        <v xml:space="preserve"> </v>
      </c>
      <c r="AE29" s="205" t="str">
        <f>IF(AA29=0," ",VLOOKUP(AA29,PROTOKOL!$A:$E,5,FALSE))</f>
        <v xml:space="preserve"> </v>
      </c>
      <c r="AF29" s="169"/>
      <c r="AG29" s="170" t="str">
        <f t="shared" si="34"/>
        <v xml:space="preserve"> </v>
      </c>
      <c r="AH29" s="210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",(VLOOKUP(AJ29,PROTOKOL!$A$1:$E$27,2,FALSE))*AK29)</f>
        <v xml:space="preserve"> </v>
      </c>
      <c r="AM29" s="168" t="str">
        <f t="shared" si="3"/>
        <v xml:space="preserve"> </v>
      </c>
      <c r="AN29" s="169" t="str">
        <f>IF(AJ29=0," ",VLOOKUP(AJ29,PROTOKOL!$A:$E,5,FALSE))</f>
        <v xml:space="preserve"> </v>
      </c>
      <c r="AO29" s="205" t="str">
        <f t="shared" si="90"/>
        <v xml:space="preserve"> </v>
      </c>
      <c r="AP29" s="169">
        <f t="shared" si="36"/>
        <v>0</v>
      </c>
      <c r="AQ29" s="170" t="str">
        <f t="shared" si="37"/>
        <v xml:space="preserve"> </v>
      </c>
      <c r="AS29" s="166">
        <v>3</v>
      </c>
      <c r="AT29" s="227">
        <v>3</v>
      </c>
      <c r="AU29" s="167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",(VLOOKUP(AW29,PROTOKOL!$A$1:$E$27,2,FALSE))*AX29)</f>
        <v xml:space="preserve"> </v>
      </c>
      <c r="AZ29" s="168" t="str">
        <f t="shared" si="4"/>
        <v xml:space="preserve"> </v>
      </c>
      <c r="BA29" s="205" t="str">
        <f>IF(AW29=0," ",VLOOKUP(AW29,PROTOKOL!$A:$E,5,FALSE))</f>
        <v xml:space="preserve"> </v>
      </c>
      <c r="BB29" s="169"/>
      <c r="BC29" s="170" t="str">
        <f t="shared" si="38"/>
        <v xml:space="preserve"> </v>
      </c>
      <c r="BD29" s="210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",(VLOOKUP(BF29,PROTOKOL!$A$1:$E$27,2,FALSE))*BG29)</f>
        <v xml:space="preserve"> </v>
      </c>
      <c r="BI29" s="168" t="str">
        <f t="shared" si="5"/>
        <v xml:space="preserve"> </v>
      </c>
      <c r="BJ29" s="169" t="str">
        <f>IF(BF29=0," ",VLOOKUP(BF29,PROTOKOL!$A:$E,5,FALSE))</f>
        <v xml:space="preserve"> </v>
      </c>
      <c r="BK29" s="205" t="str">
        <f t="shared" si="91"/>
        <v xml:space="preserve"> </v>
      </c>
      <c r="BL29" s="169">
        <f t="shared" si="40"/>
        <v>0</v>
      </c>
      <c r="BM29" s="170" t="str">
        <f t="shared" si="41"/>
        <v xml:space="preserve"> </v>
      </c>
      <c r="BO29" s="166">
        <v>3</v>
      </c>
      <c r="BP29" s="227">
        <v>3</v>
      </c>
      <c r="BQ29" s="167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",(VLOOKUP(BS29,PROTOKOL!$A$1:$E$27,2,FALSE))*BT29)</f>
        <v xml:space="preserve"> </v>
      </c>
      <c r="BV29" s="168" t="str">
        <f t="shared" si="6"/>
        <v xml:space="preserve"> </v>
      </c>
      <c r="BW29" s="205" t="str">
        <f>IF(BS29=0," ",VLOOKUP(BS29,PROTOKOL!$A:$E,5,FALSE))</f>
        <v xml:space="preserve"> </v>
      </c>
      <c r="BX29" s="169"/>
      <c r="BY29" s="170" t="str">
        <f t="shared" si="42"/>
        <v xml:space="preserve"> </v>
      </c>
      <c r="BZ29" s="210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",(VLOOKUP(CB29,PROTOKOL!$A$1:$E$27,2,FALSE))*CC29)</f>
        <v xml:space="preserve"> </v>
      </c>
      <c r="CE29" s="168" t="str">
        <f t="shared" si="7"/>
        <v xml:space="preserve"> </v>
      </c>
      <c r="CF29" s="169" t="str">
        <f>IF(CB29=0," ",VLOOKUP(CB29,PROTOKOL!$A:$E,5,FALSE))</f>
        <v xml:space="preserve"> </v>
      </c>
      <c r="CG29" s="205" t="str">
        <f t="shared" si="92"/>
        <v xml:space="preserve"> </v>
      </c>
      <c r="CH29" s="169">
        <f t="shared" si="44"/>
        <v>0</v>
      </c>
      <c r="CI29" s="170" t="str">
        <f t="shared" si="45"/>
        <v xml:space="preserve"> </v>
      </c>
      <c r="CK29" s="166">
        <v>3</v>
      </c>
      <c r="CL29" s="227">
        <v>3</v>
      </c>
      <c r="CM29" s="167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",(VLOOKUP(CO29,PROTOKOL!$A$1:$E$27,2,FALSE))*CP29)</f>
        <v xml:space="preserve"> </v>
      </c>
      <c r="CR29" s="168" t="str">
        <f t="shared" si="8"/>
        <v xml:space="preserve"> </v>
      </c>
      <c r="CS29" s="205" t="str">
        <f>IF(CO29=0," ",VLOOKUP(CO29,PROTOKOL!$A:$E,5,FALSE))</f>
        <v xml:space="preserve"> </v>
      </c>
      <c r="CT29" s="169"/>
      <c r="CU29" s="170" t="str">
        <f t="shared" si="46"/>
        <v xml:space="preserve"> </v>
      </c>
      <c r="CV29" s="210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",(VLOOKUP(CX29,PROTOKOL!$A$1:$E$27,2,FALSE))*CY29)</f>
        <v xml:space="preserve"> </v>
      </c>
      <c r="DA29" s="168" t="str">
        <f t="shared" si="9"/>
        <v xml:space="preserve"> </v>
      </c>
      <c r="DB29" s="169" t="str">
        <f>IF(CX29=0," ",VLOOKUP(CX29,PROTOKOL!$A:$E,5,FALSE))</f>
        <v xml:space="preserve"> </v>
      </c>
      <c r="DC29" s="205" t="str">
        <f t="shared" si="93"/>
        <v xml:space="preserve"> </v>
      </c>
      <c r="DD29" s="169">
        <f t="shared" si="48"/>
        <v>0</v>
      </c>
      <c r="DE29" s="170" t="str">
        <f t="shared" si="49"/>
        <v xml:space="preserve"> </v>
      </c>
      <c r="DG29" s="166">
        <v>3</v>
      </c>
      <c r="DH29" s="227">
        <v>3</v>
      </c>
      <c r="DI29" s="167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",(VLOOKUP(DK29,PROTOKOL!$A$1:$E$27,2,FALSE))*DL29)</f>
        <v xml:space="preserve"> </v>
      </c>
      <c r="DN29" s="168" t="str">
        <f t="shared" si="10"/>
        <v xml:space="preserve"> </v>
      </c>
      <c r="DO29" s="205" t="str">
        <f>IF(DK29=0," ",VLOOKUP(DK29,PROTOKOL!$A:$E,5,FALSE))</f>
        <v xml:space="preserve"> </v>
      </c>
      <c r="DP29" s="169"/>
      <c r="DQ29" s="170" t="str">
        <f t="shared" si="50"/>
        <v xml:space="preserve"> </v>
      </c>
      <c r="DR29" s="210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",(VLOOKUP(DT29,PROTOKOL!$A$1:$E$27,2,FALSE))*DU29)</f>
        <v xml:space="preserve"> </v>
      </c>
      <c r="DW29" s="168" t="str">
        <f t="shared" si="11"/>
        <v xml:space="preserve"> </v>
      </c>
      <c r="DX29" s="169" t="str">
        <f>IF(DT29=0," ",VLOOKUP(DT29,PROTOKOL!$A:$E,5,FALSE))</f>
        <v xml:space="preserve"> </v>
      </c>
      <c r="DY29" s="205" t="str">
        <f t="shared" si="94"/>
        <v xml:space="preserve"> </v>
      </c>
      <c r="DZ29" s="169">
        <f t="shared" si="52"/>
        <v>0</v>
      </c>
      <c r="EA29" s="170" t="str">
        <f t="shared" si="53"/>
        <v xml:space="preserve"> </v>
      </c>
      <c r="EC29" s="166">
        <v>3</v>
      </c>
      <c r="ED29" s="227">
        <v>3</v>
      </c>
      <c r="EE29" s="167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",(VLOOKUP(EG29,PROTOKOL!$A$1:$E$27,2,FALSE))*EH29)</f>
        <v xml:space="preserve"> </v>
      </c>
      <c r="EJ29" s="168" t="str">
        <f t="shared" si="12"/>
        <v xml:space="preserve"> </v>
      </c>
      <c r="EK29" s="205" t="str">
        <f>IF(EG29=0," ",VLOOKUP(EG29,PROTOKOL!$A:$E,5,FALSE))</f>
        <v xml:space="preserve"> </v>
      </c>
      <c r="EL29" s="169"/>
      <c r="EM29" s="170" t="str">
        <f t="shared" si="54"/>
        <v xml:space="preserve"> </v>
      </c>
      <c r="EN29" s="210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",(VLOOKUP(EP29,PROTOKOL!$A$1:$E$27,2,FALSE))*EQ29)</f>
        <v xml:space="preserve"> </v>
      </c>
      <c r="ES29" s="168" t="str">
        <f t="shared" si="13"/>
        <v xml:space="preserve"> </v>
      </c>
      <c r="ET29" s="169" t="str">
        <f>IF(EP29=0," ",VLOOKUP(EP29,PROTOKOL!$A:$E,5,FALSE))</f>
        <v xml:space="preserve"> </v>
      </c>
      <c r="EU29" s="205" t="str">
        <f t="shared" si="95"/>
        <v xml:space="preserve"> </v>
      </c>
      <c r="EV29" s="169">
        <f t="shared" si="56"/>
        <v>0</v>
      </c>
      <c r="EW29" s="170" t="str">
        <f t="shared" si="57"/>
        <v xml:space="preserve"> </v>
      </c>
      <c r="EY29" s="166">
        <v>3</v>
      </c>
      <c r="EZ29" s="227">
        <v>3</v>
      </c>
      <c r="FA29" s="167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",(VLOOKUP(FC29,PROTOKOL!$A$1:$E$27,2,FALSE))*FD29)</f>
        <v xml:space="preserve"> </v>
      </c>
      <c r="FF29" s="168" t="str">
        <f t="shared" si="14"/>
        <v xml:space="preserve"> </v>
      </c>
      <c r="FG29" s="205" t="str">
        <f>IF(FC29=0," ",VLOOKUP(FC29,PROTOKOL!$A:$E,5,FALSE))</f>
        <v xml:space="preserve"> </v>
      </c>
      <c r="FH29" s="169"/>
      <c r="FI29" s="170" t="str">
        <f t="shared" si="58"/>
        <v xml:space="preserve"> </v>
      </c>
      <c r="FJ29" s="210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",(VLOOKUP(FL29,PROTOKOL!$A$1:$E$27,2,FALSE))*FM29)</f>
        <v xml:space="preserve"> </v>
      </c>
      <c r="FO29" s="168" t="str">
        <f t="shared" si="15"/>
        <v xml:space="preserve"> </v>
      </c>
      <c r="FP29" s="169" t="str">
        <f>IF(FL29=0," ",VLOOKUP(FL29,PROTOKOL!$A:$E,5,FALSE))</f>
        <v xml:space="preserve"> </v>
      </c>
      <c r="FQ29" s="205" t="str">
        <f t="shared" si="96"/>
        <v xml:space="preserve"> </v>
      </c>
      <c r="FR29" s="169">
        <f t="shared" si="60"/>
        <v>0</v>
      </c>
      <c r="FS29" s="170" t="str">
        <f t="shared" si="61"/>
        <v xml:space="preserve"> </v>
      </c>
      <c r="FU29" s="166">
        <v>3</v>
      </c>
      <c r="FV29" s="227">
        <v>3</v>
      </c>
      <c r="FW29" s="167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",(VLOOKUP(FY29,PROTOKOL!$A$1:$E$27,2,FALSE))*FZ29)</f>
        <v xml:space="preserve"> </v>
      </c>
      <c r="GB29" s="168" t="str">
        <f t="shared" si="16"/>
        <v xml:space="preserve"> </v>
      </c>
      <c r="GC29" s="205" t="str">
        <f>IF(FY29=0," ",VLOOKUP(FY29,PROTOKOL!$A:$E,5,FALSE))</f>
        <v xml:space="preserve"> </v>
      </c>
      <c r="GD29" s="169"/>
      <c r="GE29" s="170" t="str">
        <f t="shared" si="62"/>
        <v xml:space="preserve"> </v>
      </c>
      <c r="GF29" s="210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",(VLOOKUP(GH29,PROTOKOL!$A$1:$E$27,2,FALSE))*GI29)</f>
        <v xml:space="preserve"> </v>
      </c>
      <c r="GK29" s="168" t="str">
        <f t="shared" si="17"/>
        <v xml:space="preserve"> </v>
      </c>
      <c r="GL29" s="169" t="str">
        <f>IF(GH29=0," ",VLOOKUP(GH29,PROTOKOL!$A:$E,5,FALSE))</f>
        <v xml:space="preserve"> </v>
      </c>
      <c r="GM29" s="205" t="str">
        <f t="shared" si="97"/>
        <v xml:space="preserve"> </v>
      </c>
      <c r="GN29" s="169">
        <f t="shared" si="64"/>
        <v>0</v>
      </c>
      <c r="GO29" s="170" t="str">
        <f t="shared" si="65"/>
        <v xml:space="preserve"> </v>
      </c>
      <c r="GQ29" s="166">
        <v>3</v>
      </c>
      <c r="GR29" s="227">
        <v>3</v>
      </c>
      <c r="GS29" s="167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",(VLOOKUP(GU29,PROTOKOL!$A$1:$E$27,2,FALSE))*GV29)</f>
        <v xml:space="preserve"> </v>
      </c>
      <c r="GX29" s="168" t="str">
        <f t="shared" si="18"/>
        <v xml:space="preserve"> </v>
      </c>
      <c r="GY29" s="205" t="str">
        <f>IF(GU29=0," ",VLOOKUP(GU29,PROTOKOL!$A:$E,5,FALSE))</f>
        <v xml:space="preserve"> </v>
      </c>
      <c r="GZ29" s="169"/>
      <c r="HA29" s="170" t="str">
        <f t="shared" si="66"/>
        <v xml:space="preserve"> </v>
      </c>
      <c r="HB29" s="210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",(VLOOKUP(HD29,PROTOKOL!$A$1:$E$27,2,FALSE))*HE29)</f>
        <v xml:space="preserve"> </v>
      </c>
      <c r="HG29" s="168" t="str">
        <f t="shared" si="19"/>
        <v xml:space="preserve"> </v>
      </c>
      <c r="HH29" s="169" t="str">
        <f>IF(HD29=0," ",VLOOKUP(HD29,PROTOKOL!$A:$E,5,FALSE))</f>
        <v xml:space="preserve"> </v>
      </c>
      <c r="HI29" s="205" t="str">
        <f t="shared" si="98"/>
        <v xml:space="preserve"> </v>
      </c>
      <c r="HJ29" s="169">
        <f t="shared" si="68"/>
        <v>0</v>
      </c>
      <c r="HK29" s="170" t="str">
        <f t="shared" si="69"/>
        <v xml:space="preserve"> </v>
      </c>
      <c r="HM29" s="166">
        <v>3</v>
      </c>
      <c r="HN29" s="227">
        <v>3</v>
      </c>
      <c r="HO29" s="167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",(VLOOKUP(HQ29,PROTOKOL!$A$1:$E$27,2,FALSE))*HR29)</f>
        <v xml:space="preserve"> </v>
      </c>
      <c r="HT29" s="168" t="str">
        <f t="shared" si="20"/>
        <v xml:space="preserve"> </v>
      </c>
      <c r="HU29" s="205" t="str">
        <f>IF(HQ29=0," ",VLOOKUP(HQ29,PROTOKOL!$A:$E,5,FALSE))</f>
        <v xml:space="preserve"> </v>
      </c>
      <c r="HV29" s="169"/>
      <c r="HW29" s="170" t="str">
        <f t="shared" si="70"/>
        <v xml:space="preserve"> </v>
      </c>
      <c r="HX29" s="210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",(VLOOKUP(HZ29,PROTOKOL!$A$1:$E$27,2,FALSE))*IA29)</f>
        <v xml:space="preserve"> </v>
      </c>
      <c r="IC29" s="168" t="str">
        <f t="shared" si="21"/>
        <v xml:space="preserve"> </v>
      </c>
      <c r="ID29" s="169" t="str">
        <f>IF(HZ29=0," ",VLOOKUP(HZ29,PROTOKOL!$A:$E,5,FALSE))</f>
        <v xml:space="preserve"> </v>
      </c>
      <c r="IE29" s="205" t="str">
        <f t="shared" si="99"/>
        <v xml:space="preserve"> </v>
      </c>
      <c r="IF29" s="169">
        <f t="shared" si="72"/>
        <v>0</v>
      </c>
      <c r="IG29" s="170" t="str">
        <f t="shared" si="73"/>
        <v xml:space="preserve"> </v>
      </c>
      <c r="II29" s="166">
        <v>3</v>
      </c>
      <c r="IJ29" s="227">
        <v>3</v>
      </c>
      <c r="IK29" s="167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",(VLOOKUP(IM29,PROTOKOL!$A$1:$E$27,2,FALSE))*IN29)</f>
        <v xml:space="preserve"> </v>
      </c>
      <c r="IP29" s="168" t="str">
        <f t="shared" si="22"/>
        <v xml:space="preserve"> </v>
      </c>
      <c r="IQ29" s="205" t="str">
        <f>IF(IM29=0," ",VLOOKUP(IM29,PROTOKOL!$A:$E,5,FALSE))</f>
        <v xml:space="preserve"> </v>
      </c>
      <c r="IR29" s="169"/>
      <c r="IS29" s="170" t="str">
        <f t="shared" si="74"/>
        <v xml:space="preserve"> </v>
      </c>
      <c r="IT29" s="210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",(VLOOKUP(IV29,PROTOKOL!$A$1:$E$27,2,FALSE))*IW29)</f>
        <v xml:space="preserve"> </v>
      </c>
      <c r="IY29" s="168" t="str">
        <f t="shared" si="23"/>
        <v xml:space="preserve"> </v>
      </c>
      <c r="IZ29" s="169" t="str">
        <f>IF(IV29=0," ",VLOOKUP(IV29,PROTOKOL!$A:$E,5,FALSE))</f>
        <v xml:space="preserve"> </v>
      </c>
      <c r="JA29" s="205" t="str">
        <f t="shared" si="100"/>
        <v xml:space="preserve"> </v>
      </c>
      <c r="JB29" s="169">
        <f t="shared" si="76"/>
        <v>0</v>
      </c>
      <c r="JC29" s="170" t="str">
        <f t="shared" si="77"/>
        <v xml:space="preserve"> </v>
      </c>
      <c r="JE29" s="166">
        <v>3</v>
      </c>
      <c r="JF29" s="227">
        <v>3</v>
      </c>
      <c r="JG29" s="167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",(VLOOKUP(JI29,PROTOKOL!$A$1:$E$27,2,FALSE))*JJ29)</f>
        <v xml:space="preserve"> </v>
      </c>
      <c r="JL29" s="168" t="str">
        <f t="shared" si="24"/>
        <v xml:space="preserve"> </v>
      </c>
      <c r="JM29" s="205" t="str">
        <f>IF(JI29=0," ",VLOOKUP(JI29,PROTOKOL!$A:$E,5,FALSE))</f>
        <v xml:space="preserve"> </v>
      </c>
      <c r="JN29" s="169"/>
      <c r="JO29" s="170" t="str">
        <f t="shared" si="78"/>
        <v xml:space="preserve"> </v>
      </c>
      <c r="JP29" s="210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",(VLOOKUP(JR29,PROTOKOL!$A$1:$E$27,2,FALSE))*JS29)</f>
        <v xml:space="preserve"> </v>
      </c>
      <c r="JU29" s="168" t="str">
        <f t="shared" si="25"/>
        <v xml:space="preserve"> </v>
      </c>
      <c r="JV29" s="169" t="str">
        <f>IF(JR29=0," ",VLOOKUP(JR29,PROTOKOL!$A:$E,5,FALSE))</f>
        <v xml:space="preserve"> </v>
      </c>
      <c r="JW29" s="205" t="str">
        <f t="shared" si="101"/>
        <v xml:space="preserve"> </v>
      </c>
      <c r="JX29" s="169">
        <f t="shared" si="80"/>
        <v>0</v>
      </c>
      <c r="JY29" s="170" t="str">
        <f t="shared" si="81"/>
        <v xml:space="preserve"> </v>
      </c>
      <c r="KA29" s="166">
        <v>3</v>
      </c>
      <c r="KB29" s="227">
        <v>3</v>
      </c>
      <c r="KC29" s="167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",(VLOOKUP(KE29,PROTOKOL!$A$1:$E$27,2,FALSE))*KF29)</f>
        <v xml:space="preserve"> </v>
      </c>
      <c r="KH29" s="168" t="str">
        <f t="shared" si="26"/>
        <v xml:space="preserve"> </v>
      </c>
      <c r="KI29" s="205" t="str">
        <f>IF(KE29=0," ",VLOOKUP(KE29,PROTOKOL!$A:$E,5,FALSE))</f>
        <v xml:space="preserve"> </v>
      </c>
      <c r="KJ29" s="169"/>
      <c r="KK29" s="170" t="str">
        <f t="shared" si="82"/>
        <v xml:space="preserve"> </v>
      </c>
      <c r="KL29" s="210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",(VLOOKUP(KN29,PROTOKOL!$A$1:$E$27,2,FALSE))*KO29)</f>
        <v xml:space="preserve"> </v>
      </c>
      <c r="KQ29" s="168" t="str">
        <f t="shared" si="27"/>
        <v xml:space="preserve"> </v>
      </c>
      <c r="KR29" s="169" t="str">
        <f>IF(KN29=0," ",VLOOKUP(KN29,PROTOKOL!$A:$E,5,FALSE))</f>
        <v xml:space="preserve"> </v>
      </c>
      <c r="KS29" s="205" t="str">
        <f t="shared" si="102"/>
        <v xml:space="preserve"> </v>
      </c>
      <c r="KT29" s="169">
        <f t="shared" si="84"/>
        <v>0</v>
      </c>
      <c r="KU29" s="170" t="str">
        <f t="shared" si="85"/>
        <v xml:space="preserve"> </v>
      </c>
      <c r="KW29" s="166">
        <v>3</v>
      </c>
      <c r="KX29" s="227">
        <v>3</v>
      </c>
      <c r="KY29" s="167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",(VLOOKUP(LA29,PROTOKOL!$A$1:$E$27,2,FALSE))*LB29)</f>
        <v xml:space="preserve"> </v>
      </c>
      <c r="LD29" s="168" t="str">
        <f t="shared" si="28"/>
        <v xml:space="preserve"> </v>
      </c>
      <c r="LE29" s="205" t="str">
        <f>IF(LA29=0," ",VLOOKUP(LA29,PROTOKOL!$A:$E,5,FALSE))</f>
        <v xml:space="preserve"> </v>
      </c>
      <c r="LF29" s="169"/>
      <c r="LG29" s="170" t="str">
        <f t="shared" si="86"/>
        <v xml:space="preserve"> </v>
      </c>
      <c r="LH29" s="210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",(VLOOKUP(LJ29,PROTOKOL!$A$1:$E$27,2,FALSE))*LK29)</f>
        <v xml:space="preserve"> </v>
      </c>
      <c r="LM29" s="168" t="str">
        <f t="shared" si="29"/>
        <v xml:space="preserve"> </v>
      </c>
      <c r="LN29" s="169" t="str">
        <f>IF(LJ29=0," ",VLOOKUP(LJ29,PROTOKOL!$A:$E,5,FALSE))</f>
        <v xml:space="preserve"> </v>
      </c>
      <c r="LO29" s="205" t="str">
        <f t="shared" si="103"/>
        <v xml:space="preserve"> </v>
      </c>
      <c r="LP29" s="169">
        <f t="shared" si="88"/>
        <v>0</v>
      </c>
      <c r="LQ29" s="170" t="str">
        <f t="shared" si="89"/>
        <v xml:space="preserve"> </v>
      </c>
    </row>
    <row r="30" spans="1:329" ht="13.8">
      <c r="A30" s="166">
        <v>3</v>
      </c>
      <c r="B30" s="228"/>
      <c r="C30" s="167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",(VLOOKUP(E30,PROTOKOL!$A$1:$E$27,2,FALSE))*F30)</f>
        <v xml:space="preserve"> </v>
      </c>
      <c r="H30" s="168" t="str">
        <f t="shared" si="0"/>
        <v xml:space="preserve"> </v>
      </c>
      <c r="I30" s="205" t="str">
        <f>IF(E30=0," ",VLOOKUP(E30,PROTOKOL!$A:$E,5,FALSE))</f>
        <v xml:space="preserve"> </v>
      </c>
      <c r="J30" s="169"/>
      <c r="K30" s="170" t="str">
        <f t="shared" si="30"/>
        <v xml:space="preserve"> </v>
      </c>
      <c r="L30" s="210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",(VLOOKUP(N30,PROTOKOL!$A$1:$E$27,2,FALSE))*O30)</f>
        <v xml:space="preserve"> </v>
      </c>
      <c r="Q30" s="168" t="str">
        <f t="shared" si="1"/>
        <v xml:space="preserve"> </v>
      </c>
      <c r="R30" s="169" t="str">
        <f>IF(N30=0," ",VLOOKUP(N30,PROTOKOL!$A:$E,5,FALSE))</f>
        <v xml:space="preserve"> </v>
      </c>
      <c r="S30" s="205" t="str">
        <f t="shared" si="31"/>
        <v xml:space="preserve"> </v>
      </c>
      <c r="T30" s="169">
        <f t="shared" si="32"/>
        <v>0</v>
      </c>
      <c r="U30" s="170" t="str">
        <f t="shared" si="33"/>
        <v xml:space="preserve"> </v>
      </c>
      <c r="W30" s="166">
        <v>3</v>
      </c>
      <c r="X30" s="228"/>
      <c r="Y30" s="167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",(VLOOKUP(AA30,PROTOKOL!$A$1:$E$27,2,FALSE))*AB30)</f>
        <v xml:space="preserve"> </v>
      </c>
      <c r="AD30" s="168" t="str">
        <f t="shared" si="2"/>
        <v xml:space="preserve"> </v>
      </c>
      <c r="AE30" s="205" t="str">
        <f>IF(AA30=0," ",VLOOKUP(AA30,PROTOKOL!$A:$E,5,FALSE))</f>
        <v xml:space="preserve"> </v>
      </c>
      <c r="AF30" s="169"/>
      <c r="AG30" s="170" t="str">
        <f t="shared" si="34"/>
        <v xml:space="preserve"> </v>
      </c>
      <c r="AH30" s="210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",(VLOOKUP(AJ30,PROTOKOL!$A$1:$E$27,2,FALSE))*AK30)</f>
        <v xml:space="preserve"> </v>
      </c>
      <c r="AM30" s="168" t="str">
        <f t="shared" si="3"/>
        <v xml:space="preserve"> </v>
      </c>
      <c r="AN30" s="169" t="str">
        <f>IF(AJ30=0," ",VLOOKUP(AJ30,PROTOKOL!$A:$E,5,FALSE))</f>
        <v xml:space="preserve"> </v>
      </c>
      <c r="AO30" s="205" t="str">
        <f t="shared" si="90"/>
        <v xml:space="preserve"> </v>
      </c>
      <c r="AP30" s="169">
        <f t="shared" si="36"/>
        <v>0</v>
      </c>
      <c r="AQ30" s="170" t="str">
        <f t="shared" si="37"/>
        <v xml:space="preserve"> </v>
      </c>
      <c r="AS30" s="166">
        <v>3</v>
      </c>
      <c r="AT30" s="228"/>
      <c r="AU30" s="167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",(VLOOKUP(AW30,PROTOKOL!$A$1:$E$27,2,FALSE))*AX30)</f>
        <v xml:space="preserve"> </v>
      </c>
      <c r="AZ30" s="168" t="str">
        <f t="shared" si="4"/>
        <v xml:space="preserve"> </v>
      </c>
      <c r="BA30" s="205" t="str">
        <f>IF(AW30=0," ",VLOOKUP(AW30,PROTOKOL!$A:$E,5,FALSE))</f>
        <v xml:space="preserve"> </v>
      </c>
      <c r="BB30" s="169"/>
      <c r="BC30" s="170" t="str">
        <f t="shared" si="38"/>
        <v xml:space="preserve"> </v>
      </c>
      <c r="BD30" s="210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",(VLOOKUP(BF30,PROTOKOL!$A$1:$E$27,2,FALSE))*BG30)</f>
        <v xml:space="preserve"> </v>
      </c>
      <c r="BI30" s="168" t="str">
        <f t="shared" si="5"/>
        <v xml:space="preserve"> </v>
      </c>
      <c r="BJ30" s="169" t="str">
        <f>IF(BF30=0," ",VLOOKUP(BF30,PROTOKOL!$A:$E,5,FALSE))</f>
        <v xml:space="preserve"> </v>
      </c>
      <c r="BK30" s="205" t="str">
        <f t="shared" si="91"/>
        <v xml:space="preserve"> </v>
      </c>
      <c r="BL30" s="169">
        <f t="shared" si="40"/>
        <v>0</v>
      </c>
      <c r="BM30" s="170" t="str">
        <f t="shared" si="41"/>
        <v xml:space="preserve"> </v>
      </c>
      <c r="BO30" s="166">
        <v>3</v>
      </c>
      <c r="BP30" s="228"/>
      <c r="BQ30" s="167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",(VLOOKUP(BS30,PROTOKOL!$A$1:$E$27,2,FALSE))*BT30)</f>
        <v xml:space="preserve"> </v>
      </c>
      <c r="BV30" s="168" t="str">
        <f t="shared" si="6"/>
        <v xml:space="preserve"> </v>
      </c>
      <c r="BW30" s="205" t="str">
        <f>IF(BS30=0," ",VLOOKUP(BS30,PROTOKOL!$A:$E,5,FALSE))</f>
        <v xml:space="preserve"> </v>
      </c>
      <c r="BX30" s="169"/>
      <c r="BY30" s="170" t="str">
        <f t="shared" si="42"/>
        <v xml:space="preserve"> </v>
      </c>
      <c r="BZ30" s="210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",(VLOOKUP(CB30,PROTOKOL!$A$1:$E$27,2,FALSE))*CC30)</f>
        <v xml:space="preserve"> </v>
      </c>
      <c r="CE30" s="168" t="str">
        <f t="shared" si="7"/>
        <v xml:space="preserve"> </v>
      </c>
      <c r="CF30" s="169" t="str">
        <f>IF(CB30=0," ",VLOOKUP(CB30,PROTOKOL!$A:$E,5,FALSE))</f>
        <v xml:space="preserve"> </v>
      </c>
      <c r="CG30" s="205" t="str">
        <f t="shared" si="92"/>
        <v xml:space="preserve"> </v>
      </c>
      <c r="CH30" s="169">
        <f t="shared" si="44"/>
        <v>0</v>
      </c>
      <c r="CI30" s="170" t="str">
        <f t="shared" si="45"/>
        <v xml:space="preserve"> </v>
      </c>
      <c r="CK30" s="166">
        <v>3</v>
      </c>
      <c r="CL30" s="228"/>
      <c r="CM30" s="167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",(VLOOKUP(CO30,PROTOKOL!$A$1:$E$27,2,FALSE))*CP30)</f>
        <v xml:space="preserve"> </v>
      </c>
      <c r="CR30" s="168" t="str">
        <f t="shared" si="8"/>
        <v xml:space="preserve"> </v>
      </c>
      <c r="CS30" s="205" t="str">
        <f>IF(CO30=0," ",VLOOKUP(CO30,PROTOKOL!$A:$E,5,FALSE))</f>
        <v xml:space="preserve"> </v>
      </c>
      <c r="CT30" s="169"/>
      <c r="CU30" s="170" t="str">
        <f t="shared" si="46"/>
        <v xml:space="preserve"> </v>
      </c>
      <c r="CV30" s="210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",(VLOOKUP(CX30,PROTOKOL!$A$1:$E$27,2,FALSE))*CY30)</f>
        <v xml:space="preserve"> </v>
      </c>
      <c r="DA30" s="168" t="str">
        <f t="shared" si="9"/>
        <v xml:space="preserve"> </v>
      </c>
      <c r="DB30" s="169" t="str">
        <f>IF(CX30=0," ",VLOOKUP(CX30,PROTOKOL!$A:$E,5,FALSE))</f>
        <v xml:space="preserve"> </v>
      </c>
      <c r="DC30" s="205" t="str">
        <f t="shared" si="93"/>
        <v xml:space="preserve"> </v>
      </c>
      <c r="DD30" s="169">
        <f t="shared" si="48"/>
        <v>0</v>
      </c>
      <c r="DE30" s="170" t="str">
        <f t="shared" si="49"/>
        <v xml:space="preserve"> </v>
      </c>
      <c r="DG30" s="166">
        <v>3</v>
      </c>
      <c r="DH30" s="228"/>
      <c r="DI30" s="167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",(VLOOKUP(DK30,PROTOKOL!$A$1:$E$27,2,FALSE))*DL30)</f>
        <v xml:space="preserve"> </v>
      </c>
      <c r="DN30" s="168" t="str">
        <f t="shared" si="10"/>
        <v xml:space="preserve"> </v>
      </c>
      <c r="DO30" s="205" t="str">
        <f>IF(DK30=0," ",VLOOKUP(DK30,PROTOKOL!$A:$E,5,FALSE))</f>
        <v xml:space="preserve"> </v>
      </c>
      <c r="DP30" s="169"/>
      <c r="DQ30" s="170" t="str">
        <f t="shared" si="50"/>
        <v xml:space="preserve"> </v>
      </c>
      <c r="DR30" s="210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",(VLOOKUP(DT30,PROTOKOL!$A$1:$E$27,2,FALSE))*DU30)</f>
        <v xml:space="preserve"> </v>
      </c>
      <c r="DW30" s="168" t="str">
        <f t="shared" si="11"/>
        <v xml:space="preserve"> </v>
      </c>
      <c r="DX30" s="169" t="str">
        <f>IF(DT30=0," ",VLOOKUP(DT30,PROTOKOL!$A:$E,5,FALSE))</f>
        <v xml:space="preserve"> </v>
      </c>
      <c r="DY30" s="205" t="str">
        <f t="shared" si="94"/>
        <v xml:space="preserve"> </v>
      </c>
      <c r="DZ30" s="169">
        <f t="shared" si="52"/>
        <v>0</v>
      </c>
      <c r="EA30" s="170" t="str">
        <f t="shared" si="53"/>
        <v xml:space="preserve"> </v>
      </c>
      <c r="EC30" s="166">
        <v>3</v>
      </c>
      <c r="ED30" s="228"/>
      <c r="EE30" s="167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",(VLOOKUP(EG30,PROTOKOL!$A$1:$E$27,2,FALSE))*EH30)</f>
        <v xml:space="preserve"> </v>
      </c>
      <c r="EJ30" s="168" t="str">
        <f t="shared" si="12"/>
        <v xml:space="preserve"> </v>
      </c>
      <c r="EK30" s="205" t="str">
        <f>IF(EG30=0," ",VLOOKUP(EG30,PROTOKOL!$A:$E,5,FALSE))</f>
        <v xml:space="preserve"> </v>
      </c>
      <c r="EL30" s="169"/>
      <c r="EM30" s="170" t="str">
        <f t="shared" si="54"/>
        <v xml:space="preserve"> </v>
      </c>
      <c r="EN30" s="210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",(VLOOKUP(EP30,PROTOKOL!$A$1:$E$27,2,FALSE))*EQ30)</f>
        <v xml:space="preserve"> </v>
      </c>
      <c r="ES30" s="168" t="str">
        <f t="shared" si="13"/>
        <v xml:space="preserve"> </v>
      </c>
      <c r="ET30" s="169" t="str">
        <f>IF(EP30=0," ",VLOOKUP(EP30,PROTOKOL!$A:$E,5,FALSE))</f>
        <v xml:space="preserve"> </v>
      </c>
      <c r="EU30" s="205" t="str">
        <f t="shared" si="95"/>
        <v xml:space="preserve"> </v>
      </c>
      <c r="EV30" s="169">
        <f t="shared" si="56"/>
        <v>0</v>
      </c>
      <c r="EW30" s="170" t="str">
        <f t="shared" si="57"/>
        <v xml:space="preserve"> </v>
      </c>
      <c r="EY30" s="166">
        <v>3</v>
      </c>
      <c r="EZ30" s="228"/>
      <c r="FA30" s="167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",(VLOOKUP(FC30,PROTOKOL!$A$1:$E$27,2,FALSE))*FD30)</f>
        <v xml:space="preserve"> </v>
      </c>
      <c r="FF30" s="168" t="str">
        <f t="shared" si="14"/>
        <v xml:space="preserve"> </v>
      </c>
      <c r="FG30" s="205" t="str">
        <f>IF(FC30=0," ",VLOOKUP(FC30,PROTOKOL!$A:$E,5,FALSE))</f>
        <v xml:space="preserve"> </v>
      </c>
      <c r="FH30" s="169"/>
      <c r="FI30" s="170" t="str">
        <f t="shared" si="58"/>
        <v xml:space="preserve"> </v>
      </c>
      <c r="FJ30" s="210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",(VLOOKUP(FL30,PROTOKOL!$A$1:$E$27,2,FALSE))*FM30)</f>
        <v xml:space="preserve"> </v>
      </c>
      <c r="FO30" s="168" t="str">
        <f t="shared" si="15"/>
        <v xml:space="preserve"> </v>
      </c>
      <c r="FP30" s="169" t="str">
        <f>IF(FL30=0," ",VLOOKUP(FL30,PROTOKOL!$A:$E,5,FALSE))</f>
        <v xml:space="preserve"> </v>
      </c>
      <c r="FQ30" s="205" t="str">
        <f t="shared" si="96"/>
        <v xml:space="preserve"> </v>
      </c>
      <c r="FR30" s="169">
        <f t="shared" si="60"/>
        <v>0</v>
      </c>
      <c r="FS30" s="170" t="str">
        <f t="shared" si="61"/>
        <v xml:space="preserve"> </v>
      </c>
      <c r="FU30" s="166">
        <v>3</v>
      </c>
      <c r="FV30" s="228"/>
      <c r="FW30" s="167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",(VLOOKUP(FY30,PROTOKOL!$A$1:$E$27,2,FALSE))*FZ30)</f>
        <v xml:space="preserve"> </v>
      </c>
      <c r="GB30" s="168" t="str">
        <f t="shared" si="16"/>
        <v xml:space="preserve"> </v>
      </c>
      <c r="GC30" s="205" t="str">
        <f>IF(FY30=0," ",VLOOKUP(FY30,PROTOKOL!$A:$E,5,FALSE))</f>
        <v xml:space="preserve"> </v>
      </c>
      <c r="GD30" s="169"/>
      <c r="GE30" s="170" t="str">
        <f t="shared" si="62"/>
        <v xml:space="preserve"> </v>
      </c>
      <c r="GF30" s="210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",(VLOOKUP(GH30,PROTOKOL!$A$1:$E$27,2,FALSE))*GI30)</f>
        <v xml:space="preserve"> </v>
      </c>
      <c r="GK30" s="168" t="str">
        <f t="shared" si="17"/>
        <v xml:space="preserve"> </v>
      </c>
      <c r="GL30" s="169" t="str">
        <f>IF(GH30=0," ",VLOOKUP(GH30,PROTOKOL!$A:$E,5,FALSE))</f>
        <v xml:space="preserve"> </v>
      </c>
      <c r="GM30" s="205" t="str">
        <f t="shared" si="97"/>
        <v xml:space="preserve"> </v>
      </c>
      <c r="GN30" s="169">
        <f t="shared" si="64"/>
        <v>0</v>
      </c>
      <c r="GO30" s="170" t="str">
        <f t="shared" si="65"/>
        <v xml:space="preserve"> </v>
      </c>
      <c r="GQ30" s="166">
        <v>3</v>
      </c>
      <c r="GR30" s="228"/>
      <c r="GS30" s="167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",(VLOOKUP(GU30,PROTOKOL!$A$1:$E$27,2,FALSE))*GV30)</f>
        <v xml:space="preserve"> </v>
      </c>
      <c r="GX30" s="168" t="str">
        <f t="shared" si="18"/>
        <v xml:space="preserve"> </v>
      </c>
      <c r="GY30" s="205" t="str">
        <f>IF(GU30=0," ",VLOOKUP(GU30,PROTOKOL!$A:$E,5,FALSE))</f>
        <v xml:space="preserve"> </v>
      </c>
      <c r="GZ30" s="169"/>
      <c r="HA30" s="170" t="str">
        <f t="shared" si="66"/>
        <v xml:space="preserve"> </v>
      </c>
      <c r="HB30" s="210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",(VLOOKUP(HD30,PROTOKOL!$A$1:$E$27,2,FALSE))*HE30)</f>
        <v xml:space="preserve"> </v>
      </c>
      <c r="HG30" s="168" t="str">
        <f t="shared" si="19"/>
        <v xml:space="preserve"> </v>
      </c>
      <c r="HH30" s="169" t="str">
        <f>IF(HD30=0," ",VLOOKUP(HD30,PROTOKOL!$A:$E,5,FALSE))</f>
        <v xml:space="preserve"> </v>
      </c>
      <c r="HI30" s="205" t="str">
        <f t="shared" si="98"/>
        <v xml:space="preserve"> </v>
      </c>
      <c r="HJ30" s="169">
        <f t="shared" si="68"/>
        <v>0</v>
      </c>
      <c r="HK30" s="170" t="str">
        <f t="shared" si="69"/>
        <v xml:space="preserve"> </v>
      </c>
      <c r="HM30" s="166">
        <v>3</v>
      </c>
      <c r="HN30" s="228"/>
      <c r="HO30" s="167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",(VLOOKUP(HQ30,PROTOKOL!$A$1:$E$27,2,FALSE))*HR30)</f>
        <v xml:space="preserve"> </v>
      </c>
      <c r="HT30" s="168" t="str">
        <f t="shared" si="20"/>
        <v xml:space="preserve"> </v>
      </c>
      <c r="HU30" s="205" t="str">
        <f>IF(HQ30=0," ",VLOOKUP(HQ30,PROTOKOL!$A:$E,5,FALSE))</f>
        <v xml:space="preserve"> </v>
      </c>
      <c r="HV30" s="169"/>
      <c r="HW30" s="170" t="str">
        <f t="shared" si="70"/>
        <v xml:space="preserve"> </v>
      </c>
      <c r="HX30" s="210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",(VLOOKUP(HZ30,PROTOKOL!$A$1:$E$27,2,FALSE))*IA30)</f>
        <v xml:space="preserve"> </v>
      </c>
      <c r="IC30" s="168" t="str">
        <f t="shared" si="21"/>
        <v xml:space="preserve"> </v>
      </c>
      <c r="ID30" s="169" t="str">
        <f>IF(HZ30=0," ",VLOOKUP(HZ30,PROTOKOL!$A:$E,5,FALSE))</f>
        <v xml:space="preserve"> </v>
      </c>
      <c r="IE30" s="205" t="str">
        <f t="shared" si="99"/>
        <v xml:space="preserve"> </v>
      </c>
      <c r="IF30" s="169">
        <f t="shared" si="72"/>
        <v>0</v>
      </c>
      <c r="IG30" s="170" t="str">
        <f t="shared" si="73"/>
        <v xml:space="preserve"> </v>
      </c>
      <c r="II30" s="166">
        <v>3</v>
      </c>
      <c r="IJ30" s="228"/>
      <c r="IK30" s="167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",(VLOOKUP(IM30,PROTOKOL!$A$1:$E$27,2,FALSE))*IN30)</f>
        <v xml:space="preserve"> </v>
      </c>
      <c r="IP30" s="168" t="str">
        <f t="shared" si="22"/>
        <v xml:space="preserve"> </v>
      </c>
      <c r="IQ30" s="205" t="str">
        <f>IF(IM30=0," ",VLOOKUP(IM30,PROTOKOL!$A:$E,5,FALSE))</f>
        <v xml:space="preserve"> </v>
      </c>
      <c r="IR30" s="169"/>
      <c r="IS30" s="170" t="str">
        <f t="shared" si="74"/>
        <v xml:space="preserve"> </v>
      </c>
      <c r="IT30" s="210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",(VLOOKUP(IV30,PROTOKOL!$A$1:$E$27,2,FALSE))*IW30)</f>
        <v xml:space="preserve"> </v>
      </c>
      <c r="IY30" s="168" t="str">
        <f t="shared" si="23"/>
        <v xml:space="preserve"> </v>
      </c>
      <c r="IZ30" s="169" t="str">
        <f>IF(IV30=0," ",VLOOKUP(IV30,PROTOKOL!$A:$E,5,FALSE))</f>
        <v xml:space="preserve"> </v>
      </c>
      <c r="JA30" s="205" t="str">
        <f t="shared" si="100"/>
        <v xml:space="preserve"> </v>
      </c>
      <c r="JB30" s="169">
        <f t="shared" si="76"/>
        <v>0</v>
      </c>
      <c r="JC30" s="170" t="str">
        <f t="shared" si="77"/>
        <v xml:space="preserve"> </v>
      </c>
      <c r="JE30" s="166">
        <v>3</v>
      </c>
      <c r="JF30" s="228"/>
      <c r="JG30" s="167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",(VLOOKUP(JI30,PROTOKOL!$A$1:$E$27,2,FALSE))*JJ30)</f>
        <v xml:space="preserve"> </v>
      </c>
      <c r="JL30" s="168" t="str">
        <f t="shared" si="24"/>
        <v xml:space="preserve"> </v>
      </c>
      <c r="JM30" s="205" t="str">
        <f>IF(JI30=0," ",VLOOKUP(JI30,PROTOKOL!$A:$E,5,FALSE))</f>
        <v xml:space="preserve"> </v>
      </c>
      <c r="JN30" s="169"/>
      <c r="JO30" s="170" t="str">
        <f t="shared" si="78"/>
        <v xml:space="preserve"> </v>
      </c>
      <c r="JP30" s="210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",(VLOOKUP(JR30,PROTOKOL!$A$1:$E$27,2,FALSE))*JS30)</f>
        <v xml:space="preserve"> </v>
      </c>
      <c r="JU30" s="168" t="str">
        <f t="shared" si="25"/>
        <v xml:space="preserve"> </v>
      </c>
      <c r="JV30" s="169" t="str">
        <f>IF(JR30=0," ",VLOOKUP(JR30,PROTOKOL!$A:$E,5,FALSE))</f>
        <v xml:space="preserve"> </v>
      </c>
      <c r="JW30" s="205" t="str">
        <f t="shared" si="101"/>
        <v xml:space="preserve"> </v>
      </c>
      <c r="JX30" s="169">
        <f t="shared" si="80"/>
        <v>0</v>
      </c>
      <c r="JY30" s="170" t="str">
        <f t="shared" si="81"/>
        <v xml:space="preserve"> </v>
      </c>
      <c r="KA30" s="166">
        <v>3</v>
      </c>
      <c r="KB30" s="228"/>
      <c r="KC30" s="167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",(VLOOKUP(KE30,PROTOKOL!$A$1:$E$27,2,FALSE))*KF30)</f>
        <v xml:space="preserve"> </v>
      </c>
      <c r="KH30" s="168" t="str">
        <f t="shared" si="26"/>
        <v xml:space="preserve"> </v>
      </c>
      <c r="KI30" s="205" t="str">
        <f>IF(KE30=0," ",VLOOKUP(KE30,PROTOKOL!$A:$E,5,FALSE))</f>
        <v xml:space="preserve"> </v>
      </c>
      <c r="KJ30" s="169"/>
      <c r="KK30" s="170" t="str">
        <f t="shared" si="82"/>
        <v xml:space="preserve"> </v>
      </c>
      <c r="KL30" s="210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",(VLOOKUP(KN30,PROTOKOL!$A$1:$E$27,2,FALSE))*KO30)</f>
        <v xml:space="preserve"> </v>
      </c>
      <c r="KQ30" s="168" t="str">
        <f t="shared" si="27"/>
        <v xml:space="preserve"> </v>
      </c>
      <c r="KR30" s="169" t="str">
        <f>IF(KN30=0," ",VLOOKUP(KN30,PROTOKOL!$A:$E,5,FALSE))</f>
        <v xml:space="preserve"> </v>
      </c>
      <c r="KS30" s="205" t="str">
        <f t="shared" si="102"/>
        <v xml:space="preserve"> </v>
      </c>
      <c r="KT30" s="169">
        <f t="shared" si="84"/>
        <v>0</v>
      </c>
      <c r="KU30" s="170" t="str">
        <f t="shared" si="85"/>
        <v xml:space="preserve"> </v>
      </c>
      <c r="KW30" s="166">
        <v>3</v>
      </c>
      <c r="KX30" s="228"/>
      <c r="KY30" s="167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",(VLOOKUP(LA30,PROTOKOL!$A$1:$E$27,2,FALSE))*LB30)</f>
        <v xml:space="preserve"> </v>
      </c>
      <c r="LD30" s="168" t="str">
        <f t="shared" si="28"/>
        <v xml:space="preserve"> </v>
      </c>
      <c r="LE30" s="205" t="str">
        <f>IF(LA30=0," ",VLOOKUP(LA30,PROTOKOL!$A:$E,5,FALSE))</f>
        <v xml:space="preserve"> </v>
      </c>
      <c r="LF30" s="169"/>
      <c r="LG30" s="170" t="str">
        <f t="shared" si="86"/>
        <v xml:space="preserve"> </v>
      </c>
      <c r="LH30" s="210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",(VLOOKUP(LJ30,PROTOKOL!$A$1:$E$27,2,FALSE))*LK30)</f>
        <v xml:space="preserve"> </v>
      </c>
      <c r="LM30" s="168" t="str">
        <f t="shared" si="29"/>
        <v xml:space="preserve"> </v>
      </c>
      <c r="LN30" s="169" t="str">
        <f>IF(LJ30=0," ",VLOOKUP(LJ30,PROTOKOL!$A:$E,5,FALSE))</f>
        <v xml:space="preserve"> </v>
      </c>
      <c r="LO30" s="205" t="str">
        <f t="shared" si="103"/>
        <v xml:space="preserve"> </v>
      </c>
      <c r="LP30" s="169">
        <f t="shared" si="88"/>
        <v>0</v>
      </c>
      <c r="LQ30" s="170" t="str">
        <f t="shared" si="89"/>
        <v xml:space="preserve"> </v>
      </c>
    </row>
    <row r="31" spans="1:329" ht="13.8">
      <c r="A31" s="166">
        <v>3</v>
      </c>
      <c r="B31" s="229"/>
      <c r="C31" s="167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",(VLOOKUP(E31,PROTOKOL!$A$1:$E$27,2,FALSE))*F31)</f>
        <v xml:space="preserve"> </v>
      </c>
      <c r="H31" s="168" t="str">
        <f t="shared" si="0"/>
        <v xml:space="preserve"> </v>
      </c>
      <c r="I31" s="205" t="str">
        <f>IF(E31=0," ",VLOOKUP(E31,PROTOKOL!$A:$E,5,FALSE))</f>
        <v xml:space="preserve"> </v>
      </c>
      <c r="J31" s="169"/>
      <c r="K31" s="170" t="str">
        <f t="shared" si="30"/>
        <v xml:space="preserve"> </v>
      </c>
      <c r="L31" s="210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",(VLOOKUP(N31,PROTOKOL!$A$1:$E$27,2,FALSE))*O31)</f>
        <v xml:space="preserve"> </v>
      </c>
      <c r="Q31" s="168" t="str">
        <f t="shared" si="1"/>
        <v xml:space="preserve"> </v>
      </c>
      <c r="R31" s="169" t="str">
        <f>IF(N31=0," ",VLOOKUP(N31,PROTOKOL!$A:$E,5,FALSE))</f>
        <v xml:space="preserve"> </v>
      </c>
      <c r="S31" s="205" t="str">
        <f t="shared" si="31"/>
        <v xml:space="preserve"> </v>
      </c>
      <c r="T31" s="169">
        <f t="shared" si="32"/>
        <v>0</v>
      </c>
      <c r="U31" s="170" t="str">
        <f t="shared" si="33"/>
        <v xml:space="preserve"> </v>
      </c>
      <c r="W31" s="166">
        <v>3</v>
      </c>
      <c r="X31" s="229"/>
      <c r="Y31" s="167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",(VLOOKUP(AA31,PROTOKOL!$A$1:$E$27,2,FALSE))*AB31)</f>
        <v xml:space="preserve"> </v>
      </c>
      <c r="AD31" s="168" t="str">
        <f t="shared" si="2"/>
        <v xml:space="preserve"> </v>
      </c>
      <c r="AE31" s="205" t="str">
        <f>IF(AA31=0," ",VLOOKUP(AA31,PROTOKOL!$A:$E,5,FALSE))</f>
        <v xml:space="preserve"> </v>
      </c>
      <c r="AF31" s="169"/>
      <c r="AG31" s="170" t="str">
        <f t="shared" si="34"/>
        <v xml:space="preserve"> </v>
      </c>
      <c r="AH31" s="210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",(VLOOKUP(AJ31,PROTOKOL!$A$1:$E$27,2,FALSE))*AK31)</f>
        <v xml:space="preserve"> </v>
      </c>
      <c r="AM31" s="168" t="str">
        <f t="shared" si="3"/>
        <v xml:space="preserve"> </v>
      </c>
      <c r="AN31" s="169" t="str">
        <f>IF(AJ31=0," ",VLOOKUP(AJ31,PROTOKOL!$A:$E,5,FALSE))</f>
        <v xml:space="preserve"> </v>
      </c>
      <c r="AO31" s="205" t="str">
        <f t="shared" si="90"/>
        <v xml:space="preserve"> </v>
      </c>
      <c r="AP31" s="169">
        <f t="shared" si="36"/>
        <v>0</v>
      </c>
      <c r="AQ31" s="170" t="str">
        <f t="shared" si="37"/>
        <v xml:space="preserve"> </v>
      </c>
      <c r="AS31" s="166">
        <v>3</v>
      </c>
      <c r="AT31" s="229"/>
      <c r="AU31" s="167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",(VLOOKUP(AW31,PROTOKOL!$A$1:$E$27,2,FALSE))*AX31)</f>
        <v xml:space="preserve"> </v>
      </c>
      <c r="AZ31" s="168" t="str">
        <f t="shared" si="4"/>
        <v xml:space="preserve"> </v>
      </c>
      <c r="BA31" s="205" t="str">
        <f>IF(AW31=0," ",VLOOKUP(AW31,PROTOKOL!$A:$E,5,FALSE))</f>
        <v xml:space="preserve"> </v>
      </c>
      <c r="BB31" s="169"/>
      <c r="BC31" s="170" t="str">
        <f t="shared" si="38"/>
        <v xml:space="preserve"> </v>
      </c>
      <c r="BD31" s="210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",(VLOOKUP(BF31,PROTOKOL!$A$1:$E$27,2,FALSE))*BG31)</f>
        <v xml:space="preserve"> </v>
      </c>
      <c r="BI31" s="168" t="str">
        <f t="shared" si="5"/>
        <v xml:space="preserve"> </v>
      </c>
      <c r="BJ31" s="169" t="str">
        <f>IF(BF31=0," ",VLOOKUP(BF31,PROTOKOL!$A:$E,5,FALSE))</f>
        <v xml:space="preserve"> </v>
      </c>
      <c r="BK31" s="205" t="str">
        <f t="shared" si="91"/>
        <v xml:space="preserve"> </v>
      </c>
      <c r="BL31" s="169">
        <f t="shared" si="40"/>
        <v>0</v>
      </c>
      <c r="BM31" s="170" t="str">
        <f t="shared" si="41"/>
        <v xml:space="preserve"> </v>
      </c>
      <c r="BO31" s="166">
        <v>3</v>
      </c>
      <c r="BP31" s="229"/>
      <c r="BQ31" s="167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",(VLOOKUP(BS31,PROTOKOL!$A$1:$E$27,2,FALSE))*BT31)</f>
        <v xml:space="preserve"> </v>
      </c>
      <c r="BV31" s="168" t="str">
        <f t="shared" si="6"/>
        <v xml:space="preserve"> </v>
      </c>
      <c r="BW31" s="205" t="str">
        <f>IF(BS31=0," ",VLOOKUP(BS31,PROTOKOL!$A:$E,5,FALSE))</f>
        <v xml:space="preserve"> </v>
      </c>
      <c r="BX31" s="169"/>
      <c r="BY31" s="170" t="str">
        <f t="shared" si="42"/>
        <v xml:space="preserve"> </v>
      </c>
      <c r="BZ31" s="210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",(VLOOKUP(CB31,PROTOKOL!$A$1:$E$27,2,FALSE))*CC31)</f>
        <v xml:space="preserve"> </v>
      </c>
      <c r="CE31" s="168" t="str">
        <f t="shared" si="7"/>
        <v xml:space="preserve"> </v>
      </c>
      <c r="CF31" s="169" t="str">
        <f>IF(CB31=0," ",VLOOKUP(CB31,PROTOKOL!$A:$E,5,FALSE))</f>
        <v xml:space="preserve"> </v>
      </c>
      <c r="CG31" s="205" t="str">
        <f t="shared" si="92"/>
        <v xml:space="preserve"> </v>
      </c>
      <c r="CH31" s="169">
        <f t="shared" si="44"/>
        <v>0</v>
      </c>
      <c r="CI31" s="170" t="str">
        <f t="shared" si="45"/>
        <v xml:space="preserve"> </v>
      </c>
      <c r="CK31" s="166">
        <v>3</v>
      </c>
      <c r="CL31" s="229"/>
      <c r="CM31" s="167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",(VLOOKUP(CO31,PROTOKOL!$A$1:$E$27,2,FALSE))*CP31)</f>
        <v xml:space="preserve"> </v>
      </c>
      <c r="CR31" s="168" t="str">
        <f t="shared" si="8"/>
        <v xml:space="preserve"> </v>
      </c>
      <c r="CS31" s="205" t="str">
        <f>IF(CO31=0," ",VLOOKUP(CO31,PROTOKOL!$A:$E,5,FALSE))</f>
        <v xml:space="preserve"> </v>
      </c>
      <c r="CT31" s="169"/>
      <c r="CU31" s="170" t="str">
        <f t="shared" si="46"/>
        <v xml:space="preserve"> </v>
      </c>
      <c r="CV31" s="210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",(VLOOKUP(CX31,PROTOKOL!$A$1:$E$27,2,FALSE))*CY31)</f>
        <v xml:space="preserve"> </v>
      </c>
      <c r="DA31" s="168" t="str">
        <f t="shared" si="9"/>
        <v xml:space="preserve"> </v>
      </c>
      <c r="DB31" s="169" t="str">
        <f>IF(CX31=0," ",VLOOKUP(CX31,PROTOKOL!$A:$E,5,FALSE))</f>
        <v xml:space="preserve"> </v>
      </c>
      <c r="DC31" s="205" t="str">
        <f t="shared" si="93"/>
        <v xml:space="preserve"> </v>
      </c>
      <c r="DD31" s="169">
        <f t="shared" si="48"/>
        <v>0</v>
      </c>
      <c r="DE31" s="170" t="str">
        <f t="shared" si="49"/>
        <v xml:space="preserve"> </v>
      </c>
      <c r="DG31" s="166">
        <v>3</v>
      </c>
      <c r="DH31" s="229"/>
      <c r="DI31" s="167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",(VLOOKUP(DK31,PROTOKOL!$A$1:$E$27,2,FALSE))*DL31)</f>
        <v xml:space="preserve"> </v>
      </c>
      <c r="DN31" s="168" t="str">
        <f t="shared" si="10"/>
        <v xml:space="preserve"> </v>
      </c>
      <c r="DO31" s="205" t="str">
        <f>IF(DK31=0," ",VLOOKUP(DK31,PROTOKOL!$A:$E,5,FALSE))</f>
        <v xml:space="preserve"> </v>
      </c>
      <c r="DP31" s="169"/>
      <c r="DQ31" s="170" t="str">
        <f t="shared" si="50"/>
        <v xml:space="preserve"> </v>
      </c>
      <c r="DR31" s="210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",(VLOOKUP(DT31,PROTOKOL!$A$1:$E$27,2,FALSE))*DU31)</f>
        <v xml:space="preserve"> </v>
      </c>
      <c r="DW31" s="168" t="str">
        <f t="shared" si="11"/>
        <v xml:space="preserve"> </v>
      </c>
      <c r="DX31" s="169" t="str">
        <f>IF(DT31=0," ",VLOOKUP(DT31,PROTOKOL!$A:$E,5,FALSE))</f>
        <v xml:space="preserve"> </v>
      </c>
      <c r="DY31" s="205" t="str">
        <f t="shared" si="94"/>
        <v xml:space="preserve"> </v>
      </c>
      <c r="DZ31" s="169">
        <f t="shared" si="52"/>
        <v>0</v>
      </c>
      <c r="EA31" s="170" t="str">
        <f t="shared" si="53"/>
        <v xml:space="preserve"> </v>
      </c>
      <c r="EC31" s="166">
        <v>3</v>
      </c>
      <c r="ED31" s="229"/>
      <c r="EE31" s="167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",(VLOOKUP(EG31,PROTOKOL!$A$1:$E$27,2,FALSE))*EH31)</f>
        <v xml:space="preserve"> </v>
      </c>
      <c r="EJ31" s="168" t="str">
        <f t="shared" si="12"/>
        <v xml:space="preserve"> </v>
      </c>
      <c r="EK31" s="205" t="str">
        <f>IF(EG31=0," ",VLOOKUP(EG31,PROTOKOL!$A:$E,5,FALSE))</f>
        <v xml:space="preserve"> </v>
      </c>
      <c r="EL31" s="169"/>
      <c r="EM31" s="170" t="str">
        <f t="shared" si="54"/>
        <v xml:space="preserve"> </v>
      </c>
      <c r="EN31" s="210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",(VLOOKUP(EP31,PROTOKOL!$A$1:$E$27,2,FALSE))*EQ31)</f>
        <v xml:space="preserve"> </v>
      </c>
      <c r="ES31" s="168" t="str">
        <f t="shared" si="13"/>
        <v xml:space="preserve"> </v>
      </c>
      <c r="ET31" s="169" t="str">
        <f>IF(EP31=0," ",VLOOKUP(EP31,PROTOKOL!$A:$E,5,FALSE))</f>
        <v xml:space="preserve"> </v>
      </c>
      <c r="EU31" s="205" t="str">
        <f t="shared" si="95"/>
        <v xml:space="preserve"> </v>
      </c>
      <c r="EV31" s="169">
        <f t="shared" si="56"/>
        <v>0</v>
      </c>
      <c r="EW31" s="170" t="str">
        <f t="shared" si="57"/>
        <v xml:space="preserve"> </v>
      </c>
      <c r="EY31" s="166">
        <v>3</v>
      </c>
      <c r="EZ31" s="229"/>
      <c r="FA31" s="167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",(VLOOKUP(FC31,PROTOKOL!$A$1:$E$27,2,FALSE))*FD31)</f>
        <v xml:space="preserve"> </v>
      </c>
      <c r="FF31" s="168" t="str">
        <f t="shared" si="14"/>
        <v xml:space="preserve"> </v>
      </c>
      <c r="FG31" s="205" t="str">
        <f>IF(FC31=0," ",VLOOKUP(FC31,PROTOKOL!$A:$E,5,FALSE))</f>
        <v xml:space="preserve"> </v>
      </c>
      <c r="FH31" s="169"/>
      <c r="FI31" s="170" t="str">
        <f t="shared" si="58"/>
        <v xml:space="preserve"> </v>
      </c>
      <c r="FJ31" s="210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",(VLOOKUP(FL31,PROTOKOL!$A$1:$E$27,2,FALSE))*FM31)</f>
        <v xml:space="preserve"> </v>
      </c>
      <c r="FO31" s="168" t="str">
        <f t="shared" si="15"/>
        <v xml:space="preserve"> </v>
      </c>
      <c r="FP31" s="169" t="str">
        <f>IF(FL31=0," ",VLOOKUP(FL31,PROTOKOL!$A:$E,5,FALSE))</f>
        <v xml:space="preserve"> </v>
      </c>
      <c r="FQ31" s="205" t="str">
        <f t="shared" si="96"/>
        <v xml:space="preserve"> </v>
      </c>
      <c r="FR31" s="169">
        <f t="shared" si="60"/>
        <v>0</v>
      </c>
      <c r="FS31" s="170" t="str">
        <f t="shared" si="61"/>
        <v xml:space="preserve"> </v>
      </c>
      <c r="FU31" s="166">
        <v>3</v>
      </c>
      <c r="FV31" s="229"/>
      <c r="FW31" s="167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",(VLOOKUP(FY31,PROTOKOL!$A$1:$E$27,2,FALSE))*FZ31)</f>
        <v xml:space="preserve"> </v>
      </c>
      <c r="GB31" s="168" t="str">
        <f t="shared" si="16"/>
        <v xml:space="preserve"> </v>
      </c>
      <c r="GC31" s="205" t="str">
        <f>IF(FY31=0," ",VLOOKUP(FY31,PROTOKOL!$A:$E,5,FALSE))</f>
        <v xml:space="preserve"> </v>
      </c>
      <c r="GD31" s="169"/>
      <c r="GE31" s="170" t="str">
        <f t="shared" si="62"/>
        <v xml:space="preserve"> </v>
      </c>
      <c r="GF31" s="210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",(VLOOKUP(GH31,PROTOKOL!$A$1:$E$27,2,FALSE))*GI31)</f>
        <v xml:space="preserve"> </v>
      </c>
      <c r="GK31" s="168" t="str">
        <f t="shared" si="17"/>
        <v xml:space="preserve"> </v>
      </c>
      <c r="GL31" s="169" t="str">
        <f>IF(GH31=0," ",VLOOKUP(GH31,PROTOKOL!$A:$E,5,FALSE))</f>
        <v xml:space="preserve"> </v>
      </c>
      <c r="GM31" s="205" t="str">
        <f t="shared" si="97"/>
        <v xml:space="preserve"> </v>
      </c>
      <c r="GN31" s="169">
        <f t="shared" si="64"/>
        <v>0</v>
      </c>
      <c r="GO31" s="170" t="str">
        <f t="shared" si="65"/>
        <v xml:space="preserve"> </v>
      </c>
      <c r="GQ31" s="166">
        <v>3</v>
      </c>
      <c r="GR31" s="229"/>
      <c r="GS31" s="167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",(VLOOKUP(GU31,PROTOKOL!$A$1:$E$27,2,FALSE))*GV31)</f>
        <v xml:space="preserve"> </v>
      </c>
      <c r="GX31" s="168" t="str">
        <f t="shared" si="18"/>
        <v xml:space="preserve"> </v>
      </c>
      <c r="GY31" s="205" t="str">
        <f>IF(GU31=0," ",VLOOKUP(GU31,PROTOKOL!$A:$E,5,FALSE))</f>
        <v xml:space="preserve"> </v>
      </c>
      <c r="GZ31" s="169"/>
      <c r="HA31" s="170" t="str">
        <f t="shared" si="66"/>
        <v xml:space="preserve"> </v>
      </c>
      <c r="HB31" s="210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",(VLOOKUP(HD31,PROTOKOL!$A$1:$E$27,2,FALSE))*HE31)</f>
        <v xml:space="preserve"> </v>
      </c>
      <c r="HG31" s="168" t="str">
        <f t="shared" si="19"/>
        <v xml:space="preserve"> </v>
      </c>
      <c r="HH31" s="169" t="str">
        <f>IF(HD31=0," ",VLOOKUP(HD31,PROTOKOL!$A:$E,5,FALSE))</f>
        <v xml:space="preserve"> </v>
      </c>
      <c r="HI31" s="205" t="str">
        <f t="shared" si="98"/>
        <v xml:space="preserve"> </v>
      </c>
      <c r="HJ31" s="169">
        <f t="shared" si="68"/>
        <v>0</v>
      </c>
      <c r="HK31" s="170" t="str">
        <f t="shared" si="69"/>
        <v xml:space="preserve"> </v>
      </c>
      <c r="HM31" s="166">
        <v>3</v>
      </c>
      <c r="HN31" s="229"/>
      <c r="HO31" s="167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",(VLOOKUP(HQ31,PROTOKOL!$A$1:$E$27,2,FALSE))*HR31)</f>
        <v xml:space="preserve"> </v>
      </c>
      <c r="HT31" s="168" t="str">
        <f t="shared" si="20"/>
        <v xml:space="preserve"> </v>
      </c>
      <c r="HU31" s="205" t="str">
        <f>IF(HQ31=0," ",VLOOKUP(HQ31,PROTOKOL!$A:$E,5,FALSE))</f>
        <v xml:space="preserve"> </v>
      </c>
      <c r="HV31" s="169"/>
      <c r="HW31" s="170" t="str">
        <f t="shared" si="70"/>
        <v xml:space="preserve"> </v>
      </c>
      <c r="HX31" s="210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",(VLOOKUP(HZ31,PROTOKOL!$A$1:$E$27,2,FALSE))*IA31)</f>
        <v xml:space="preserve"> </v>
      </c>
      <c r="IC31" s="168" t="str">
        <f t="shared" si="21"/>
        <v xml:space="preserve"> </v>
      </c>
      <c r="ID31" s="169" t="str">
        <f>IF(HZ31=0," ",VLOOKUP(HZ31,PROTOKOL!$A:$E,5,FALSE))</f>
        <v xml:space="preserve"> </v>
      </c>
      <c r="IE31" s="205" t="str">
        <f t="shared" si="99"/>
        <v xml:space="preserve"> </v>
      </c>
      <c r="IF31" s="169">
        <f t="shared" si="72"/>
        <v>0</v>
      </c>
      <c r="IG31" s="170" t="str">
        <f t="shared" si="73"/>
        <v xml:space="preserve"> </v>
      </c>
      <c r="II31" s="166">
        <v>3</v>
      </c>
      <c r="IJ31" s="229"/>
      <c r="IK31" s="167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",(VLOOKUP(IM31,PROTOKOL!$A$1:$E$27,2,FALSE))*IN31)</f>
        <v xml:space="preserve"> </v>
      </c>
      <c r="IP31" s="168" t="str">
        <f t="shared" si="22"/>
        <v xml:space="preserve"> </v>
      </c>
      <c r="IQ31" s="205" t="str">
        <f>IF(IM31=0," ",VLOOKUP(IM31,PROTOKOL!$A:$E,5,FALSE))</f>
        <v xml:space="preserve"> </v>
      </c>
      <c r="IR31" s="169"/>
      <c r="IS31" s="170" t="str">
        <f t="shared" si="74"/>
        <v xml:space="preserve"> </v>
      </c>
      <c r="IT31" s="210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",(VLOOKUP(IV31,PROTOKOL!$A$1:$E$27,2,FALSE))*IW31)</f>
        <v xml:space="preserve"> </v>
      </c>
      <c r="IY31" s="168" t="str">
        <f t="shared" si="23"/>
        <v xml:space="preserve"> </v>
      </c>
      <c r="IZ31" s="169" t="str">
        <f>IF(IV31=0," ",VLOOKUP(IV31,PROTOKOL!$A:$E,5,FALSE))</f>
        <v xml:space="preserve"> </v>
      </c>
      <c r="JA31" s="205" t="str">
        <f t="shared" si="100"/>
        <v xml:space="preserve"> </v>
      </c>
      <c r="JB31" s="169">
        <f t="shared" si="76"/>
        <v>0</v>
      </c>
      <c r="JC31" s="170" t="str">
        <f t="shared" si="77"/>
        <v xml:space="preserve"> </v>
      </c>
      <c r="JE31" s="166">
        <v>3</v>
      </c>
      <c r="JF31" s="229"/>
      <c r="JG31" s="167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",(VLOOKUP(JI31,PROTOKOL!$A$1:$E$27,2,FALSE))*JJ31)</f>
        <v xml:space="preserve"> </v>
      </c>
      <c r="JL31" s="168" t="str">
        <f t="shared" si="24"/>
        <v xml:space="preserve"> </v>
      </c>
      <c r="JM31" s="205" t="str">
        <f>IF(JI31=0," ",VLOOKUP(JI31,PROTOKOL!$A:$E,5,FALSE))</f>
        <v xml:space="preserve"> </v>
      </c>
      <c r="JN31" s="169"/>
      <c r="JO31" s="170" t="str">
        <f t="shared" si="78"/>
        <v xml:space="preserve"> </v>
      </c>
      <c r="JP31" s="210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",(VLOOKUP(JR31,PROTOKOL!$A$1:$E$27,2,FALSE))*JS31)</f>
        <v xml:space="preserve"> </v>
      </c>
      <c r="JU31" s="168" t="str">
        <f t="shared" si="25"/>
        <v xml:space="preserve"> </v>
      </c>
      <c r="JV31" s="169" t="str">
        <f>IF(JR31=0," ",VLOOKUP(JR31,PROTOKOL!$A:$E,5,FALSE))</f>
        <v xml:space="preserve"> </v>
      </c>
      <c r="JW31" s="205" t="str">
        <f t="shared" si="101"/>
        <v xml:space="preserve"> </v>
      </c>
      <c r="JX31" s="169">
        <f t="shared" si="80"/>
        <v>0</v>
      </c>
      <c r="JY31" s="170" t="str">
        <f t="shared" si="81"/>
        <v xml:space="preserve"> </v>
      </c>
      <c r="KA31" s="166">
        <v>3</v>
      </c>
      <c r="KB31" s="229"/>
      <c r="KC31" s="167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",(VLOOKUP(KE31,PROTOKOL!$A$1:$E$27,2,FALSE))*KF31)</f>
        <v xml:space="preserve"> </v>
      </c>
      <c r="KH31" s="168" t="str">
        <f t="shared" si="26"/>
        <v xml:space="preserve"> </v>
      </c>
      <c r="KI31" s="205" t="str">
        <f>IF(KE31=0," ",VLOOKUP(KE31,PROTOKOL!$A:$E,5,FALSE))</f>
        <v xml:space="preserve"> </v>
      </c>
      <c r="KJ31" s="169"/>
      <c r="KK31" s="170" t="str">
        <f t="shared" si="82"/>
        <v xml:space="preserve"> </v>
      </c>
      <c r="KL31" s="210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",(VLOOKUP(KN31,PROTOKOL!$A$1:$E$27,2,FALSE))*KO31)</f>
        <v xml:space="preserve"> </v>
      </c>
      <c r="KQ31" s="168" t="str">
        <f t="shared" si="27"/>
        <v xml:space="preserve"> </v>
      </c>
      <c r="KR31" s="169" t="str">
        <f>IF(KN31=0," ",VLOOKUP(KN31,PROTOKOL!$A:$E,5,FALSE))</f>
        <v xml:space="preserve"> </v>
      </c>
      <c r="KS31" s="205" t="str">
        <f t="shared" si="102"/>
        <v xml:space="preserve"> </v>
      </c>
      <c r="KT31" s="169">
        <f t="shared" si="84"/>
        <v>0</v>
      </c>
      <c r="KU31" s="170" t="str">
        <f t="shared" si="85"/>
        <v xml:space="preserve"> </v>
      </c>
      <c r="KW31" s="166">
        <v>3</v>
      </c>
      <c r="KX31" s="229"/>
      <c r="KY31" s="167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",(VLOOKUP(LA31,PROTOKOL!$A$1:$E$27,2,FALSE))*LB31)</f>
        <v xml:space="preserve"> </v>
      </c>
      <c r="LD31" s="168" t="str">
        <f t="shared" si="28"/>
        <v xml:space="preserve"> </v>
      </c>
      <c r="LE31" s="205" t="str">
        <f>IF(LA31=0," ",VLOOKUP(LA31,PROTOKOL!$A:$E,5,FALSE))</f>
        <v xml:space="preserve"> </v>
      </c>
      <c r="LF31" s="169"/>
      <c r="LG31" s="170" t="str">
        <f t="shared" si="86"/>
        <v xml:space="preserve"> </v>
      </c>
      <c r="LH31" s="210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",(VLOOKUP(LJ31,PROTOKOL!$A$1:$E$27,2,FALSE))*LK31)</f>
        <v xml:space="preserve"> </v>
      </c>
      <c r="LM31" s="168" t="str">
        <f t="shared" si="29"/>
        <v xml:space="preserve"> </v>
      </c>
      <c r="LN31" s="169" t="str">
        <f>IF(LJ31=0," ",VLOOKUP(LJ31,PROTOKOL!$A:$E,5,FALSE))</f>
        <v xml:space="preserve"> </v>
      </c>
      <c r="LO31" s="205" t="str">
        <f t="shared" si="103"/>
        <v xml:space="preserve"> </v>
      </c>
      <c r="LP31" s="169">
        <f t="shared" si="88"/>
        <v>0</v>
      </c>
      <c r="LQ31" s="170" t="str">
        <f t="shared" si="89"/>
        <v xml:space="preserve"> </v>
      </c>
    </row>
    <row r="32" spans="1:329" ht="13.8">
      <c r="A32" s="166">
        <v>4</v>
      </c>
      <c r="B32" s="227">
        <v>4</v>
      </c>
      <c r="C32" s="167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",(VLOOKUP(E32,PROTOKOL!$A$1:$E$27,2,FALSE))*F32)</f>
        <v xml:space="preserve"> </v>
      </c>
      <c r="H32" s="168" t="str">
        <f t="shared" si="0"/>
        <v xml:space="preserve"> </v>
      </c>
      <c r="I32" s="205" t="str">
        <f>IF(E32=0," ",VLOOKUP(E32,PROTOKOL!$A:$E,5,FALSE))</f>
        <v xml:space="preserve"> </v>
      </c>
      <c r="J32" s="169"/>
      <c r="K32" s="170" t="str">
        <f t="shared" si="30"/>
        <v xml:space="preserve"> </v>
      </c>
      <c r="L32" s="210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",(VLOOKUP(N32,PROTOKOL!$A$1:$E$27,2,FALSE))*O32)</f>
        <v xml:space="preserve"> </v>
      </c>
      <c r="Q32" s="168" t="str">
        <f t="shared" si="1"/>
        <v xml:space="preserve"> </v>
      </c>
      <c r="R32" s="169" t="str">
        <f>IF(N32=0," ",VLOOKUP(N32,PROTOKOL!$A:$E,5,FALSE))</f>
        <v xml:space="preserve"> </v>
      </c>
      <c r="S32" s="205" t="str">
        <f t="shared" si="31"/>
        <v xml:space="preserve"> </v>
      </c>
      <c r="T32" s="169">
        <f t="shared" si="32"/>
        <v>0</v>
      </c>
      <c r="U32" s="170" t="str">
        <f t="shared" si="33"/>
        <v xml:space="preserve"> </v>
      </c>
      <c r="W32" s="166">
        <v>4</v>
      </c>
      <c r="X32" s="227">
        <v>4</v>
      </c>
      <c r="Y32" s="167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",(VLOOKUP(AA32,PROTOKOL!$A$1:$E$27,2,FALSE))*AB32)</f>
        <v xml:space="preserve"> </v>
      </c>
      <c r="AD32" s="168" t="str">
        <f t="shared" si="2"/>
        <v xml:space="preserve"> </v>
      </c>
      <c r="AE32" s="205" t="str">
        <f>IF(AA32=0," ",VLOOKUP(AA32,PROTOKOL!$A:$E,5,FALSE))</f>
        <v xml:space="preserve"> </v>
      </c>
      <c r="AF32" s="169"/>
      <c r="AG32" s="170" t="str">
        <f t="shared" si="34"/>
        <v xml:space="preserve"> </v>
      </c>
      <c r="AH32" s="210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",(VLOOKUP(AJ32,PROTOKOL!$A$1:$E$27,2,FALSE))*AK32)</f>
        <v xml:space="preserve"> </v>
      </c>
      <c r="AM32" s="168" t="str">
        <f t="shared" si="3"/>
        <v xml:space="preserve"> </v>
      </c>
      <c r="AN32" s="169" t="str">
        <f>IF(AJ32=0," ",VLOOKUP(AJ32,PROTOKOL!$A:$E,5,FALSE))</f>
        <v xml:space="preserve"> </v>
      </c>
      <c r="AO32" s="205" t="str">
        <f t="shared" si="90"/>
        <v xml:space="preserve"> </v>
      </c>
      <c r="AP32" s="169">
        <f t="shared" si="36"/>
        <v>0</v>
      </c>
      <c r="AQ32" s="170" t="str">
        <f t="shared" si="37"/>
        <v xml:space="preserve"> </v>
      </c>
      <c r="AS32" s="166">
        <v>4</v>
      </c>
      <c r="AT32" s="227">
        <v>4</v>
      </c>
      <c r="AU32" s="167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",(VLOOKUP(AW32,PROTOKOL!$A$1:$E$27,2,FALSE))*AX32)</f>
        <v xml:space="preserve"> </v>
      </c>
      <c r="AZ32" s="168" t="str">
        <f t="shared" si="4"/>
        <v xml:space="preserve"> </v>
      </c>
      <c r="BA32" s="205" t="str">
        <f>IF(AW32=0," ",VLOOKUP(AW32,PROTOKOL!$A:$E,5,FALSE))</f>
        <v xml:space="preserve"> </v>
      </c>
      <c r="BB32" s="169"/>
      <c r="BC32" s="170" t="str">
        <f t="shared" si="38"/>
        <v xml:space="preserve"> </v>
      </c>
      <c r="BD32" s="210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",(VLOOKUP(BF32,PROTOKOL!$A$1:$E$27,2,FALSE))*BG32)</f>
        <v xml:space="preserve"> </v>
      </c>
      <c r="BI32" s="168" t="str">
        <f t="shared" si="5"/>
        <v xml:space="preserve"> </v>
      </c>
      <c r="BJ32" s="169" t="str">
        <f>IF(BF32=0," ",VLOOKUP(BF32,PROTOKOL!$A:$E,5,FALSE))</f>
        <v xml:space="preserve"> </v>
      </c>
      <c r="BK32" s="205" t="str">
        <f t="shared" si="91"/>
        <v xml:space="preserve"> </v>
      </c>
      <c r="BL32" s="169">
        <f t="shared" si="40"/>
        <v>0</v>
      </c>
      <c r="BM32" s="170" t="str">
        <f t="shared" si="41"/>
        <v xml:space="preserve"> </v>
      </c>
      <c r="BO32" s="166">
        <v>4</v>
      </c>
      <c r="BP32" s="227">
        <v>4</v>
      </c>
      <c r="BQ32" s="167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",(VLOOKUP(BS32,PROTOKOL!$A$1:$E$27,2,FALSE))*BT32)</f>
        <v xml:space="preserve"> </v>
      </c>
      <c r="BV32" s="168" t="str">
        <f t="shared" si="6"/>
        <v xml:space="preserve"> </v>
      </c>
      <c r="BW32" s="205" t="str">
        <f>IF(BS32=0," ",VLOOKUP(BS32,PROTOKOL!$A:$E,5,FALSE))</f>
        <v xml:space="preserve"> </v>
      </c>
      <c r="BX32" s="169"/>
      <c r="BY32" s="170" t="str">
        <f t="shared" si="42"/>
        <v xml:space="preserve"> </v>
      </c>
      <c r="BZ32" s="210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",(VLOOKUP(CB32,PROTOKOL!$A$1:$E$27,2,FALSE))*CC32)</f>
        <v xml:space="preserve"> </v>
      </c>
      <c r="CE32" s="168" t="str">
        <f t="shared" si="7"/>
        <v xml:space="preserve"> </v>
      </c>
      <c r="CF32" s="169" t="str">
        <f>IF(CB32=0," ",VLOOKUP(CB32,PROTOKOL!$A:$E,5,FALSE))</f>
        <v xml:space="preserve"> </v>
      </c>
      <c r="CG32" s="205" t="str">
        <f t="shared" si="92"/>
        <v xml:space="preserve"> </v>
      </c>
      <c r="CH32" s="169">
        <f t="shared" si="44"/>
        <v>0</v>
      </c>
      <c r="CI32" s="170" t="str">
        <f t="shared" si="45"/>
        <v xml:space="preserve"> </v>
      </c>
      <c r="CK32" s="166">
        <v>4</v>
      </c>
      <c r="CL32" s="227">
        <v>4</v>
      </c>
      <c r="CM32" s="167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",(VLOOKUP(CO32,PROTOKOL!$A$1:$E$27,2,FALSE))*CP32)</f>
        <v xml:space="preserve"> </v>
      </c>
      <c r="CR32" s="168" t="str">
        <f t="shared" si="8"/>
        <v xml:space="preserve"> </v>
      </c>
      <c r="CS32" s="205" t="str">
        <f>IF(CO32=0," ",VLOOKUP(CO32,PROTOKOL!$A:$E,5,FALSE))</f>
        <v xml:space="preserve"> </v>
      </c>
      <c r="CT32" s="169"/>
      <c r="CU32" s="170" t="str">
        <f t="shared" si="46"/>
        <v xml:space="preserve"> </v>
      </c>
      <c r="CV32" s="210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",(VLOOKUP(CX32,PROTOKOL!$A$1:$E$27,2,FALSE))*CY32)</f>
        <v xml:space="preserve"> </v>
      </c>
      <c r="DA32" s="168" t="str">
        <f t="shared" si="9"/>
        <v xml:space="preserve"> </v>
      </c>
      <c r="DB32" s="169" t="str">
        <f>IF(CX32=0," ",VLOOKUP(CX32,PROTOKOL!$A:$E,5,FALSE))</f>
        <v xml:space="preserve"> </v>
      </c>
      <c r="DC32" s="205" t="str">
        <f t="shared" si="93"/>
        <v xml:space="preserve"> </v>
      </c>
      <c r="DD32" s="169">
        <f t="shared" si="48"/>
        <v>0</v>
      </c>
      <c r="DE32" s="170" t="str">
        <f t="shared" si="49"/>
        <v xml:space="preserve"> </v>
      </c>
      <c r="DG32" s="166">
        <v>4</v>
      </c>
      <c r="DH32" s="227">
        <v>4</v>
      </c>
      <c r="DI32" s="167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",(VLOOKUP(DK32,PROTOKOL!$A$1:$E$27,2,FALSE))*DL32)</f>
        <v xml:space="preserve"> </v>
      </c>
      <c r="DN32" s="168" t="str">
        <f t="shared" si="10"/>
        <v xml:space="preserve"> </v>
      </c>
      <c r="DO32" s="205" t="str">
        <f>IF(DK32=0," ",VLOOKUP(DK32,PROTOKOL!$A:$E,5,FALSE))</f>
        <v xml:space="preserve"> </v>
      </c>
      <c r="DP32" s="169"/>
      <c r="DQ32" s="170" t="str">
        <f t="shared" si="50"/>
        <v xml:space="preserve"> </v>
      </c>
      <c r="DR32" s="210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",(VLOOKUP(DT32,PROTOKOL!$A$1:$E$27,2,FALSE))*DU32)</f>
        <v xml:space="preserve"> </v>
      </c>
      <c r="DW32" s="168" t="str">
        <f t="shared" si="11"/>
        <v xml:space="preserve"> </v>
      </c>
      <c r="DX32" s="169" t="str">
        <f>IF(DT32=0," ",VLOOKUP(DT32,PROTOKOL!$A:$E,5,FALSE))</f>
        <v xml:space="preserve"> </v>
      </c>
      <c r="DY32" s="205" t="str">
        <f t="shared" si="94"/>
        <v xml:space="preserve"> </v>
      </c>
      <c r="DZ32" s="169">
        <f t="shared" si="52"/>
        <v>0</v>
      </c>
      <c r="EA32" s="170" t="str">
        <f t="shared" si="53"/>
        <v xml:space="preserve"> </v>
      </c>
      <c r="EC32" s="166">
        <v>4</v>
      </c>
      <c r="ED32" s="227">
        <v>4</v>
      </c>
      <c r="EE32" s="167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",(VLOOKUP(EG32,PROTOKOL!$A$1:$E$27,2,FALSE))*EH32)</f>
        <v xml:space="preserve"> </v>
      </c>
      <c r="EJ32" s="168" t="str">
        <f t="shared" si="12"/>
        <v xml:space="preserve"> </v>
      </c>
      <c r="EK32" s="205" t="str">
        <f>IF(EG32=0," ",VLOOKUP(EG32,PROTOKOL!$A:$E,5,FALSE))</f>
        <v xml:space="preserve"> </v>
      </c>
      <c r="EL32" s="169"/>
      <c r="EM32" s="170" t="str">
        <f t="shared" si="54"/>
        <v xml:space="preserve"> </v>
      </c>
      <c r="EN32" s="210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",(VLOOKUP(EP32,PROTOKOL!$A$1:$E$27,2,FALSE))*EQ32)</f>
        <v xml:space="preserve"> </v>
      </c>
      <c r="ES32" s="168" t="str">
        <f t="shared" si="13"/>
        <v xml:space="preserve"> </v>
      </c>
      <c r="ET32" s="169" t="str">
        <f>IF(EP32=0," ",VLOOKUP(EP32,PROTOKOL!$A:$E,5,FALSE))</f>
        <v xml:space="preserve"> </v>
      </c>
      <c r="EU32" s="205" t="str">
        <f t="shared" si="95"/>
        <v xml:space="preserve"> </v>
      </c>
      <c r="EV32" s="169">
        <f t="shared" si="56"/>
        <v>0</v>
      </c>
      <c r="EW32" s="170" t="str">
        <f t="shared" si="57"/>
        <v xml:space="preserve"> </v>
      </c>
      <c r="EY32" s="166">
        <v>4</v>
      </c>
      <c r="EZ32" s="227">
        <v>4</v>
      </c>
      <c r="FA32" s="167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",(VLOOKUP(FC32,PROTOKOL!$A$1:$E$27,2,FALSE))*FD32)</f>
        <v xml:space="preserve"> </v>
      </c>
      <c r="FF32" s="168" t="str">
        <f t="shared" si="14"/>
        <v xml:space="preserve"> </v>
      </c>
      <c r="FG32" s="205" t="str">
        <f>IF(FC32=0," ",VLOOKUP(FC32,PROTOKOL!$A:$E,5,FALSE))</f>
        <v xml:space="preserve"> </v>
      </c>
      <c r="FH32" s="169"/>
      <c r="FI32" s="170" t="str">
        <f t="shared" si="58"/>
        <v xml:space="preserve"> </v>
      </c>
      <c r="FJ32" s="210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",(VLOOKUP(FL32,PROTOKOL!$A$1:$E$27,2,FALSE))*FM32)</f>
        <v xml:space="preserve"> </v>
      </c>
      <c r="FO32" s="168" t="str">
        <f t="shared" si="15"/>
        <v xml:space="preserve"> </v>
      </c>
      <c r="FP32" s="169" t="str">
        <f>IF(FL32=0," ",VLOOKUP(FL32,PROTOKOL!$A:$E,5,FALSE))</f>
        <v xml:space="preserve"> </v>
      </c>
      <c r="FQ32" s="205" t="str">
        <f t="shared" si="96"/>
        <v xml:space="preserve"> </v>
      </c>
      <c r="FR32" s="169">
        <f t="shared" si="60"/>
        <v>0</v>
      </c>
      <c r="FS32" s="170" t="str">
        <f t="shared" si="61"/>
        <v xml:space="preserve"> </v>
      </c>
      <c r="FU32" s="166">
        <v>4</v>
      </c>
      <c r="FV32" s="227">
        <v>4</v>
      </c>
      <c r="FW32" s="167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",(VLOOKUP(FY32,PROTOKOL!$A$1:$E$27,2,FALSE))*FZ32)</f>
        <v xml:space="preserve"> </v>
      </c>
      <c r="GB32" s="168" t="str">
        <f t="shared" si="16"/>
        <v xml:space="preserve"> </v>
      </c>
      <c r="GC32" s="205" t="str">
        <f>IF(FY32=0," ",VLOOKUP(FY32,PROTOKOL!$A:$E,5,FALSE))</f>
        <v xml:space="preserve"> </v>
      </c>
      <c r="GD32" s="169"/>
      <c r="GE32" s="170" t="str">
        <f t="shared" si="62"/>
        <v xml:space="preserve"> </v>
      </c>
      <c r="GF32" s="210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",(VLOOKUP(GH32,PROTOKOL!$A$1:$E$27,2,FALSE))*GI32)</f>
        <v xml:space="preserve"> </v>
      </c>
      <c r="GK32" s="168" t="str">
        <f t="shared" si="17"/>
        <v xml:space="preserve"> </v>
      </c>
      <c r="GL32" s="169" t="str">
        <f>IF(GH32=0," ",VLOOKUP(GH32,PROTOKOL!$A:$E,5,FALSE))</f>
        <v xml:space="preserve"> </v>
      </c>
      <c r="GM32" s="205" t="str">
        <f t="shared" si="97"/>
        <v xml:space="preserve"> </v>
      </c>
      <c r="GN32" s="169">
        <f t="shared" si="64"/>
        <v>0</v>
      </c>
      <c r="GO32" s="170" t="str">
        <f t="shared" si="65"/>
        <v xml:space="preserve"> </v>
      </c>
      <c r="GQ32" s="166">
        <v>4</v>
      </c>
      <c r="GR32" s="227">
        <v>4</v>
      </c>
      <c r="GS32" s="167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",(VLOOKUP(GU32,PROTOKOL!$A$1:$E$27,2,FALSE))*GV32)</f>
        <v xml:space="preserve"> </v>
      </c>
      <c r="GX32" s="168" t="str">
        <f t="shared" si="18"/>
        <v xml:space="preserve"> </v>
      </c>
      <c r="GY32" s="205" t="str">
        <f>IF(GU32=0," ",VLOOKUP(GU32,PROTOKOL!$A:$E,5,FALSE))</f>
        <v xml:space="preserve"> </v>
      </c>
      <c r="GZ32" s="169"/>
      <c r="HA32" s="170" t="str">
        <f t="shared" si="66"/>
        <v xml:space="preserve"> </v>
      </c>
      <c r="HB32" s="210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",(VLOOKUP(HD32,PROTOKOL!$A$1:$E$27,2,FALSE))*HE32)</f>
        <v xml:space="preserve"> </v>
      </c>
      <c r="HG32" s="168" t="str">
        <f t="shared" si="19"/>
        <v xml:space="preserve"> </v>
      </c>
      <c r="HH32" s="169" t="str">
        <f>IF(HD32=0," ",VLOOKUP(HD32,PROTOKOL!$A:$E,5,FALSE))</f>
        <v xml:space="preserve"> </v>
      </c>
      <c r="HI32" s="205" t="str">
        <f t="shared" si="98"/>
        <v xml:space="preserve"> </v>
      </c>
      <c r="HJ32" s="169">
        <f t="shared" si="68"/>
        <v>0</v>
      </c>
      <c r="HK32" s="170" t="str">
        <f t="shared" si="69"/>
        <v xml:space="preserve"> </v>
      </c>
      <c r="HM32" s="166">
        <v>4</v>
      </c>
      <c r="HN32" s="227">
        <v>4</v>
      </c>
      <c r="HO32" s="167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",(VLOOKUP(HQ32,PROTOKOL!$A$1:$E$27,2,FALSE))*HR32)</f>
        <v xml:space="preserve"> </v>
      </c>
      <c r="HT32" s="168" t="str">
        <f t="shared" si="20"/>
        <v xml:space="preserve"> </v>
      </c>
      <c r="HU32" s="205" t="str">
        <f>IF(HQ32=0," ",VLOOKUP(HQ32,PROTOKOL!$A:$E,5,FALSE))</f>
        <v xml:space="preserve"> </v>
      </c>
      <c r="HV32" s="169"/>
      <c r="HW32" s="170" t="str">
        <f t="shared" si="70"/>
        <v xml:space="preserve"> </v>
      </c>
      <c r="HX32" s="210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",(VLOOKUP(HZ32,PROTOKOL!$A$1:$E$27,2,FALSE))*IA32)</f>
        <v xml:space="preserve"> </v>
      </c>
      <c r="IC32" s="168" t="str">
        <f t="shared" si="21"/>
        <v xml:space="preserve"> </v>
      </c>
      <c r="ID32" s="169" t="str">
        <f>IF(HZ32=0," ",VLOOKUP(HZ32,PROTOKOL!$A:$E,5,FALSE))</f>
        <v xml:space="preserve"> </v>
      </c>
      <c r="IE32" s="205" t="str">
        <f t="shared" si="99"/>
        <v xml:space="preserve"> </v>
      </c>
      <c r="IF32" s="169">
        <f t="shared" si="72"/>
        <v>0</v>
      </c>
      <c r="IG32" s="170" t="str">
        <f t="shared" si="73"/>
        <v xml:space="preserve"> </v>
      </c>
      <c r="II32" s="166">
        <v>4</v>
      </c>
      <c r="IJ32" s="227">
        <v>4</v>
      </c>
      <c r="IK32" s="167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",(VLOOKUP(IM32,PROTOKOL!$A$1:$E$27,2,FALSE))*IN32)</f>
        <v xml:space="preserve"> </v>
      </c>
      <c r="IP32" s="168" t="str">
        <f t="shared" si="22"/>
        <v xml:space="preserve"> </v>
      </c>
      <c r="IQ32" s="205" t="str">
        <f>IF(IM32=0," ",VLOOKUP(IM32,PROTOKOL!$A:$E,5,FALSE))</f>
        <v xml:space="preserve"> </v>
      </c>
      <c r="IR32" s="169"/>
      <c r="IS32" s="170" t="str">
        <f t="shared" si="74"/>
        <v xml:space="preserve"> </v>
      </c>
      <c r="IT32" s="210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",(VLOOKUP(IV32,PROTOKOL!$A$1:$E$27,2,FALSE))*IW32)</f>
        <v xml:space="preserve"> </v>
      </c>
      <c r="IY32" s="168" t="str">
        <f t="shared" si="23"/>
        <v xml:space="preserve"> </v>
      </c>
      <c r="IZ32" s="169" t="str">
        <f>IF(IV32=0," ",VLOOKUP(IV32,PROTOKOL!$A:$E,5,FALSE))</f>
        <v xml:space="preserve"> </v>
      </c>
      <c r="JA32" s="205" t="str">
        <f t="shared" si="100"/>
        <v xml:space="preserve"> </v>
      </c>
      <c r="JB32" s="169">
        <f t="shared" si="76"/>
        <v>0</v>
      </c>
      <c r="JC32" s="170" t="str">
        <f t="shared" si="77"/>
        <v xml:space="preserve"> </v>
      </c>
      <c r="JE32" s="166">
        <v>4</v>
      </c>
      <c r="JF32" s="227">
        <v>4</v>
      </c>
      <c r="JG32" s="167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",(VLOOKUP(JI32,PROTOKOL!$A$1:$E$27,2,FALSE))*JJ32)</f>
        <v xml:space="preserve"> </v>
      </c>
      <c r="JL32" s="168" t="str">
        <f t="shared" si="24"/>
        <v xml:space="preserve"> </v>
      </c>
      <c r="JM32" s="205" t="str">
        <f>IF(JI32=0," ",VLOOKUP(JI32,PROTOKOL!$A:$E,5,FALSE))</f>
        <v xml:space="preserve"> </v>
      </c>
      <c r="JN32" s="169"/>
      <c r="JO32" s="170" t="str">
        <f t="shared" si="78"/>
        <v xml:space="preserve"> </v>
      </c>
      <c r="JP32" s="210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",(VLOOKUP(JR32,PROTOKOL!$A$1:$E$27,2,FALSE))*JS32)</f>
        <v xml:space="preserve"> </v>
      </c>
      <c r="JU32" s="168" t="str">
        <f t="shared" si="25"/>
        <v xml:space="preserve"> </v>
      </c>
      <c r="JV32" s="169" t="str">
        <f>IF(JR32=0," ",VLOOKUP(JR32,PROTOKOL!$A:$E,5,FALSE))</f>
        <v xml:space="preserve"> </v>
      </c>
      <c r="JW32" s="205" t="str">
        <f t="shared" si="101"/>
        <v xml:space="preserve"> </v>
      </c>
      <c r="JX32" s="169">
        <f t="shared" si="80"/>
        <v>0</v>
      </c>
      <c r="JY32" s="170" t="str">
        <f t="shared" si="81"/>
        <v xml:space="preserve"> </v>
      </c>
      <c r="KA32" s="166">
        <v>4</v>
      </c>
      <c r="KB32" s="227">
        <v>4</v>
      </c>
      <c r="KC32" s="167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",(VLOOKUP(KE32,PROTOKOL!$A$1:$E$27,2,FALSE))*KF32)</f>
        <v xml:space="preserve"> </v>
      </c>
      <c r="KH32" s="168" t="str">
        <f t="shared" si="26"/>
        <v xml:space="preserve"> </v>
      </c>
      <c r="KI32" s="205" t="str">
        <f>IF(KE32=0," ",VLOOKUP(KE32,PROTOKOL!$A:$E,5,FALSE))</f>
        <v xml:space="preserve"> </v>
      </c>
      <c r="KJ32" s="169"/>
      <c r="KK32" s="170" t="str">
        <f t="shared" si="82"/>
        <v xml:space="preserve"> </v>
      </c>
      <c r="KL32" s="210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",(VLOOKUP(KN32,PROTOKOL!$A$1:$E$27,2,FALSE))*KO32)</f>
        <v xml:space="preserve"> </v>
      </c>
      <c r="KQ32" s="168" t="str">
        <f t="shared" si="27"/>
        <v xml:space="preserve"> </v>
      </c>
      <c r="KR32" s="169" t="str">
        <f>IF(KN32=0," ",VLOOKUP(KN32,PROTOKOL!$A:$E,5,FALSE))</f>
        <v xml:space="preserve"> </v>
      </c>
      <c r="KS32" s="205" t="str">
        <f t="shared" si="102"/>
        <v xml:space="preserve"> </v>
      </c>
      <c r="KT32" s="169">
        <f t="shared" si="84"/>
        <v>0</v>
      </c>
      <c r="KU32" s="170" t="str">
        <f t="shared" si="85"/>
        <v xml:space="preserve"> </v>
      </c>
      <c r="KW32" s="166">
        <v>4</v>
      </c>
      <c r="KX32" s="227">
        <v>4</v>
      </c>
      <c r="KY32" s="167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",(VLOOKUP(LA32,PROTOKOL!$A$1:$E$27,2,FALSE))*LB32)</f>
        <v xml:space="preserve"> </v>
      </c>
      <c r="LD32" s="168" t="str">
        <f t="shared" si="28"/>
        <v xml:space="preserve"> </v>
      </c>
      <c r="LE32" s="205" t="str">
        <f>IF(LA32=0," ",VLOOKUP(LA32,PROTOKOL!$A:$E,5,FALSE))</f>
        <v xml:space="preserve"> </v>
      </c>
      <c r="LF32" s="169"/>
      <c r="LG32" s="170" t="str">
        <f t="shared" si="86"/>
        <v xml:space="preserve"> </v>
      </c>
      <c r="LH32" s="210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",(VLOOKUP(LJ32,PROTOKOL!$A$1:$E$27,2,FALSE))*LK32)</f>
        <v xml:space="preserve"> </v>
      </c>
      <c r="LM32" s="168" t="str">
        <f t="shared" si="29"/>
        <v xml:space="preserve"> </v>
      </c>
      <c r="LN32" s="169" t="str">
        <f>IF(LJ32=0," ",VLOOKUP(LJ32,PROTOKOL!$A:$E,5,FALSE))</f>
        <v xml:space="preserve"> </v>
      </c>
      <c r="LO32" s="205" t="str">
        <f t="shared" si="103"/>
        <v xml:space="preserve"> </v>
      </c>
      <c r="LP32" s="169">
        <f t="shared" si="88"/>
        <v>0</v>
      </c>
      <c r="LQ32" s="170" t="str">
        <f t="shared" si="89"/>
        <v xml:space="preserve"> </v>
      </c>
    </row>
    <row r="33" spans="1:329" ht="13.8">
      <c r="A33" s="166">
        <v>4</v>
      </c>
      <c r="B33" s="228"/>
      <c r="C33" s="167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",(VLOOKUP(E33,PROTOKOL!$A$1:$E$27,2,FALSE))*F33)</f>
        <v xml:space="preserve"> </v>
      </c>
      <c r="H33" s="168" t="str">
        <f t="shared" si="0"/>
        <v xml:space="preserve"> </v>
      </c>
      <c r="I33" s="205" t="str">
        <f>IF(E33=0," ",VLOOKUP(E33,PROTOKOL!$A:$E,5,FALSE))</f>
        <v xml:space="preserve"> </v>
      </c>
      <c r="J33" s="169"/>
      <c r="K33" s="170" t="str">
        <f t="shared" si="30"/>
        <v xml:space="preserve"> </v>
      </c>
      <c r="L33" s="210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",(VLOOKUP(N33,PROTOKOL!$A$1:$E$27,2,FALSE))*O33)</f>
        <v xml:space="preserve"> </v>
      </c>
      <c r="Q33" s="168" t="str">
        <f t="shared" si="1"/>
        <v xml:space="preserve"> </v>
      </c>
      <c r="R33" s="169" t="str">
        <f>IF(N33=0," ",VLOOKUP(N33,PROTOKOL!$A:$E,5,FALSE))</f>
        <v xml:space="preserve"> </v>
      </c>
      <c r="S33" s="205" t="str">
        <f t="shared" si="31"/>
        <v xml:space="preserve"> </v>
      </c>
      <c r="T33" s="169">
        <f t="shared" si="32"/>
        <v>0</v>
      </c>
      <c r="U33" s="170" t="str">
        <f t="shared" si="33"/>
        <v xml:space="preserve"> </v>
      </c>
      <c r="W33" s="166">
        <v>4</v>
      </c>
      <c r="X33" s="228"/>
      <c r="Y33" s="167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",(VLOOKUP(AA33,PROTOKOL!$A$1:$E$27,2,FALSE))*AB33)</f>
        <v xml:space="preserve"> </v>
      </c>
      <c r="AD33" s="168" t="str">
        <f t="shared" si="2"/>
        <v xml:space="preserve"> </v>
      </c>
      <c r="AE33" s="205" t="str">
        <f>IF(AA33=0," ",VLOOKUP(AA33,PROTOKOL!$A:$E,5,FALSE))</f>
        <v xml:space="preserve"> </v>
      </c>
      <c r="AF33" s="169"/>
      <c r="AG33" s="170" t="str">
        <f t="shared" si="34"/>
        <v xml:space="preserve"> </v>
      </c>
      <c r="AH33" s="210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",(VLOOKUP(AJ33,PROTOKOL!$A$1:$E$27,2,FALSE))*AK33)</f>
        <v xml:space="preserve"> </v>
      </c>
      <c r="AM33" s="168" t="str">
        <f t="shared" si="3"/>
        <v xml:space="preserve"> </v>
      </c>
      <c r="AN33" s="169" t="str">
        <f>IF(AJ33=0," ",VLOOKUP(AJ33,PROTOKOL!$A:$E,5,FALSE))</f>
        <v xml:space="preserve"> </v>
      </c>
      <c r="AO33" s="205" t="str">
        <f t="shared" si="90"/>
        <v xml:space="preserve"> </v>
      </c>
      <c r="AP33" s="169">
        <f t="shared" si="36"/>
        <v>0</v>
      </c>
      <c r="AQ33" s="170" t="str">
        <f t="shared" si="37"/>
        <v xml:space="preserve"> </v>
      </c>
      <c r="AS33" s="166">
        <v>4</v>
      </c>
      <c r="AT33" s="228"/>
      <c r="AU33" s="167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",(VLOOKUP(AW33,PROTOKOL!$A$1:$E$27,2,FALSE))*AX33)</f>
        <v xml:space="preserve"> </v>
      </c>
      <c r="AZ33" s="168" t="str">
        <f t="shared" si="4"/>
        <v xml:space="preserve"> </v>
      </c>
      <c r="BA33" s="205" t="str">
        <f>IF(AW33=0," ",VLOOKUP(AW33,PROTOKOL!$A:$E,5,FALSE))</f>
        <v xml:space="preserve"> </v>
      </c>
      <c r="BB33" s="169"/>
      <c r="BC33" s="170" t="str">
        <f t="shared" si="38"/>
        <v xml:space="preserve"> </v>
      </c>
      <c r="BD33" s="210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",(VLOOKUP(BF33,PROTOKOL!$A$1:$E$27,2,FALSE))*BG33)</f>
        <v xml:space="preserve"> </v>
      </c>
      <c r="BI33" s="168" t="str">
        <f t="shared" si="5"/>
        <v xml:space="preserve"> </v>
      </c>
      <c r="BJ33" s="169" t="str">
        <f>IF(BF33=0," ",VLOOKUP(BF33,PROTOKOL!$A:$E,5,FALSE))</f>
        <v xml:space="preserve"> </v>
      </c>
      <c r="BK33" s="205" t="str">
        <f t="shared" si="91"/>
        <v xml:space="preserve"> </v>
      </c>
      <c r="BL33" s="169">
        <f t="shared" si="40"/>
        <v>0</v>
      </c>
      <c r="BM33" s="170" t="str">
        <f t="shared" si="41"/>
        <v xml:space="preserve"> </v>
      </c>
      <c r="BO33" s="166">
        <v>4</v>
      </c>
      <c r="BP33" s="228"/>
      <c r="BQ33" s="167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",(VLOOKUP(BS33,PROTOKOL!$A$1:$E$27,2,FALSE))*BT33)</f>
        <v xml:space="preserve"> </v>
      </c>
      <c r="BV33" s="168" t="str">
        <f t="shared" si="6"/>
        <v xml:space="preserve"> </v>
      </c>
      <c r="BW33" s="205" t="str">
        <f>IF(BS33=0," ",VLOOKUP(BS33,PROTOKOL!$A:$E,5,FALSE))</f>
        <v xml:space="preserve"> </v>
      </c>
      <c r="BX33" s="169"/>
      <c r="BY33" s="170" t="str">
        <f t="shared" si="42"/>
        <v xml:space="preserve"> </v>
      </c>
      <c r="BZ33" s="210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",(VLOOKUP(CB33,PROTOKOL!$A$1:$E$27,2,FALSE))*CC33)</f>
        <v xml:space="preserve"> </v>
      </c>
      <c r="CE33" s="168" t="str">
        <f t="shared" si="7"/>
        <v xml:space="preserve"> </v>
      </c>
      <c r="CF33" s="169" t="str">
        <f>IF(CB33=0," ",VLOOKUP(CB33,PROTOKOL!$A:$E,5,FALSE))</f>
        <v xml:space="preserve"> </v>
      </c>
      <c r="CG33" s="205" t="str">
        <f t="shared" si="92"/>
        <v xml:space="preserve"> </v>
      </c>
      <c r="CH33" s="169">
        <f t="shared" si="44"/>
        <v>0</v>
      </c>
      <c r="CI33" s="170" t="str">
        <f t="shared" si="45"/>
        <v xml:space="preserve"> </v>
      </c>
      <c r="CK33" s="166">
        <v>4</v>
      </c>
      <c r="CL33" s="228"/>
      <c r="CM33" s="167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",(VLOOKUP(CO33,PROTOKOL!$A$1:$E$27,2,FALSE))*CP33)</f>
        <v xml:space="preserve"> </v>
      </c>
      <c r="CR33" s="168" t="str">
        <f t="shared" si="8"/>
        <v xml:space="preserve"> </v>
      </c>
      <c r="CS33" s="205" t="str">
        <f>IF(CO33=0," ",VLOOKUP(CO33,PROTOKOL!$A:$E,5,FALSE))</f>
        <v xml:space="preserve"> </v>
      </c>
      <c r="CT33" s="169"/>
      <c r="CU33" s="170" t="str">
        <f t="shared" si="46"/>
        <v xml:space="preserve"> </v>
      </c>
      <c r="CV33" s="210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",(VLOOKUP(CX33,PROTOKOL!$A$1:$E$27,2,FALSE))*CY33)</f>
        <v xml:space="preserve"> </v>
      </c>
      <c r="DA33" s="168" t="str">
        <f t="shared" si="9"/>
        <v xml:space="preserve"> </v>
      </c>
      <c r="DB33" s="169" t="str">
        <f>IF(CX33=0," ",VLOOKUP(CX33,PROTOKOL!$A:$E,5,FALSE))</f>
        <v xml:space="preserve"> </v>
      </c>
      <c r="DC33" s="205" t="str">
        <f t="shared" si="93"/>
        <v xml:space="preserve"> </v>
      </c>
      <c r="DD33" s="169">
        <f t="shared" si="48"/>
        <v>0</v>
      </c>
      <c r="DE33" s="170" t="str">
        <f t="shared" si="49"/>
        <v xml:space="preserve"> </v>
      </c>
      <c r="DG33" s="166">
        <v>4</v>
      </c>
      <c r="DH33" s="228"/>
      <c r="DI33" s="167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",(VLOOKUP(DK33,PROTOKOL!$A$1:$E$27,2,FALSE))*DL33)</f>
        <v xml:space="preserve"> </v>
      </c>
      <c r="DN33" s="168" t="str">
        <f t="shared" si="10"/>
        <v xml:space="preserve"> </v>
      </c>
      <c r="DO33" s="205" t="str">
        <f>IF(DK33=0," ",VLOOKUP(DK33,PROTOKOL!$A:$E,5,FALSE))</f>
        <v xml:space="preserve"> </v>
      </c>
      <c r="DP33" s="169"/>
      <c r="DQ33" s="170" t="str">
        <f t="shared" si="50"/>
        <v xml:space="preserve"> </v>
      </c>
      <c r="DR33" s="210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",(VLOOKUP(DT33,PROTOKOL!$A$1:$E$27,2,FALSE))*DU33)</f>
        <v xml:space="preserve"> </v>
      </c>
      <c r="DW33" s="168" t="str">
        <f t="shared" si="11"/>
        <v xml:space="preserve"> </v>
      </c>
      <c r="DX33" s="169" t="str">
        <f>IF(DT33=0," ",VLOOKUP(DT33,PROTOKOL!$A:$E,5,FALSE))</f>
        <v xml:space="preserve"> </v>
      </c>
      <c r="DY33" s="205" t="str">
        <f t="shared" si="94"/>
        <v xml:space="preserve"> </v>
      </c>
      <c r="DZ33" s="169">
        <f t="shared" si="52"/>
        <v>0</v>
      </c>
      <c r="EA33" s="170" t="str">
        <f t="shared" si="53"/>
        <v xml:space="preserve"> </v>
      </c>
      <c r="EC33" s="166">
        <v>4</v>
      </c>
      <c r="ED33" s="228"/>
      <c r="EE33" s="167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",(VLOOKUP(EG33,PROTOKOL!$A$1:$E$27,2,FALSE))*EH33)</f>
        <v xml:space="preserve"> </v>
      </c>
      <c r="EJ33" s="168" t="str">
        <f t="shared" si="12"/>
        <v xml:space="preserve"> </v>
      </c>
      <c r="EK33" s="205" t="str">
        <f>IF(EG33=0," ",VLOOKUP(EG33,PROTOKOL!$A:$E,5,FALSE))</f>
        <v xml:space="preserve"> </v>
      </c>
      <c r="EL33" s="169"/>
      <c r="EM33" s="170" t="str">
        <f t="shared" si="54"/>
        <v xml:space="preserve"> </v>
      </c>
      <c r="EN33" s="210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",(VLOOKUP(EP33,PROTOKOL!$A$1:$E$27,2,FALSE))*EQ33)</f>
        <v xml:space="preserve"> </v>
      </c>
      <c r="ES33" s="168" t="str">
        <f t="shared" si="13"/>
        <v xml:space="preserve"> </v>
      </c>
      <c r="ET33" s="169" t="str">
        <f>IF(EP33=0," ",VLOOKUP(EP33,PROTOKOL!$A:$E,5,FALSE))</f>
        <v xml:space="preserve"> </v>
      </c>
      <c r="EU33" s="205" t="str">
        <f t="shared" si="95"/>
        <v xml:space="preserve"> </v>
      </c>
      <c r="EV33" s="169">
        <f t="shared" si="56"/>
        <v>0</v>
      </c>
      <c r="EW33" s="170" t="str">
        <f t="shared" si="57"/>
        <v xml:space="preserve"> </v>
      </c>
      <c r="EY33" s="166">
        <v>4</v>
      </c>
      <c r="EZ33" s="228"/>
      <c r="FA33" s="167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",(VLOOKUP(FC33,PROTOKOL!$A$1:$E$27,2,FALSE))*FD33)</f>
        <v xml:space="preserve"> </v>
      </c>
      <c r="FF33" s="168" t="str">
        <f t="shared" si="14"/>
        <v xml:space="preserve"> </v>
      </c>
      <c r="FG33" s="205" t="str">
        <f>IF(FC33=0," ",VLOOKUP(FC33,PROTOKOL!$A:$E,5,FALSE))</f>
        <v xml:space="preserve"> </v>
      </c>
      <c r="FH33" s="169"/>
      <c r="FI33" s="170" t="str">
        <f t="shared" si="58"/>
        <v xml:space="preserve"> </v>
      </c>
      <c r="FJ33" s="210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",(VLOOKUP(FL33,PROTOKOL!$A$1:$E$27,2,FALSE))*FM33)</f>
        <v xml:space="preserve"> </v>
      </c>
      <c r="FO33" s="168" t="str">
        <f t="shared" si="15"/>
        <v xml:space="preserve"> </v>
      </c>
      <c r="FP33" s="169" t="str">
        <f>IF(FL33=0," ",VLOOKUP(FL33,PROTOKOL!$A:$E,5,FALSE))</f>
        <v xml:space="preserve"> </v>
      </c>
      <c r="FQ33" s="205" t="str">
        <f t="shared" si="96"/>
        <v xml:space="preserve"> </v>
      </c>
      <c r="FR33" s="169">
        <f t="shared" si="60"/>
        <v>0</v>
      </c>
      <c r="FS33" s="170" t="str">
        <f t="shared" si="61"/>
        <v xml:space="preserve"> </v>
      </c>
      <c r="FU33" s="166">
        <v>4</v>
      </c>
      <c r="FV33" s="228"/>
      <c r="FW33" s="167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",(VLOOKUP(FY33,PROTOKOL!$A$1:$E$27,2,FALSE))*FZ33)</f>
        <v xml:space="preserve"> </v>
      </c>
      <c r="GB33" s="168" t="str">
        <f t="shared" si="16"/>
        <v xml:space="preserve"> </v>
      </c>
      <c r="GC33" s="205" t="str">
        <f>IF(FY33=0," ",VLOOKUP(FY33,PROTOKOL!$A:$E,5,FALSE))</f>
        <v xml:space="preserve"> </v>
      </c>
      <c r="GD33" s="169"/>
      <c r="GE33" s="170" t="str">
        <f t="shared" si="62"/>
        <v xml:space="preserve"> </v>
      </c>
      <c r="GF33" s="210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",(VLOOKUP(GH33,PROTOKOL!$A$1:$E$27,2,FALSE))*GI33)</f>
        <v xml:space="preserve"> </v>
      </c>
      <c r="GK33" s="168" t="str">
        <f t="shared" si="17"/>
        <v xml:space="preserve"> </v>
      </c>
      <c r="GL33" s="169" t="str">
        <f>IF(GH33=0," ",VLOOKUP(GH33,PROTOKOL!$A:$E,5,FALSE))</f>
        <v xml:space="preserve"> </v>
      </c>
      <c r="GM33" s="205" t="str">
        <f t="shared" si="97"/>
        <v xml:space="preserve"> </v>
      </c>
      <c r="GN33" s="169">
        <f t="shared" si="64"/>
        <v>0</v>
      </c>
      <c r="GO33" s="170" t="str">
        <f t="shared" si="65"/>
        <v xml:space="preserve"> </v>
      </c>
      <c r="GQ33" s="166">
        <v>4</v>
      </c>
      <c r="GR33" s="228"/>
      <c r="GS33" s="167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",(VLOOKUP(GU33,PROTOKOL!$A$1:$E$27,2,FALSE))*GV33)</f>
        <v xml:space="preserve"> </v>
      </c>
      <c r="GX33" s="168" t="str">
        <f t="shared" si="18"/>
        <v xml:space="preserve"> </v>
      </c>
      <c r="GY33" s="205" t="str">
        <f>IF(GU33=0," ",VLOOKUP(GU33,PROTOKOL!$A:$E,5,FALSE))</f>
        <v xml:space="preserve"> </v>
      </c>
      <c r="GZ33" s="169"/>
      <c r="HA33" s="170" t="str">
        <f t="shared" si="66"/>
        <v xml:space="preserve"> </v>
      </c>
      <c r="HB33" s="210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",(VLOOKUP(HD33,PROTOKOL!$A$1:$E$27,2,FALSE))*HE33)</f>
        <v xml:space="preserve"> </v>
      </c>
      <c r="HG33" s="168" t="str">
        <f t="shared" si="19"/>
        <v xml:space="preserve"> </v>
      </c>
      <c r="HH33" s="169" t="str">
        <f>IF(HD33=0," ",VLOOKUP(HD33,PROTOKOL!$A:$E,5,FALSE))</f>
        <v xml:space="preserve"> </v>
      </c>
      <c r="HI33" s="205" t="str">
        <f t="shared" si="98"/>
        <v xml:space="preserve"> </v>
      </c>
      <c r="HJ33" s="169">
        <f t="shared" si="68"/>
        <v>0</v>
      </c>
      <c r="HK33" s="170" t="str">
        <f t="shared" si="69"/>
        <v xml:space="preserve"> </v>
      </c>
      <c r="HM33" s="166">
        <v>4</v>
      </c>
      <c r="HN33" s="228"/>
      <c r="HO33" s="167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",(VLOOKUP(HQ33,PROTOKOL!$A$1:$E$27,2,FALSE))*HR33)</f>
        <v xml:space="preserve"> </v>
      </c>
      <c r="HT33" s="168" t="str">
        <f t="shared" si="20"/>
        <v xml:space="preserve"> </v>
      </c>
      <c r="HU33" s="205" t="str">
        <f>IF(HQ33=0," ",VLOOKUP(HQ33,PROTOKOL!$A:$E,5,FALSE))</f>
        <v xml:space="preserve"> </v>
      </c>
      <c r="HV33" s="169"/>
      <c r="HW33" s="170" t="str">
        <f t="shared" si="70"/>
        <v xml:space="preserve"> </v>
      </c>
      <c r="HX33" s="210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",(VLOOKUP(HZ33,PROTOKOL!$A$1:$E$27,2,FALSE))*IA33)</f>
        <v xml:space="preserve"> </v>
      </c>
      <c r="IC33" s="168" t="str">
        <f t="shared" si="21"/>
        <v xml:space="preserve"> </v>
      </c>
      <c r="ID33" s="169" t="str">
        <f>IF(HZ33=0," ",VLOOKUP(HZ33,PROTOKOL!$A:$E,5,FALSE))</f>
        <v xml:space="preserve"> </v>
      </c>
      <c r="IE33" s="205" t="str">
        <f t="shared" si="99"/>
        <v xml:space="preserve"> </v>
      </c>
      <c r="IF33" s="169">
        <f t="shared" si="72"/>
        <v>0</v>
      </c>
      <c r="IG33" s="170" t="str">
        <f t="shared" si="73"/>
        <v xml:space="preserve"> </v>
      </c>
      <c r="II33" s="166">
        <v>4</v>
      </c>
      <c r="IJ33" s="228"/>
      <c r="IK33" s="167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",(VLOOKUP(IM33,PROTOKOL!$A$1:$E$27,2,FALSE))*IN33)</f>
        <v xml:space="preserve"> </v>
      </c>
      <c r="IP33" s="168" t="str">
        <f t="shared" si="22"/>
        <v xml:space="preserve"> </v>
      </c>
      <c r="IQ33" s="205" t="str">
        <f>IF(IM33=0," ",VLOOKUP(IM33,PROTOKOL!$A:$E,5,FALSE))</f>
        <v xml:space="preserve"> </v>
      </c>
      <c r="IR33" s="169"/>
      <c r="IS33" s="170" t="str">
        <f t="shared" si="74"/>
        <v xml:space="preserve"> </v>
      </c>
      <c r="IT33" s="210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",(VLOOKUP(IV33,PROTOKOL!$A$1:$E$27,2,FALSE))*IW33)</f>
        <v xml:space="preserve"> </v>
      </c>
      <c r="IY33" s="168" t="str">
        <f t="shared" si="23"/>
        <v xml:space="preserve"> </v>
      </c>
      <c r="IZ33" s="169" t="str">
        <f>IF(IV33=0," ",VLOOKUP(IV33,PROTOKOL!$A:$E,5,FALSE))</f>
        <v xml:space="preserve"> </v>
      </c>
      <c r="JA33" s="205" t="str">
        <f t="shared" si="100"/>
        <v xml:space="preserve"> </v>
      </c>
      <c r="JB33" s="169">
        <f t="shared" si="76"/>
        <v>0</v>
      </c>
      <c r="JC33" s="170" t="str">
        <f t="shared" si="77"/>
        <v xml:space="preserve"> </v>
      </c>
      <c r="JE33" s="166">
        <v>4</v>
      </c>
      <c r="JF33" s="228"/>
      <c r="JG33" s="167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",(VLOOKUP(JI33,PROTOKOL!$A$1:$E$27,2,FALSE))*JJ33)</f>
        <v xml:space="preserve"> </v>
      </c>
      <c r="JL33" s="168" t="str">
        <f t="shared" si="24"/>
        <v xml:space="preserve"> </v>
      </c>
      <c r="JM33" s="205" t="str">
        <f>IF(JI33=0," ",VLOOKUP(JI33,PROTOKOL!$A:$E,5,FALSE))</f>
        <v xml:space="preserve"> </v>
      </c>
      <c r="JN33" s="169"/>
      <c r="JO33" s="170" t="str">
        <f t="shared" si="78"/>
        <v xml:space="preserve"> </v>
      </c>
      <c r="JP33" s="210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",(VLOOKUP(JR33,PROTOKOL!$A$1:$E$27,2,FALSE))*JS33)</f>
        <v xml:space="preserve"> </v>
      </c>
      <c r="JU33" s="168" t="str">
        <f t="shared" si="25"/>
        <v xml:space="preserve"> </v>
      </c>
      <c r="JV33" s="169" t="str">
        <f>IF(JR33=0," ",VLOOKUP(JR33,PROTOKOL!$A:$E,5,FALSE))</f>
        <v xml:space="preserve"> </v>
      </c>
      <c r="JW33" s="205" t="str">
        <f t="shared" si="101"/>
        <v xml:space="preserve"> </v>
      </c>
      <c r="JX33" s="169">
        <f t="shared" si="80"/>
        <v>0</v>
      </c>
      <c r="JY33" s="170" t="str">
        <f t="shared" si="81"/>
        <v xml:space="preserve"> </v>
      </c>
      <c r="KA33" s="166">
        <v>4</v>
      </c>
      <c r="KB33" s="228"/>
      <c r="KC33" s="167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",(VLOOKUP(KE33,PROTOKOL!$A$1:$E$27,2,FALSE))*KF33)</f>
        <v xml:space="preserve"> </v>
      </c>
      <c r="KH33" s="168" t="str">
        <f t="shared" si="26"/>
        <v xml:space="preserve"> </v>
      </c>
      <c r="KI33" s="205" t="str">
        <f>IF(KE33=0," ",VLOOKUP(KE33,PROTOKOL!$A:$E,5,FALSE))</f>
        <v xml:space="preserve"> </v>
      </c>
      <c r="KJ33" s="169"/>
      <c r="KK33" s="170" t="str">
        <f t="shared" si="82"/>
        <v xml:space="preserve"> </v>
      </c>
      <c r="KL33" s="210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",(VLOOKUP(KN33,PROTOKOL!$A$1:$E$27,2,FALSE))*KO33)</f>
        <v xml:space="preserve"> </v>
      </c>
      <c r="KQ33" s="168" t="str">
        <f t="shared" si="27"/>
        <v xml:space="preserve"> </v>
      </c>
      <c r="KR33" s="169" t="str">
        <f>IF(KN33=0," ",VLOOKUP(KN33,PROTOKOL!$A:$E,5,FALSE))</f>
        <v xml:space="preserve"> </v>
      </c>
      <c r="KS33" s="205" t="str">
        <f t="shared" si="102"/>
        <v xml:space="preserve"> </v>
      </c>
      <c r="KT33" s="169">
        <f t="shared" si="84"/>
        <v>0</v>
      </c>
      <c r="KU33" s="170" t="str">
        <f t="shared" si="85"/>
        <v xml:space="preserve"> </v>
      </c>
      <c r="KW33" s="166">
        <v>4</v>
      </c>
      <c r="KX33" s="228"/>
      <c r="KY33" s="167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",(VLOOKUP(LA33,PROTOKOL!$A$1:$E$27,2,FALSE))*LB33)</f>
        <v xml:space="preserve"> </v>
      </c>
      <c r="LD33" s="168" t="str">
        <f t="shared" si="28"/>
        <v xml:space="preserve"> </v>
      </c>
      <c r="LE33" s="205" t="str">
        <f>IF(LA33=0," ",VLOOKUP(LA33,PROTOKOL!$A:$E,5,FALSE))</f>
        <v xml:space="preserve"> </v>
      </c>
      <c r="LF33" s="169"/>
      <c r="LG33" s="170" t="str">
        <f t="shared" si="86"/>
        <v xml:space="preserve"> </v>
      </c>
      <c r="LH33" s="210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",(VLOOKUP(LJ33,PROTOKOL!$A$1:$E$27,2,FALSE))*LK33)</f>
        <v xml:space="preserve"> </v>
      </c>
      <c r="LM33" s="168" t="str">
        <f t="shared" si="29"/>
        <v xml:space="preserve"> </v>
      </c>
      <c r="LN33" s="169" t="str">
        <f>IF(LJ33=0," ",VLOOKUP(LJ33,PROTOKOL!$A:$E,5,FALSE))</f>
        <v xml:space="preserve"> </v>
      </c>
      <c r="LO33" s="205" t="str">
        <f t="shared" si="103"/>
        <v xml:space="preserve"> </v>
      </c>
      <c r="LP33" s="169">
        <f t="shared" si="88"/>
        <v>0</v>
      </c>
      <c r="LQ33" s="170" t="str">
        <f t="shared" si="89"/>
        <v xml:space="preserve"> </v>
      </c>
    </row>
    <row r="34" spans="1:329" ht="13.8">
      <c r="A34" s="166">
        <v>4</v>
      </c>
      <c r="B34" s="229"/>
      <c r="C34" s="167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",(VLOOKUP(E34,PROTOKOL!$A$1:$E$27,2,FALSE))*F34)</f>
        <v xml:space="preserve"> </v>
      </c>
      <c r="H34" s="168" t="str">
        <f t="shared" si="0"/>
        <v xml:space="preserve"> </v>
      </c>
      <c r="I34" s="205" t="str">
        <f>IF(E34=0," ",VLOOKUP(E34,PROTOKOL!$A:$E,5,FALSE))</f>
        <v xml:space="preserve"> </v>
      </c>
      <c r="J34" s="169"/>
      <c r="K34" s="170" t="str">
        <f t="shared" si="30"/>
        <v xml:space="preserve"> </v>
      </c>
      <c r="L34" s="210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",(VLOOKUP(N34,PROTOKOL!$A$1:$E$27,2,FALSE))*O34)</f>
        <v xml:space="preserve"> </v>
      </c>
      <c r="Q34" s="168" t="str">
        <f t="shared" si="1"/>
        <v xml:space="preserve"> </v>
      </c>
      <c r="R34" s="169" t="str">
        <f>IF(N34=0," ",VLOOKUP(N34,PROTOKOL!$A:$E,5,FALSE))</f>
        <v xml:space="preserve"> </v>
      </c>
      <c r="S34" s="205" t="str">
        <f t="shared" si="31"/>
        <v xml:space="preserve"> </v>
      </c>
      <c r="T34" s="169">
        <f t="shared" si="32"/>
        <v>0</v>
      </c>
      <c r="U34" s="170" t="str">
        <f t="shared" si="33"/>
        <v xml:space="preserve"> </v>
      </c>
      <c r="W34" s="166">
        <v>4</v>
      </c>
      <c r="X34" s="229"/>
      <c r="Y34" s="167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",(VLOOKUP(AA34,PROTOKOL!$A$1:$E$27,2,FALSE))*AB34)</f>
        <v xml:space="preserve"> </v>
      </c>
      <c r="AD34" s="168" t="str">
        <f t="shared" si="2"/>
        <v xml:space="preserve"> </v>
      </c>
      <c r="AE34" s="205" t="str">
        <f>IF(AA34=0," ",VLOOKUP(AA34,PROTOKOL!$A:$E,5,FALSE))</f>
        <v xml:space="preserve"> </v>
      </c>
      <c r="AF34" s="169"/>
      <c r="AG34" s="170" t="str">
        <f t="shared" si="34"/>
        <v xml:space="preserve"> </v>
      </c>
      <c r="AH34" s="210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",(VLOOKUP(AJ34,PROTOKOL!$A$1:$E$27,2,FALSE))*AK34)</f>
        <v xml:space="preserve"> </v>
      </c>
      <c r="AM34" s="168" t="str">
        <f t="shared" si="3"/>
        <v xml:space="preserve"> </v>
      </c>
      <c r="AN34" s="169" t="str">
        <f>IF(AJ34=0," ",VLOOKUP(AJ34,PROTOKOL!$A:$E,5,FALSE))</f>
        <v xml:space="preserve"> </v>
      </c>
      <c r="AO34" s="205" t="str">
        <f t="shared" si="90"/>
        <v xml:space="preserve"> </v>
      </c>
      <c r="AP34" s="169">
        <f t="shared" si="36"/>
        <v>0</v>
      </c>
      <c r="AQ34" s="170" t="str">
        <f t="shared" si="37"/>
        <v xml:space="preserve"> </v>
      </c>
      <c r="AS34" s="166">
        <v>4</v>
      </c>
      <c r="AT34" s="229"/>
      <c r="AU34" s="167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",(VLOOKUP(AW34,PROTOKOL!$A$1:$E$27,2,FALSE))*AX34)</f>
        <v xml:space="preserve"> </v>
      </c>
      <c r="AZ34" s="168" t="str">
        <f t="shared" si="4"/>
        <v xml:space="preserve"> </v>
      </c>
      <c r="BA34" s="205" t="str">
        <f>IF(AW34=0," ",VLOOKUP(AW34,PROTOKOL!$A:$E,5,FALSE))</f>
        <v xml:space="preserve"> </v>
      </c>
      <c r="BB34" s="169"/>
      <c r="BC34" s="170" t="str">
        <f t="shared" si="38"/>
        <v xml:space="preserve"> </v>
      </c>
      <c r="BD34" s="210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",(VLOOKUP(BF34,PROTOKOL!$A$1:$E$27,2,FALSE))*BG34)</f>
        <v xml:space="preserve"> </v>
      </c>
      <c r="BI34" s="168" t="str">
        <f t="shared" si="5"/>
        <v xml:space="preserve"> </v>
      </c>
      <c r="BJ34" s="169" t="str">
        <f>IF(BF34=0," ",VLOOKUP(BF34,PROTOKOL!$A:$E,5,FALSE))</f>
        <v xml:space="preserve"> </v>
      </c>
      <c r="BK34" s="205" t="str">
        <f t="shared" si="91"/>
        <v xml:space="preserve"> </v>
      </c>
      <c r="BL34" s="169">
        <f t="shared" si="40"/>
        <v>0</v>
      </c>
      <c r="BM34" s="170" t="str">
        <f t="shared" si="41"/>
        <v xml:space="preserve"> </v>
      </c>
      <c r="BO34" s="166">
        <v>4</v>
      </c>
      <c r="BP34" s="229"/>
      <c r="BQ34" s="167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",(VLOOKUP(BS34,PROTOKOL!$A$1:$E$27,2,FALSE))*BT34)</f>
        <v xml:space="preserve"> </v>
      </c>
      <c r="BV34" s="168" t="str">
        <f t="shared" si="6"/>
        <v xml:space="preserve"> </v>
      </c>
      <c r="BW34" s="205" t="str">
        <f>IF(BS34=0," ",VLOOKUP(BS34,PROTOKOL!$A:$E,5,FALSE))</f>
        <v xml:space="preserve"> </v>
      </c>
      <c r="BX34" s="169"/>
      <c r="BY34" s="170" t="str">
        <f t="shared" si="42"/>
        <v xml:space="preserve"> </v>
      </c>
      <c r="BZ34" s="210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",(VLOOKUP(CB34,PROTOKOL!$A$1:$E$27,2,FALSE))*CC34)</f>
        <v xml:space="preserve"> </v>
      </c>
      <c r="CE34" s="168" t="str">
        <f t="shared" si="7"/>
        <v xml:space="preserve"> </v>
      </c>
      <c r="CF34" s="169" t="str">
        <f>IF(CB34=0," ",VLOOKUP(CB34,PROTOKOL!$A:$E,5,FALSE))</f>
        <v xml:space="preserve"> </v>
      </c>
      <c r="CG34" s="205" t="str">
        <f t="shared" si="92"/>
        <v xml:space="preserve"> </v>
      </c>
      <c r="CH34" s="169">
        <f t="shared" si="44"/>
        <v>0</v>
      </c>
      <c r="CI34" s="170" t="str">
        <f t="shared" si="45"/>
        <v xml:space="preserve"> </v>
      </c>
      <c r="CK34" s="166">
        <v>4</v>
      </c>
      <c r="CL34" s="229"/>
      <c r="CM34" s="167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",(VLOOKUP(CO34,PROTOKOL!$A$1:$E$27,2,FALSE))*CP34)</f>
        <v xml:space="preserve"> </v>
      </c>
      <c r="CR34" s="168" t="str">
        <f t="shared" si="8"/>
        <v xml:space="preserve"> </v>
      </c>
      <c r="CS34" s="205" t="str">
        <f>IF(CO34=0," ",VLOOKUP(CO34,PROTOKOL!$A:$E,5,FALSE))</f>
        <v xml:space="preserve"> </v>
      </c>
      <c r="CT34" s="169"/>
      <c r="CU34" s="170" t="str">
        <f t="shared" si="46"/>
        <v xml:space="preserve"> </v>
      </c>
      <c r="CV34" s="210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",(VLOOKUP(CX34,PROTOKOL!$A$1:$E$27,2,FALSE))*CY34)</f>
        <v xml:space="preserve"> </v>
      </c>
      <c r="DA34" s="168" t="str">
        <f t="shared" si="9"/>
        <v xml:space="preserve"> </v>
      </c>
      <c r="DB34" s="169" t="str">
        <f>IF(CX34=0," ",VLOOKUP(CX34,PROTOKOL!$A:$E,5,FALSE))</f>
        <v xml:space="preserve"> </v>
      </c>
      <c r="DC34" s="205" t="str">
        <f t="shared" si="93"/>
        <v xml:space="preserve"> </v>
      </c>
      <c r="DD34" s="169">
        <f t="shared" si="48"/>
        <v>0</v>
      </c>
      <c r="DE34" s="170" t="str">
        <f t="shared" si="49"/>
        <v xml:space="preserve"> </v>
      </c>
      <c r="DG34" s="166">
        <v>4</v>
      </c>
      <c r="DH34" s="229"/>
      <c r="DI34" s="167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",(VLOOKUP(DK34,PROTOKOL!$A$1:$E$27,2,FALSE))*DL34)</f>
        <v xml:space="preserve"> </v>
      </c>
      <c r="DN34" s="168" t="str">
        <f t="shared" si="10"/>
        <v xml:space="preserve"> </v>
      </c>
      <c r="DO34" s="205" t="str">
        <f>IF(DK34=0," ",VLOOKUP(DK34,PROTOKOL!$A:$E,5,FALSE))</f>
        <v xml:space="preserve"> </v>
      </c>
      <c r="DP34" s="169"/>
      <c r="DQ34" s="170" t="str">
        <f t="shared" si="50"/>
        <v xml:space="preserve"> </v>
      </c>
      <c r="DR34" s="210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",(VLOOKUP(DT34,PROTOKOL!$A$1:$E$27,2,FALSE))*DU34)</f>
        <v xml:space="preserve"> </v>
      </c>
      <c r="DW34" s="168" t="str">
        <f t="shared" si="11"/>
        <v xml:space="preserve"> </v>
      </c>
      <c r="DX34" s="169" t="str">
        <f>IF(DT34=0," ",VLOOKUP(DT34,PROTOKOL!$A:$E,5,FALSE))</f>
        <v xml:space="preserve"> </v>
      </c>
      <c r="DY34" s="205" t="str">
        <f t="shared" si="94"/>
        <v xml:space="preserve"> </v>
      </c>
      <c r="DZ34" s="169">
        <f t="shared" si="52"/>
        <v>0</v>
      </c>
      <c r="EA34" s="170" t="str">
        <f t="shared" si="53"/>
        <v xml:space="preserve"> </v>
      </c>
      <c r="EC34" s="166">
        <v>4</v>
      </c>
      <c r="ED34" s="229"/>
      <c r="EE34" s="167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",(VLOOKUP(EG34,PROTOKOL!$A$1:$E$27,2,FALSE))*EH34)</f>
        <v xml:space="preserve"> </v>
      </c>
      <c r="EJ34" s="168" t="str">
        <f t="shared" si="12"/>
        <v xml:space="preserve"> </v>
      </c>
      <c r="EK34" s="205" t="str">
        <f>IF(EG34=0," ",VLOOKUP(EG34,PROTOKOL!$A:$E,5,FALSE))</f>
        <v xml:space="preserve"> </v>
      </c>
      <c r="EL34" s="169"/>
      <c r="EM34" s="170" t="str">
        <f t="shared" si="54"/>
        <v xml:space="preserve"> </v>
      </c>
      <c r="EN34" s="210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",(VLOOKUP(EP34,PROTOKOL!$A$1:$E$27,2,FALSE))*EQ34)</f>
        <v xml:space="preserve"> </v>
      </c>
      <c r="ES34" s="168" t="str">
        <f t="shared" si="13"/>
        <v xml:space="preserve"> </v>
      </c>
      <c r="ET34" s="169" t="str">
        <f>IF(EP34=0," ",VLOOKUP(EP34,PROTOKOL!$A:$E,5,FALSE))</f>
        <v xml:space="preserve"> </v>
      </c>
      <c r="EU34" s="205" t="str">
        <f t="shared" si="95"/>
        <v xml:space="preserve"> </v>
      </c>
      <c r="EV34" s="169">
        <f t="shared" si="56"/>
        <v>0</v>
      </c>
      <c r="EW34" s="170" t="str">
        <f t="shared" si="57"/>
        <v xml:space="preserve"> </v>
      </c>
      <c r="EY34" s="166">
        <v>4</v>
      </c>
      <c r="EZ34" s="229"/>
      <c r="FA34" s="167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",(VLOOKUP(FC34,PROTOKOL!$A$1:$E$27,2,FALSE))*FD34)</f>
        <v xml:space="preserve"> </v>
      </c>
      <c r="FF34" s="168" t="str">
        <f t="shared" si="14"/>
        <v xml:space="preserve"> </v>
      </c>
      <c r="FG34" s="205" t="str">
        <f>IF(FC34=0," ",VLOOKUP(FC34,PROTOKOL!$A:$E,5,FALSE))</f>
        <v xml:space="preserve"> </v>
      </c>
      <c r="FH34" s="169"/>
      <c r="FI34" s="170" t="str">
        <f t="shared" si="58"/>
        <v xml:space="preserve"> </v>
      </c>
      <c r="FJ34" s="210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",(VLOOKUP(FL34,PROTOKOL!$A$1:$E$27,2,FALSE))*FM34)</f>
        <v xml:space="preserve"> </v>
      </c>
      <c r="FO34" s="168" t="str">
        <f t="shared" si="15"/>
        <v xml:space="preserve"> </v>
      </c>
      <c r="FP34" s="169" t="str">
        <f>IF(FL34=0," ",VLOOKUP(FL34,PROTOKOL!$A:$E,5,FALSE))</f>
        <v xml:space="preserve"> </v>
      </c>
      <c r="FQ34" s="205" t="str">
        <f t="shared" si="96"/>
        <v xml:space="preserve"> </v>
      </c>
      <c r="FR34" s="169">
        <f t="shared" si="60"/>
        <v>0</v>
      </c>
      <c r="FS34" s="170" t="str">
        <f t="shared" si="61"/>
        <v xml:space="preserve"> </v>
      </c>
      <c r="FU34" s="166">
        <v>4</v>
      </c>
      <c r="FV34" s="229"/>
      <c r="FW34" s="167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",(VLOOKUP(FY34,PROTOKOL!$A$1:$E$27,2,FALSE))*FZ34)</f>
        <v xml:space="preserve"> </v>
      </c>
      <c r="GB34" s="168" t="str">
        <f t="shared" si="16"/>
        <v xml:space="preserve"> </v>
      </c>
      <c r="GC34" s="205" t="str">
        <f>IF(FY34=0," ",VLOOKUP(FY34,PROTOKOL!$A:$E,5,FALSE))</f>
        <v xml:space="preserve"> </v>
      </c>
      <c r="GD34" s="169"/>
      <c r="GE34" s="170" t="str">
        <f t="shared" si="62"/>
        <v xml:space="preserve"> </v>
      </c>
      <c r="GF34" s="210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",(VLOOKUP(GH34,PROTOKOL!$A$1:$E$27,2,FALSE))*GI34)</f>
        <v xml:space="preserve"> </v>
      </c>
      <c r="GK34" s="168" t="str">
        <f t="shared" si="17"/>
        <v xml:space="preserve"> </v>
      </c>
      <c r="GL34" s="169" t="str">
        <f>IF(GH34=0," ",VLOOKUP(GH34,PROTOKOL!$A:$E,5,FALSE))</f>
        <v xml:space="preserve"> </v>
      </c>
      <c r="GM34" s="205" t="str">
        <f t="shared" si="97"/>
        <v xml:space="preserve"> </v>
      </c>
      <c r="GN34" s="169">
        <f t="shared" si="64"/>
        <v>0</v>
      </c>
      <c r="GO34" s="170" t="str">
        <f t="shared" si="65"/>
        <v xml:space="preserve"> </v>
      </c>
      <c r="GQ34" s="166">
        <v>4</v>
      </c>
      <c r="GR34" s="229"/>
      <c r="GS34" s="167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",(VLOOKUP(GU34,PROTOKOL!$A$1:$E$27,2,FALSE))*GV34)</f>
        <v xml:space="preserve"> </v>
      </c>
      <c r="GX34" s="168" t="str">
        <f t="shared" si="18"/>
        <v xml:space="preserve"> </v>
      </c>
      <c r="GY34" s="205" t="str">
        <f>IF(GU34=0," ",VLOOKUP(GU34,PROTOKOL!$A:$E,5,FALSE))</f>
        <v xml:space="preserve"> </v>
      </c>
      <c r="GZ34" s="169"/>
      <c r="HA34" s="170" t="str">
        <f t="shared" si="66"/>
        <v xml:space="preserve"> </v>
      </c>
      <c r="HB34" s="210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",(VLOOKUP(HD34,PROTOKOL!$A$1:$E$27,2,FALSE))*HE34)</f>
        <v xml:space="preserve"> </v>
      </c>
      <c r="HG34" s="168" t="str">
        <f t="shared" si="19"/>
        <v xml:space="preserve"> </v>
      </c>
      <c r="HH34" s="169" t="str">
        <f>IF(HD34=0," ",VLOOKUP(HD34,PROTOKOL!$A:$E,5,FALSE))</f>
        <v xml:space="preserve"> </v>
      </c>
      <c r="HI34" s="205" t="str">
        <f t="shared" si="98"/>
        <v xml:space="preserve"> </v>
      </c>
      <c r="HJ34" s="169">
        <f t="shared" si="68"/>
        <v>0</v>
      </c>
      <c r="HK34" s="170" t="str">
        <f t="shared" si="69"/>
        <v xml:space="preserve"> </v>
      </c>
      <c r="HM34" s="166">
        <v>4</v>
      </c>
      <c r="HN34" s="229"/>
      <c r="HO34" s="167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",(VLOOKUP(HQ34,PROTOKOL!$A$1:$E$27,2,FALSE))*HR34)</f>
        <v xml:space="preserve"> </v>
      </c>
      <c r="HT34" s="168" t="str">
        <f t="shared" si="20"/>
        <v xml:space="preserve"> </v>
      </c>
      <c r="HU34" s="205" t="str">
        <f>IF(HQ34=0," ",VLOOKUP(HQ34,PROTOKOL!$A:$E,5,FALSE))</f>
        <v xml:space="preserve"> </v>
      </c>
      <c r="HV34" s="169"/>
      <c r="HW34" s="170" t="str">
        <f t="shared" si="70"/>
        <v xml:space="preserve"> </v>
      </c>
      <c r="HX34" s="210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",(VLOOKUP(HZ34,PROTOKOL!$A$1:$E$27,2,FALSE))*IA34)</f>
        <v xml:space="preserve"> </v>
      </c>
      <c r="IC34" s="168" t="str">
        <f t="shared" si="21"/>
        <v xml:space="preserve"> </v>
      </c>
      <c r="ID34" s="169" t="str">
        <f>IF(HZ34=0," ",VLOOKUP(HZ34,PROTOKOL!$A:$E,5,FALSE))</f>
        <v xml:space="preserve"> </v>
      </c>
      <c r="IE34" s="205" t="str">
        <f t="shared" si="99"/>
        <v xml:space="preserve"> </v>
      </c>
      <c r="IF34" s="169">
        <f t="shared" si="72"/>
        <v>0</v>
      </c>
      <c r="IG34" s="170" t="str">
        <f t="shared" si="73"/>
        <v xml:space="preserve"> </v>
      </c>
      <c r="II34" s="166">
        <v>4</v>
      </c>
      <c r="IJ34" s="229"/>
      <c r="IK34" s="167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",(VLOOKUP(IM34,PROTOKOL!$A$1:$E$27,2,FALSE))*IN34)</f>
        <v xml:space="preserve"> </v>
      </c>
      <c r="IP34" s="168" t="str">
        <f t="shared" si="22"/>
        <v xml:space="preserve"> </v>
      </c>
      <c r="IQ34" s="205" t="str">
        <f>IF(IM34=0," ",VLOOKUP(IM34,PROTOKOL!$A:$E,5,FALSE))</f>
        <v xml:space="preserve"> </v>
      </c>
      <c r="IR34" s="169"/>
      <c r="IS34" s="170" t="str">
        <f t="shared" si="74"/>
        <v xml:space="preserve"> </v>
      </c>
      <c r="IT34" s="210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",(VLOOKUP(IV34,PROTOKOL!$A$1:$E$27,2,FALSE))*IW34)</f>
        <v xml:space="preserve"> </v>
      </c>
      <c r="IY34" s="168" t="str">
        <f t="shared" si="23"/>
        <v xml:space="preserve"> </v>
      </c>
      <c r="IZ34" s="169" t="str">
        <f>IF(IV34=0," ",VLOOKUP(IV34,PROTOKOL!$A:$E,5,FALSE))</f>
        <v xml:space="preserve"> </v>
      </c>
      <c r="JA34" s="205" t="str">
        <f t="shared" si="100"/>
        <v xml:space="preserve"> </v>
      </c>
      <c r="JB34" s="169">
        <f t="shared" si="76"/>
        <v>0</v>
      </c>
      <c r="JC34" s="170" t="str">
        <f t="shared" si="77"/>
        <v xml:space="preserve"> </v>
      </c>
      <c r="JE34" s="166">
        <v>4</v>
      </c>
      <c r="JF34" s="229"/>
      <c r="JG34" s="167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",(VLOOKUP(JI34,PROTOKOL!$A$1:$E$27,2,FALSE))*JJ34)</f>
        <v xml:space="preserve"> </v>
      </c>
      <c r="JL34" s="168" t="str">
        <f t="shared" si="24"/>
        <v xml:space="preserve"> </v>
      </c>
      <c r="JM34" s="205" t="str">
        <f>IF(JI34=0," ",VLOOKUP(JI34,PROTOKOL!$A:$E,5,FALSE))</f>
        <v xml:space="preserve"> </v>
      </c>
      <c r="JN34" s="169"/>
      <c r="JO34" s="170" t="str">
        <f t="shared" si="78"/>
        <v xml:space="preserve"> </v>
      </c>
      <c r="JP34" s="210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",(VLOOKUP(JR34,PROTOKOL!$A$1:$E$27,2,FALSE))*JS34)</f>
        <v xml:space="preserve"> </v>
      </c>
      <c r="JU34" s="168" t="str">
        <f t="shared" si="25"/>
        <v xml:space="preserve"> </v>
      </c>
      <c r="JV34" s="169" t="str">
        <f>IF(JR34=0," ",VLOOKUP(JR34,PROTOKOL!$A:$E,5,FALSE))</f>
        <v xml:space="preserve"> </v>
      </c>
      <c r="JW34" s="205" t="str">
        <f t="shared" si="101"/>
        <v xml:space="preserve"> </v>
      </c>
      <c r="JX34" s="169">
        <f t="shared" si="80"/>
        <v>0</v>
      </c>
      <c r="JY34" s="170" t="str">
        <f t="shared" si="81"/>
        <v xml:space="preserve"> </v>
      </c>
      <c r="KA34" s="166">
        <v>4</v>
      </c>
      <c r="KB34" s="229"/>
      <c r="KC34" s="167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",(VLOOKUP(KE34,PROTOKOL!$A$1:$E$27,2,FALSE))*KF34)</f>
        <v xml:space="preserve"> </v>
      </c>
      <c r="KH34" s="168" t="str">
        <f t="shared" si="26"/>
        <v xml:space="preserve"> </v>
      </c>
      <c r="KI34" s="205" t="str">
        <f>IF(KE34=0," ",VLOOKUP(KE34,PROTOKOL!$A:$E,5,FALSE))</f>
        <v xml:space="preserve"> </v>
      </c>
      <c r="KJ34" s="169"/>
      <c r="KK34" s="170" t="str">
        <f t="shared" si="82"/>
        <v xml:space="preserve"> </v>
      </c>
      <c r="KL34" s="210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",(VLOOKUP(KN34,PROTOKOL!$A$1:$E$27,2,FALSE))*KO34)</f>
        <v xml:space="preserve"> </v>
      </c>
      <c r="KQ34" s="168" t="str">
        <f t="shared" si="27"/>
        <v xml:space="preserve"> </v>
      </c>
      <c r="KR34" s="169" t="str">
        <f>IF(KN34=0," ",VLOOKUP(KN34,PROTOKOL!$A:$E,5,FALSE))</f>
        <v xml:space="preserve"> </v>
      </c>
      <c r="KS34" s="205" t="str">
        <f t="shared" si="102"/>
        <v xml:space="preserve"> </v>
      </c>
      <c r="KT34" s="169">
        <f t="shared" si="84"/>
        <v>0</v>
      </c>
      <c r="KU34" s="170" t="str">
        <f t="shared" si="85"/>
        <v xml:space="preserve"> </v>
      </c>
      <c r="KW34" s="166">
        <v>4</v>
      </c>
      <c r="KX34" s="229"/>
      <c r="KY34" s="167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",(VLOOKUP(LA34,PROTOKOL!$A$1:$E$27,2,FALSE))*LB34)</f>
        <v xml:space="preserve"> </v>
      </c>
      <c r="LD34" s="168" t="str">
        <f t="shared" si="28"/>
        <v xml:space="preserve"> </v>
      </c>
      <c r="LE34" s="205" t="str">
        <f>IF(LA34=0," ",VLOOKUP(LA34,PROTOKOL!$A:$E,5,FALSE))</f>
        <v xml:space="preserve"> </v>
      </c>
      <c r="LF34" s="169"/>
      <c r="LG34" s="170" t="str">
        <f t="shared" si="86"/>
        <v xml:space="preserve"> </v>
      </c>
      <c r="LH34" s="210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",(VLOOKUP(LJ34,PROTOKOL!$A$1:$E$27,2,FALSE))*LK34)</f>
        <v xml:space="preserve"> </v>
      </c>
      <c r="LM34" s="168" t="str">
        <f t="shared" si="29"/>
        <v xml:space="preserve"> </v>
      </c>
      <c r="LN34" s="169" t="str">
        <f>IF(LJ34=0," ",VLOOKUP(LJ34,PROTOKOL!$A:$E,5,FALSE))</f>
        <v xml:space="preserve"> </v>
      </c>
      <c r="LO34" s="205" t="str">
        <f t="shared" si="103"/>
        <v xml:space="preserve"> </v>
      </c>
      <c r="LP34" s="169">
        <f t="shared" si="88"/>
        <v>0</v>
      </c>
      <c r="LQ34" s="170" t="str">
        <f t="shared" si="89"/>
        <v xml:space="preserve"> </v>
      </c>
    </row>
    <row r="35" spans="1:329" ht="13.8">
      <c r="A35" s="166">
        <v>5</v>
      </c>
      <c r="B35" s="227">
        <v>5</v>
      </c>
      <c r="C35" s="167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",(VLOOKUP(E35,PROTOKOL!$A$1:$E$27,2,FALSE))*F35)</f>
        <v xml:space="preserve"> </v>
      </c>
      <c r="H35" s="168" t="str">
        <f t="shared" si="0"/>
        <v xml:space="preserve"> </v>
      </c>
      <c r="I35" s="205" t="str">
        <f>IF(E35=0," ",VLOOKUP(E35,PROTOKOL!$A:$E,5,FALSE))</f>
        <v xml:space="preserve"> </v>
      </c>
      <c r="J35" s="169"/>
      <c r="K35" s="170" t="str">
        <f t="shared" si="30"/>
        <v xml:space="preserve"> </v>
      </c>
      <c r="L35" s="210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",(VLOOKUP(N35,PROTOKOL!$A$1:$E$27,2,FALSE))*O35)</f>
        <v xml:space="preserve"> </v>
      </c>
      <c r="Q35" s="168" t="str">
        <f t="shared" si="1"/>
        <v xml:space="preserve"> </v>
      </c>
      <c r="R35" s="169" t="str">
        <f>IF(N35=0," ",VLOOKUP(N35,PROTOKOL!$A:$E,5,FALSE))</f>
        <v xml:space="preserve"> </v>
      </c>
      <c r="S35" s="205" t="str">
        <f t="shared" si="31"/>
        <v xml:space="preserve"> </v>
      </c>
      <c r="T35" s="169">
        <f t="shared" si="32"/>
        <v>0</v>
      </c>
      <c r="U35" s="170" t="str">
        <f t="shared" si="33"/>
        <v xml:space="preserve"> </v>
      </c>
      <c r="W35" s="166">
        <v>5</v>
      </c>
      <c r="X35" s="227">
        <v>5</v>
      </c>
      <c r="Y35" s="167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",(VLOOKUP(AA35,PROTOKOL!$A$1:$E$27,2,FALSE))*AB35)</f>
        <v xml:space="preserve"> </v>
      </c>
      <c r="AD35" s="168" t="str">
        <f t="shared" si="2"/>
        <v xml:space="preserve"> </v>
      </c>
      <c r="AE35" s="205" t="str">
        <f>IF(AA35=0," ",VLOOKUP(AA35,PROTOKOL!$A:$E,5,FALSE))</f>
        <v xml:space="preserve"> </v>
      </c>
      <c r="AF35" s="169"/>
      <c r="AG35" s="170" t="str">
        <f t="shared" si="34"/>
        <v xml:space="preserve"> </v>
      </c>
      <c r="AH35" s="210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",(VLOOKUP(AJ35,PROTOKOL!$A$1:$E$27,2,FALSE))*AK35)</f>
        <v xml:space="preserve"> </v>
      </c>
      <c r="AM35" s="168" t="str">
        <f t="shared" si="3"/>
        <v xml:space="preserve"> </v>
      </c>
      <c r="AN35" s="169" t="str">
        <f>IF(AJ35=0," ",VLOOKUP(AJ35,PROTOKOL!$A:$E,5,FALSE))</f>
        <v xml:space="preserve"> </v>
      </c>
      <c r="AO35" s="205" t="str">
        <f t="shared" si="90"/>
        <v xml:space="preserve"> </v>
      </c>
      <c r="AP35" s="169">
        <f t="shared" si="36"/>
        <v>0</v>
      </c>
      <c r="AQ35" s="170" t="str">
        <f t="shared" si="37"/>
        <v xml:space="preserve"> </v>
      </c>
      <c r="AS35" s="166">
        <v>5</v>
      </c>
      <c r="AT35" s="227">
        <v>5</v>
      </c>
      <c r="AU35" s="167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",(VLOOKUP(AW35,PROTOKOL!$A$1:$E$27,2,FALSE))*AX35)</f>
        <v xml:space="preserve"> </v>
      </c>
      <c r="AZ35" s="168" t="str">
        <f t="shared" si="4"/>
        <v xml:space="preserve"> </v>
      </c>
      <c r="BA35" s="205" t="str">
        <f>IF(AW35=0," ",VLOOKUP(AW35,PROTOKOL!$A:$E,5,FALSE))</f>
        <v xml:space="preserve"> </v>
      </c>
      <c r="BB35" s="169"/>
      <c r="BC35" s="170" t="str">
        <f t="shared" si="38"/>
        <v xml:space="preserve"> </v>
      </c>
      <c r="BD35" s="210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",(VLOOKUP(BF35,PROTOKOL!$A$1:$E$27,2,FALSE))*BG35)</f>
        <v xml:space="preserve"> </v>
      </c>
      <c r="BI35" s="168" t="str">
        <f t="shared" si="5"/>
        <v xml:space="preserve"> </v>
      </c>
      <c r="BJ35" s="169" t="str">
        <f>IF(BF35=0," ",VLOOKUP(BF35,PROTOKOL!$A:$E,5,FALSE))</f>
        <v xml:space="preserve"> </v>
      </c>
      <c r="BK35" s="205" t="str">
        <f t="shared" si="91"/>
        <v xml:space="preserve"> </v>
      </c>
      <c r="BL35" s="169">
        <f t="shared" si="40"/>
        <v>0</v>
      </c>
      <c r="BM35" s="170" t="str">
        <f t="shared" si="41"/>
        <v xml:space="preserve"> </v>
      </c>
      <c r="BO35" s="166">
        <v>5</v>
      </c>
      <c r="BP35" s="227">
        <v>5</v>
      </c>
      <c r="BQ35" s="167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",(VLOOKUP(BS35,PROTOKOL!$A$1:$E$27,2,FALSE))*BT35)</f>
        <v xml:space="preserve"> </v>
      </c>
      <c r="BV35" s="168" t="str">
        <f t="shared" si="6"/>
        <v xml:space="preserve"> </v>
      </c>
      <c r="BW35" s="205" t="str">
        <f>IF(BS35=0," ",VLOOKUP(BS35,PROTOKOL!$A:$E,5,FALSE))</f>
        <v xml:space="preserve"> </v>
      </c>
      <c r="BX35" s="169"/>
      <c r="BY35" s="170" t="str">
        <f t="shared" si="42"/>
        <v xml:space="preserve"> </v>
      </c>
      <c r="BZ35" s="210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",(VLOOKUP(CB35,PROTOKOL!$A$1:$E$27,2,FALSE))*CC35)</f>
        <v xml:space="preserve"> </v>
      </c>
      <c r="CE35" s="168" t="str">
        <f t="shared" si="7"/>
        <v xml:space="preserve"> </v>
      </c>
      <c r="CF35" s="169" t="str">
        <f>IF(CB35=0," ",VLOOKUP(CB35,PROTOKOL!$A:$E,5,FALSE))</f>
        <v xml:space="preserve"> </v>
      </c>
      <c r="CG35" s="205" t="str">
        <f t="shared" si="92"/>
        <v xml:space="preserve"> </v>
      </c>
      <c r="CH35" s="169">
        <f t="shared" si="44"/>
        <v>0</v>
      </c>
      <c r="CI35" s="170" t="str">
        <f t="shared" si="45"/>
        <v xml:space="preserve"> </v>
      </c>
      <c r="CK35" s="166">
        <v>5</v>
      </c>
      <c r="CL35" s="227">
        <v>5</v>
      </c>
      <c r="CM35" s="167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",(VLOOKUP(CO35,PROTOKOL!$A$1:$E$27,2,FALSE))*CP35)</f>
        <v xml:space="preserve"> </v>
      </c>
      <c r="CR35" s="168" t="str">
        <f t="shared" si="8"/>
        <v xml:space="preserve"> </v>
      </c>
      <c r="CS35" s="205" t="str">
        <f>IF(CO35=0," ",VLOOKUP(CO35,PROTOKOL!$A:$E,5,FALSE))</f>
        <v xml:space="preserve"> </v>
      </c>
      <c r="CT35" s="169"/>
      <c r="CU35" s="170" t="str">
        <f t="shared" si="46"/>
        <v xml:space="preserve"> </v>
      </c>
      <c r="CV35" s="210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",(VLOOKUP(CX35,PROTOKOL!$A$1:$E$27,2,FALSE))*CY35)</f>
        <v xml:space="preserve"> </v>
      </c>
      <c r="DA35" s="168" t="str">
        <f t="shared" si="9"/>
        <v xml:space="preserve"> </v>
      </c>
      <c r="DB35" s="169" t="str">
        <f>IF(CX35=0," ",VLOOKUP(CX35,PROTOKOL!$A:$E,5,FALSE))</f>
        <v xml:space="preserve"> </v>
      </c>
      <c r="DC35" s="205" t="str">
        <f t="shared" si="93"/>
        <v xml:space="preserve"> </v>
      </c>
      <c r="DD35" s="169">
        <f t="shared" si="48"/>
        <v>0</v>
      </c>
      <c r="DE35" s="170" t="str">
        <f t="shared" si="49"/>
        <v xml:space="preserve"> </v>
      </c>
      <c r="DG35" s="166">
        <v>5</v>
      </c>
      <c r="DH35" s="227">
        <v>5</v>
      </c>
      <c r="DI35" s="167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",(VLOOKUP(DK35,PROTOKOL!$A$1:$E$27,2,FALSE))*DL35)</f>
        <v xml:space="preserve"> </v>
      </c>
      <c r="DN35" s="168" t="str">
        <f t="shared" si="10"/>
        <v xml:space="preserve"> </v>
      </c>
      <c r="DO35" s="205" t="str">
        <f>IF(DK35=0," ",VLOOKUP(DK35,PROTOKOL!$A:$E,5,FALSE))</f>
        <v xml:space="preserve"> </v>
      </c>
      <c r="DP35" s="169"/>
      <c r="DQ35" s="170" t="str">
        <f t="shared" si="50"/>
        <v xml:space="preserve"> </v>
      </c>
      <c r="DR35" s="210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",(VLOOKUP(DT35,PROTOKOL!$A$1:$E$27,2,FALSE))*DU35)</f>
        <v xml:space="preserve"> </v>
      </c>
      <c r="DW35" s="168" t="str">
        <f t="shared" si="11"/>
        <v xml:space="preserve"> </v>
      </c>
      <c r="DX35" s="169" t="str">
        <f>IF(DT35=0," ",VLOOKUP(DT35,PROTOKOL!$A:$E,5,FALSE))</f>
        <v xml:space="preserve"> </v>
      </c>
      <c r="DY35" s="205" t="str">
        <f t="shared" si="94"/>
        <v xml:space="preserve"> </v>
      </c>
      <c r="DZ35" s="169">
        <f t="shared" si="52"/>
        <v>0</v>
      </c>
      <c r="EA35" s="170" t="str">
        <f t="shared" si="53"/>
        <v xml:space="preserve"> </v>
      </c>
      <c r="EC35" s="166">
        <v>5</v>
      </c>
      <c r="ED35" s="227">
        <v>5</v>
      </c>
      <c r="EE35" s="167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",(VLOOKUP(EG35,PROTOKOL!$A$1:$E$27,2,FALSE))*EH35)</f>
        <v xml:space="preserve"> </v>
      </c>
      <c r="EJ35" s="168" t="str">
        <f t="shared" si="12"/>
        <v xml:space="preserve"> </v>
      </c>
      <c r="EK35" s="205" t="str">
        <f>IF(EG35=0," ",VLOOKUP(EG35,PROTOKOL!$A:$E,5,FALSE))</f>
        <v xml:space="preserve"> </v>
      </c>
      <c r="EL35" s="169"/>
      <c r="EM35" s="170" t="str">
        <f t="shared" si="54"/>
        <v xml:space="preserve"> </v>
      </c>
      <c r="EN35" s="210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",(VLOOKUP(EP35,PROTOKOL!$A$1:$E$27,2,FALSE))*EQ35)</f>
        <v xml:space="preserve"> </v>
      </c>
      <c r="ES35" s="168" t="str">
        <f t="shared" si="13"/>
        <v xml:space="preserve"> </v>
      </c>
      <c r="ET35" s="169" t="str">
        <f>IF(EP35=0," ",VLOOKUP(EP35,PROTOKOL!$A:$E,5,FALSE))</f>
        <v xml:space="preserve"> </v>
      </c>
      <c r="EU35" s="205" t="str">
        <f t="shared" si="95"/>
        <v xml:space="preserve"> </v>
      </c>
      <c r="EV35" s="169">
        <f t="shared" si="56"/>
        <v>0</v>
      </c>
      <c r="EW35" s="170" t="str">
        <f t="shared" si="57"/>
        <v xml:space="preserve"> </v>
      </c>
      <c r="EY35" s="166">
        <v>5</v>
      </c>
      <c r="EZ35" s="227">
        <v>5</v>
      </c>
      <c r="FA35" s="167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",(VLOOKUP(FC35,PROTOKOL!$A$1:$E$27,2,FALSE))*FD35)</f>
        <v xml:space="preserve"> </v>
      </c>
      <c r="FF35" s="168" t="str">
        <f t="shared" si="14"/>
        <v xml:space="preserve"> </v>
      </c>
      <c r="FG35" s="205" t="str">
        <f>IF(FC35=0," ",VLOOKUP(FC35,PROTOKOL!$A:$E,5,FALSE))</f>
        <v xml:space="preserve"> </v>
      </c>
      <c r="FH35" s="169"/>
      <c r="FI35" s="170" t="str">
        <f t="shared" si="58"/>
        <v xml:space="preserve"> </v>
      </c>
      <c r="FJ35" s="210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",(VLOOKUP(FL35,PROTOKOL!$A$1:$E$27,2,FALSE))*FM35)</f>
        <v xml:space="preserve"> </v>
      </c>
      <c r="FO35" s="168" t="str">
        <f t="shared" si="15"/>
        <v xml:space="preserve"> </v>
      </c>
      <c r="FP35" s="169" t="str">
        <f>IF(FL35=0," ",VLOOKUP(FL35,PROTOKOL!$A:$E,5,FALSE))</f>
        <v xml:space="preserve"> </v>
      </c>
      <c r="FQ35" s="205" t="str">
        <f t="shared" si="96"/>
        <v xml:space="preserve"> </v>
      </c>
      <c r="FR35" s="169">
        <f t="shared" si="60"/>
        <v>0</v>
      </c>
      <c r="FS35" s="170" t="str">
        <f t="shared" si="61"/>
        <v xml:space="preserve"> </v>
      </c>
      <c r="FU35" s="166">
        <v>5</v>
      </c>
      <c r="FV35" s="227">
        <v>5</v>
      </c>
      <c r="FW35" s="167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",(VLOOKUP(FY35,PROTOKOL!$A$1:$E$27,2,FALSE))*FZ35)</f>
        <v xml:space="preserve"> </v>
      </c>
      <c r="GB35" s="168" t="str">
        <f t="shared" si="16"/>
        <v xml:space="preserve"> </v>
      </c>
      <c r="GC35" s="205" t="str">
        <f>IF(FY35=0," ",VLOOKUP(FY35,PROTOKOL!$A:$E,5,FALSE))</f>
        <v xml:space="preserve"> </v>
      </c>
      <c r="GD35" s="169"/>
      <c r="GE35" s="170" t="str">
        <f t="shared" si="62"/>
        <v xml:space="preserve"> </v>
      </c>
      <c r="GF35" s="210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",(VLOOKUP(GH35,PROTOKOL!$A$1:$E$27,2,FALSE))*GI35)</f>
        <v xml:space="preserve"> </v>
      </c>
      <c r="GK35" s="168" t="str">
        <f t="shared" si="17"/>
        <v xml:space="preserve"> </v>
      </c>
      <c r="GL35" s="169" t="str">
        <f>IF(GH35=0," ",VLOOKUP(GH35,PROTOKOL!$A:$E,5,FALSE))</f>
        <v xml:space="preserve"> </v>
      </c>
      <c r="GM35" s="205" t="str">
        <f t="shared" si="97"/>
        <v xml:space="preserve"> </v>
      </c>
      <c r="GN35" s="169">
        <f t="shared" si="64"/>
        <v>0</v>
      </c>
      <c r="GO35" s="170" t="str">
        <f t="shared" si="65"/>
        <v xml:space="preserve"> </v>
      </c>
      <c r="GQ35" s="166">
        <v>5</v>
      </c>
      <c r="GR35" s="227">
        <v>5</v>
      </c>
      <c r="GS35" s="167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",(VLOOKUP(GU35,PROTOKOL!$A$1:$E$27,2,FALSE))*GV35)</f>
        <v xml:space="preserve"> </v>
      </c>
      <c r="GX35" s="168" t="str">
        <f t="shared" si="18"/>
        <v xml:space="preserve"> </v>
      </c>
      <c r="GY35" s="205" t="str">
        <f>IF(GU35=0," ",VLOOKUP(GU35,PROTOKOL!$A:$E,5,FALSE))</f>
        <v xml:space="preserve"> </v>
      </c>
      <c r="GZ35" s="169"/>
      <c r="HA35" s="170" t="str">
        <f t="shared" si="66"/>
        <v xml:space="preserve"> </v>
      </c>
      <c r="HB35" s="210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",(VLOOKUP(HD35,PROTOKOL!$A$1:$E$27,2,FALSE))*HE35)</f>
        <v xml:space="preserve"> </v>
      </c>
      <c r="HG35" s="168" t="str">
        <f t="shared" si="19"/>
        <v xml:space="preserve"> </v>
      </c>
      <c r="HH35" s="169" t="str">
        <f>IF(HD35=0," ",VLOOKUP(HD35,PROTOKOL!$A:$E,5,FALSE))</f>
        <v xml:space="preserve"> </v>
      </c>
      <c r="HI35" s="205" t="str">
        <f t="shared" si="98"/>
        <v xml:space="preserve"> </v>
      </c>
      <c r="HJ35" s="169">
        <f t="shared" si="68"/>
        <v>0</v>
      </c>
      <c r="HK35" s="170" t="str">
        <f t="shared" si="69"/>
        <v xml:space="preserve"> </v>
      </c>
      <c r="HM35" s="166">
        <v>5</v>
      </c>
      <c r="HN35" s="227">
        <v>5</v>
      </c>
      <c r="HO35" s="167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",(VLOOKUP(HQ35,PROTOKOL!$A$1:$E$27,2,FALSE))*HR35)</f>
        <v xml:space="preserve"> </v>
      </c>
      <c r="HT35" s="168" t="str">
        <f t="shared" si="20"/>
        <v xml:space="preserve"> </v>
      </c>
      <c r="HU35" s="205" t="str">
        <f>IF(HQ35=0," ",VLOOKUP(HQ35,PROTOKOL!$A:$E,5,FALSE))</f>
        <v xml:space="preserve"> </v>
      </c>
      <c r="HV35" s="169"/>
      <c r="HW35" s="170" t="str">
        <f t="shared" si="70"/>
        <v xml:space="preserve"> </v>
      </c>
      <c r="HX35" s="210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",(VLOOKUP(HZ35,PROTOKOL!$A$1:$E$27,2,FALSE))*IA35)</f>
        <v xml:space="preserve"> </v>
      </c>
      <c r="IC35" s="168" t="str">
        <f t="shared" si="21"/>
        <v xml:space="preserve"> </v>
      </c>
      <c r="ID35" s="169" t="str">
        <f>IF(HZ35=0," ",VLOOKUP(HZ35,PROTOKOL!$A:$E,5,FALSE))</f>
        <v xml:space="preserve"> </v>
      </c>
      <c r="IE35" s="205" t="str">
        <f t="shared" si="99"/>
        <v xml:space="preserve"> </v>
      </c>
      <c r="IF35" s="169">
        <f t="shared" si="72"/>
        <v>0</v>
      </c>
      <c r="IG35" s="170" t="str">
        <f t="shared" si="73"/>
        <v xml:space="preserve"> </v>
      </c>
      <c r="II35" s="166">
        <v>5</v>
      </c>
      <c r="IJ35" s="227">
        <v>5</v>
      </c>
      <c r="IK35" s="167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",(VLOOKUP(IM35,PROTOKOL!$A$1:$E$27,2,FALSE))*IN35)</f>
        <v xml:space="preserve"> </v>
      </c>
      <c r="IP35" s="168" t="str">
        <f t="shared" si="22"/>
        <v xml:space="preserve"> </v>
      </c>
      <c r="IQ35" s="205" t="str">
        <f>IF(IM35=0," ",VLOOKUP(IM35,PROTOKOL!$A:$E,5,FALSE))</f>
        <v xml:space="preserve"> </v>
      </c>
      <c r="IR35" s="169"/>
      <c r="IS35" s="170" t="str">
        <f t="shared" si="74"/>
        <v xml:space="preserve"> </v>
      </c>
      <c r="IT35" s="210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",(VLOOKUP(IV35,PROTOKOL!$A$1:$E$27,2,FALSE))*IW35)</f>
        <v xml:space="preserve"> </v>
      </c>
      <c r="IY35" s="168" t="str">
        <f t="shared" si="23"/>
        <v xml:space="preserve"> </v>
      </c>
      <c r="IZ35" s="169" t="str">
        <f>IF(IV35=0," ",VLOOKUP(IV35,PROTOKOL!$A:$E,5,FALSE))</f>
        <v xml:space="preserve"> </v>
      </c>
      <c r="JA35" s="205" t="str">
        <f t="shared" si="100"/>
        <v xml:space="preserve"> </v>
      </c>
      <c r="JB35" s="169">
        <f t="shared" si="76"/>
        <v>0</v>
      </c>
      <c r="JC35" s="170" t="str">
        <f t="shared" si="77"/>
        <v xml:space="preserve"> </v>
      </c>
      <c r="JE35" s="166">
        <v>5</v>
      </c>
      <c r="JF35" s="227">
        <v>5</v>
      </c>
      <c r="JG35" s="167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",(VLOOKUP(JI35,PROTOKOL!$A$1:$E$27,2,FALSE))*JJ35)</f>
        <v xml:space="preserve"> </v>
      </c>
      <c r="JL35" s="168" t="str">
        <f t="shared" si="24"/>
        <v xml:space="preserve"> </v>
      </c>
      <c r="JM35" s="205" t="str">
        <f>IF(JI35=0," ",VLOOKUP(JI35,PROTOKOL!$A:$E,5,FALSE))</f>
        <v xml:space="preserve"> </v>
      </c>
      <c r="JN35" s="169"/>
      <c r="JO35" s="170" t="str">
        <f t="shared" si="78"/>
        <v xml:space="preserve"> </v>
      </c>
      <c r="JP35" s="210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",(VLOOKUP(JR35,PROTOKOL!$A$1:$E$27,2,FALSE))*JS35)</f>
        <v xml:space="preserve"> </v>
      </c>
      <c r="JU35" s="168" t="str">
        <f t="shared" si="25"/>
        <v xml:space="preserve"> </v>
      </c>
      <c r="JV35" s="169" t="str">
        <f>IF(JR35=0," ",VLOOKUP(JR35,PROTOKOL!$A:$E,5,FALSE))</f>
        <v xml:space="preserve"> </v>
      </c>
      <c r="JW35" s="205" t="str">
        <f t="shared" si="101"/>
        <v xml:space="preserve"> </v>
      </c>
      <c r="JX35" s="169">
        <f t="shared" si="80"/>
        <v>0</v>
      </c>
      <c r="JY35" s="170" t="str">
        <f t="shared" si="81"/>
        <v xml:space="preserve"> </v>
      </c>
      <c r="KA35" s="166">
        <v>5</v>
      </c>
      <c r="KB35" s="227">
        <v>5</v>
      </c>
      <c r="KC35" s="167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",(VLOOKUP(KE35,PROTOKOL!$A$1:$E$27,2,FALSE))*KF35)</f>
        <v xml:space="preserve"> </v>
      </c>
      <c r="KH35" s="168" t="str">
        <f t="shared" si="26"/>
        <v xml:space="preserve"> </v>
      </c>
      <c r="KI35" s="205" t="str">
        <f>IF(KE35=0," ",VLOOKUP(KE35,PROTOKOL!$A:$E,5,FALSE))</f>
        <v xml:space="preserve"> </v>
      </c>
      <c r="KJ35" s="169"/>
      <c r="KK35" s="170" t="str">
        <f t="shared" si="82"/>
        <v xml:space="preserve"> </v>
      </c>
      <c r="KL35" s="210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",(VLOOKUP(KN35,PROTOKOL!$A$1:$E$27,2,FALSE))*KO35)</f>
        <v xml:space="preserve"> </v>
      </c>
      <c r="KQ35" s="168" t="str">
        <f t="shared" si="27"/>
        <v xml:space="preserve"> </v>
      </c>
      <c r="KR35" s="169" t="str">
        <f>IF(KN35=0," ",VLOOKUP(KN35,PROTOKOL!$A:$E,5,FALSE))</f>
        <v xml:space="preserve"> </v>
      </c>
      <c r="KS35" s="205" t="str">
        <f t="shared" si="102"/>
        <v xml:space="preserve"> </v>
      </c>
      <c r="KT35" s="169">
        <f t="shared" si="84"/>
        <v>0</v>
      </c>
      <c r="KU35" s="170" t="str">
        <f t="shared" si="85"/>
        <v xml:space="preserve"> </v>
      </c>
      <c r="KW35" s="166">
        <v>5</v>
      </c>
      <c r="KX35" s="227">
        <v>5</v>
      </c>
      <c r="KY35" s="167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",(VLOOKUP(LA35,PROTOKOL!$A$1:$E$27,2,FALSE))*LB35)</f>
        <v xml:space="preserve"> </v>
      </c>
      <c r="LD35" s="168" t="str">
        <f t="shared" si="28"/>
        <v xml:space="preserve"> </v>
      </c>
      <c r="LE35" s="205" t="str">
        <f>IF(LA35=0," ",VLOOKUP(LA35,PROTOKOL!$A:$E,5,FALSE))</f>
        <v xml:space="preserve"> </v>
      </c>
      <c r="LF35" s="169"/>
      <c r="LG35" s="170" t="str">
        <f t="shared" si="86"/>
        <v xml:space="preserve"> </v>
      </c>
      <c r="LH35" s="210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",(VLOOKUP(LJ35,PROTOKOL!$A$1:$E$27,2,FALSE))*LK35)</f>
        <v xml:space="preserve"> </v>
      </c>
      <c r="LM35" s="168" t="str">
        <f t="shared" si="29"/>
        <v xml:space="preserve"> </v>
      </c>
      <c r="LN35" s="169" t="str">
        <f>IF(LJ35=0," ",VLOOKUP(LJ35,PROTOKOL!$A:$E,5,FALSE))</f>
        <v xml:space="preserve"> </v>
      </c>
      <c r="LO35" s="205" t="str">
        <f t="shared" si="103"/>
        <v xml:space="preserve"> </v>
      </c>
      <c r="LP35" s="169">
        <f t="shared" si="88"/>
        <v>0</v>
      </c>
      <c r="LQ35" s="170" t="str">
        <f t="shared" si="89"/>
        <v xml:space="preserve"> </v>
      </c>
    </row>
    <row r="36" spans="1:329" ht="13.8">
      <c r="A36" s="166">
        <v>5</v>
      </c>
      <c r="B36" s="228"/>
      <c r="C36" s="167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",(VLOOKUP(E36,PROTOKOL!$A$1:$E$27,2,FALSE))*F36)</f>
        <v xml:space="preserve"> </v>
      </c>
      <c r="H36" s="168" t="str">
        <f t="shared" si="0"/>
        <v xml:space="preserve"> </v>
      </c>
      <c r="I36" s="205" t="str">
        <f>IF(E36=0," ",VLOOKUP(E36,PROTOKOL!$A:$E,5,FALSE))</f>
        <v xml:space="preserve"> </v>
      </c>
      <c r="J36" s="169"/>
      <c r="K36" s="170" t="str">
        <f t="shared" si="30"/>
        <v xml:space="preserve"> </v>
      </c>
      <c r="L36" s="210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",(VLOOKUP(N36,PROTOKOL!$A$1:$E$27,2,FALSE))*O36)</f>
        <v xml:space="preserve"> </v>
      </c>
      <c r="Q36" s="168" t="str">
        <f t="shared" si="1"/>
        <v xml:space="preserve"> </v>
      </c>
      <c r="R36" s="169" t="str">
        <f>IF(N36=0," ",VLOOKUP(N36,PROTOKOL!$A:$E,5,FALSE))</f>
        <v xml:space="preserve"> </v>
      </c>
      <c r="S36" s="205" t="str">
        <f t="shared" si="31"/>
        <v xml:space="preserve"> </v>
      </c>
      <c r="T36" s="169">
        <f t="shared" si="32"/>
        <v>0</v>
      </c>
      <c r="U36" s="170" t="str">
        <f t="shared" si="33"/>
        <v xml:space="preserve"> </v>
      </c>
      <c r="W36" s="166">
        <v>5</v>
      </c>
      <c r="X36" s="228"/>
      <c r="Y36" s="167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",(VLOOKUP(AA36,PROTOKOL!$A$1:$E$27,2,FALSE))*AB36)</f>
        <v xml:space="preserve"> </v>
      </c>
      <c r="AD36" s="168" t="str">
        <f t="shared" si="2"/>
        <v xml:space="preserve"> </v>
      </c>
      <c r="AE36" s="205" t="str">
        <f>IF(AA36=0," ",VLOOKUP(AA36,PROTOKOL!$A:$E,5,FALSE))</f>
        <v xml:space="preserve"> </v>
      </c>
      <c r="AF36" s="169"/>
      <c r="AG36" s="170" t="str">
        <f t="shared" si="34"/>
        <v xml:space="preserve"> </v>
      </c>
      <c r="AH36" s="210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",(VLOOKUP(AJ36,PROTOKOL!$A$1:$E$27,2,FALSE))*AK36)</f>
        <v xml:space="preserve"> </v>
      </c>
      <c r="AM36" s="168" t="str">
        <f t="shared" si="3"/>
        <v xml:space="preserve"> </v>
      </c>
      <c r="AN36" s="169" t="str">
        <f>IF(AJ36=0," ",VLOOKUP(AJ36,PROTOKOL!$A:$E,5,FALSE))</f>
        <v xml:space="preserve"> </v>
      </c>
      <c r="AO36" s="205" t="str">
        <f t="shared" si="90"/>
        <v xml:space="preserve"> </v>
      </c>
      <c r="AP36" s="169">
        <f t="shared" si="36"/>
        <v>0</v>
      </c>
      <c r="AQ36" s="170" t="str">
        <f t="shared" si="37"/>
        <v xml:space="preserve"> </v>
      </c>
      <c r="AS36" s="166">
        <v>5</v>
      </c>
      <c r="AT36" s="228"/>
      <c r="AU36" s="167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",(VLOOKUP(AW36,PROTOKOL!$A$1:$E$27,2,FALSE))*AX36)</f>
        <v xml:space="preserve"> </v>
      </c>
      <c r="AZ36" s="168" t="str">
        <f t="shared" si="4"/>
        <v xml:space="preserve"> </v>
      </c>
      <c r="BA36" s="205" t="str">
        <f>IF(AW36=0," ",VLOOKUP(AW36,PROTOKOL!$A:$E,5,FALSE))</f>
        <v xml:space="preserve"> </v>
      </c>
      <c r="BB36" s="169"/>
      <c r="BC36" s="170" t="str">
        <f t="shared" si="38"/>
        <v xml:space="preserve"> </v>
      </c>
      <c r="BD36" s="210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",(VLOOKUP(BF36,PROTOKOL!$A$1:$E$27,2,FALSE))*BG36)</f>
        <v xml:space="preserve"> </v>
      </c>
      <c r="BI36" s="168" t="str">
        <f t="shared" si="5"/>
        <v xml:space="preserve"> </v>
      </c>
      <c r="BJ36" s="169" t="str">
        <f>IF(BF36=0," ",VLOOKUP(BF36,PROTOKOL!$A:$E,5,FALSE))</f>
        <v xml:space="preserve"> </v>
      </c>
      <c r="BK36" s="205" t="str">
        <f t="shared" si="91"/>
        <v xml:space="preserve"> </v>
      </c>
      <c r="BL36" s="169">
        <f t="shared" si="40"/>
        <v>0</v>
      </c>
      <c r="BM36" s="170" t="str">
        <f t="shared" si="41"/>
        <v xml:space="preserve"> </v>
      </c>
      <c r="BO36" s="166">
        <v>5</v>
      </c>
      <c r="BP36" s="228"/>
      <c r="BQ36" s="167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",(VLOOKUP(BS36,PROTOKOL!$A$1:$E$27,2,FALSE))*BT36)</f>
        <v xml:space="preserve"> </v>
      </c>
      <c r="BV36" s="168" t="str">
        <f t="shared" si="6"/>
        <v xml:space="preserve"> </v>
      </c>
      <c r="BW36" s="205" t="str">
        <f>IF(BS36=0," ",VLOOKUP(BS36,PROTOKOL!$A:$E,5,FALSE))</f>
        <v xml:space="preserve"> </v>
      </c>
      <c r="BX36" s="169"/>
      <c r="BY36" s="170" t="str">
        <f t="shared" si="42"/>
        <v xml:space="preserve"> </v>
      </c>
      <c r="BZ36" s="210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",(VLOOKUP(CB36,PROTOKOL!$A$1:$E$27,2,FALSE))*CC36)</f>
        <v xml:space="preserve"> </v>
      </c>
      <c r="CE36" s="168" t="str">
        <f t="shared" si="7"/>
        <v xml:space="preserve"> </v>
      </c>
      <c r="CF36" s="169" t="str">
        <f>IF(CB36=0," ",VLOOKUP(CB36,PROTOKOL!$A:$E,5,FALSE))</f>
        <v xml:space="preserve"> </v>
      </c>
      <c r="CG36" s="205" t="str">
        <f t="shared" si="92"/>
        <v xml:space="preserve"> </v>
      </c>
      <c r="CH36" s="169">
        <f t="shared" si="44"/>
        <v>0</v>
      </c>
      <c r="CI36" s="170" t="str">
        <f t="shared" si="45"/>
        <v xml:space="preserve"> </v>
      </c>
      <c r="CK36" s="166">
        <v>5</v>
      </c>
      <c r="CL36" s="228"/>
      <c r="CM36" s="167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",(VLOOKUP(CO36,PROTOKOL!$A$1:$E$27,2,FALSE))*CP36)</f>
        <v xml:space="preserve"> </v>
      </c>
      <c r="CR36" s="168" t="str">
        <f t="shared" si="8"/>
        <v xml:space="preserve"> </v>
      </c>
      <c r="CS36" s="205" t="str">
        <f>IF(CO36=0," ",VLOOKUP(CO36,PROTOKOL!$A:$E,5,FALSE))</f>
        <v xml:space="preserve"> </v>
      </c>
      <c r="CT36" s="169"/>
      <c r="CU36" s="170" t="str">
        <f t="shared" si="46"/>
        <v xml:space="preserve"> </v>
      </c>
      <c r="CV36" s="210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",(VLOOKUP(CX36,PROTOKOL!$A$1:$E$27,2,FALSE))*CY36)</f>
        <v xml:space="preserve"> </v>
      </c>
      <c r="DA36" s="168" t="str">
        <f t="shared" si="9"/>
        <v xml:space="preserve"> </v>
      </c>
      <c r="DB36" s="169" t="str">
        <f>IF(CX36=0," ",VLOOKUP(CX36,PROTOKOL!$A:$E,5,FALSE))</f>
        <v xml:space="preserve"> </v>
      </c>
      <c r="DC36" s="205" t="str">
        <f t="shared" si="93"/>
        <v xml:space="preserve"> </v>
      </c>
      <c r="DD36" s="169">
        <f t="shared" si="48"/>
        <v>0</v>
      </c>
      <c r="DE36" s="170" t="str">
        <f t="shared" si="49"/>
        <v xml:space="preserve"> </v>
      </c>
      <c r="DG36" s="166">
        <v>5</v>
      </c>
      <c r="DH36" s="228"/>
      <c r="DI36" s="167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",(VLOOKUP(DK36,PROTOKOL!$A$1:$E$27,2,FALSE))*DL36)</f>
        <v xml:space="preserve"> </v>
      </c>
      <c r="DN36" s="168" t="str">
        <f t="shared" si="10"/>
        <v xml:space="preserve"> </v>
      </c>
      <c r="DO36" s="205" t="str">
        <f>IF(DK36=0," ",VLOOKUP(DK36,PROTOKOL!$A:$E,5,FALSE))</f>
        <v xml:space="preserve"> </v>
      </c>
      <c r="DP36" s="169"/>
      <c r="DQ36" s="170" t="str">
        <f t="shared" si="50"/>
        <v xml:space="preserve"> </v>
      </c>
      <c r="DR36" s="210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",(VLOOKUP(DT36,PROTOKOL!$A$1:$E$27,2,FALSE))*DU36)</f>
        <v xml:space="preserve"> </v>
      </c>
      <c r="DW36" s="168" t="str">
        <f t="shared" si="11"/>
        <v xml:space="preserve"> </v>
      </c>
      <c r="DX36" s="169" t="str">
        <f>IF(DT36=0," ",VLOOKUP(DT36,PROTOKOL!$A:$E,5,FALSE))</f>
        <v xml:space="preserve"> </v>
      </c>
      <c r="DY36" s="205" t="str">
        <f t="shared" si="94"/>
        <v xml:space="preserve"> </v>
      </c>
      <c r="DZ36" s="169">
        <f t="shared" si="52"/>
        <v>0</v>
      </c>
      <c r="EA36" s="170" t="str">
        <f t="shared" si="53"/>
        <v xml:space="preserve"> </v>
      </c>
      <c r="EC36" s="166">
        <v>5</v>
      </c>
      <c r="ED36" s="228"/>
      <c r="EE36" s="167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",(VLOOKUP(EG36,PROTOKOL!$A$1:$E$27,2,FALSE))*EH36)</f>
        <v xml:space="preserve"> </v>
      </c>
      <c r="EJ36" s="168" t="str">
        <f t="shared" si="12"/>
        <v xml:space="preserve"> </v>
      </c>
      <c r="EK36" s="205" t="str">
        <f>IF(EG36=0," ",VLOOKUP(EG36,PROTOKOL!$A:$E,5,FALSE))</f>
        <v xml:space="preserve"> </v>
      </c>
      <c r="EL36" s="169"/>
      <c r="EM36" s="170" t="str">
        <f t="shared" si="54"/>
        <v xml:space="preserve"> </v>
      </c>
      <c r="EN36" s="210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",(VLOOKUP(EP36,PROTOKOL!$A$1:$E$27,2,FALSE))*EQ36)</f>
        <v xml:space="preserve"> </v>
      </c>
      <c r="ES36" s="168" t="str">
        <f t="shared" si="13"/>
        <v xml:space="preserve"> </v>
      </c>
      <c r="ET36" s="169" t="str">
        <f>IF(EP36=0," ",VLOOKUP(EP36,PROTOKOL!$A:$E,5,FALSE))</f>
        <v xml:space="preserve"> </v>
      </c>
      <c r="EU36" s="205" t="str">
        <f t="shared" si="95"/>
        <v xml:space="preserve"> </v>
      </c>
      <c r="EV36" s="169">
        <f t="shared" si="56"/>
        <v>0</v>
      </c>
      <c r="EW36" s="170" t="str">
        <f t="shared" si="57"/>
        <v xml:space="preserve"> </v>
      </c>
      <c r="EY36" s="166">
        <v>5</v>
      </c>
      <c r="EZ36" s="228"/>
      <c r="FA36" s="167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",(VLOOKUP(FC36,PROTOKOL!$A$1:$E$27,2,FALSE))*FD36)</f>
        <v xml:space="preserve"> </v>
      </c>
      <c r="FF36" s="168" t="str">
        <f t="shared" si="14"/>
        <v xml:space="preserve"> </v>
      </c>
      <c r="FG36" s="205" t="str">
        <f>IF(FC36=0," ",VLOOKUP(FC36,PROTOKOL!$A:$E,5,FALSE))</f>
        <v xml:space="preserve"> </v>
      </c>
      <c r="FH36" s="169"/>
      <c r="FI36" s="170" t="str">
        <f t="shared" si="58"/>
        <v xml:space="preserve"> </v>
      </c>
      <c r="FJ36" s="210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",(VLOOKUP(FL36,PROTOKOL!$A$1:$E$27,2,FALSE))*FM36)</f>
        <v xml:space="preserve"> </v>
      </c>
      <c r="FO36" s="168" t="str">
        <f t="shared" si="15"/>
        <v xml:space="preserve"> </v>
      </c>
      <c r="FP36" s="169" t="str">
        <f>IF(FL36=0," ",VLOOKUP(FL36,PROTOKOL!$A:$E,5,FALSE))</f>
        <v xml:space="preserve"> </v>
      </c>
      <c r="FQ36" s="205" t="str">
        <f t="shared" si="96"/>
        <v xml:space="preserve"> </v>
      </c>
      <c r="FR36" s="169">
        <f t="shared" si="60"/>
        <v>0</v>
      </c>
      <c r="FS36" s="170" t="str">
        <f t="shared" si="61"/>
        <v xml:space="preserve"> </v>
      </c>
      <c r="FU36" s="166">
        <v>5</v>
      </c>
      <c r="FV36" s="228"/>
      <c r="FW36" s="167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",(VLOOKUP(FY36,PROTOKOL!$A$1:$E$27,2,FALSE))*FZ36)</f>
        <v xml:space="preserve"> </v>
      </c>
      <c r="GB36" s="168" t="str">
        <f t="shared" si="16"/>
        <v xml:space="preserve"> </v>
      </c>
      <c r="GC36" s="205" t="str">
        <f>IF(FY36=0," ",VLOOKUP(FY36,PROTOKOL!$A:$E,5,FALSE))</f>
        <v xml:space="preserve"> </v>
      </c>
      <c r="GD36" s="169"/>
      <c r="GE36" s="170" t="str">
        <f t="shared" si="62"/>
        <v xml:space="preserve"> </v>
      </c>
      <c r="GF36" s="210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",(VLOOKUP(GH36,PROTOKOL!$A$1:$E$27,2,FALSE))*GI36)</f>
        <v xml:space="preserve"> </v>
      </c>
      <c r="GK36" s="168" t="str">
        <f t="shared" si="17"/>
        <v xml:space="preserve"> </v>
      </c>
      <c r="GL36" s="169" t="str">
        <f>IF(GH36=0," ",VLOOKUP(GH36,PROTOKOL!$A:$E,5,FALSE))</f>
        <v xml:space="preserve"> </v>
      </c>
      <c r="GM36" s="205" t="str">
        <f t="shared" si="97"/>
        <v xml:space="preserve"> </v>
      </c>
      <c r="GN36" s="169">
        <f t="shared" si="64"/>
        <v>0</v>
      </c>
      <c r="GO36" s="170" t="str">
        <f t="shared" si="65"/>
        <v xml:space="preserve"> </v>
      </c>
      <c r="GQ36" s="166">
        <v>5</v>
      </c>
      <c r="GR36" s="228"/>
      <c r="GS36" s="167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",(VLOOKUP(GU36,PROTOKOL!$A$1:$E$27,2,FALSE))*GV36)</f>
        <v xml:space="preserve"> </v>
      </c>
      <c r="GX36" s="168" t="str">
        <f t="shared" si="18"/>
        <v xml:space="preserve"> </v>
      </c>
      <c r="GY36" s="205" t="str">
        <f>IF(GU36=0," ",VLOOKUP(GU36,PROTOKOL!$A:$E,5,FALSE))</f>
        <v xml:space="preserve"> </v>
      </c>
      <c r="GZ36" s="169"/>
      <c r="HA36" s="170" t="str">
        <f t="shared" si="66"/>
        <v xml:space="preserve"> </v>
      </c>
      <c r="HB36" s="210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",(VLOOKUP(HD36,PROTOKOL!$A$1:$E$27,2,FALSE))*HE36)</f>
        <v xml:space="preserve"> </v>
      </c>
      <c r="HG36" s="168" t="str">
        <f t="shared" si="19"/>
        <v xml:space="preserve"> </v>
      </c>
      <c r="HH36" s="169" t="str">
        <f>IF(HD36=0," ",VLOOKUP(HD36,PROTOKOL!$A:$E,5,FALSE))</f>
        <v xml:space="preserve"> </v>
      </c>
      <c r="HI36" s="205" t="str">
        <f t="shared" si="98"/>
        <v xml:space="preserve"> </v>
      </c>
      <c r="HJ36" s="169">
        <f t="shared" si="68"/>
        <v>0</v>
      </c>
      <c r="HK36" s="170" t="str">
        <f t="shared" si="69"/>
        <v xml:space="preserve"> </v>
      </c>
      <c r="HM36" s="166">
        <v>5</v>
      </c>
      <c r="HN36" s="228"/>
      <c r="HO36" s="167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",(VLOOKUP(HQ36,PROTOKOL!$A$1:$E$27,2,FALSE))*HR36)</f>
        <v xml:space="preserve"> </v>
      </c>
      <c r="HT36" s="168" t="str">
        <f t="shared" si="20"/>
        <v xml:space="preserve"> </v>
      </c>
      <c r="HU36" s="205" t="str">
        <f>IF(HQ36=0," ",VLOOKUP(HQ36,PROTOKOL!$A:$E,5,FALSE))</f>
        <v xml:space="preserve"> </v>
      </c>
      <c r="HV36" s="169"/>
      <c r="HW36" s="170" t="str">
        <f t="shared" si="70"/>
        <v xml:space="preserve"> </v>
      </c>
      <c r="HX36" s="210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",(VLOOKUP(HZ36,PROTOKOL!$A$1:$E$27,2,FALSE))*IA36)</f>
        <v xml:space="preserve"> </v>
      </c>
      <c r="IC36" s="168" t="str">
        <f t="shared" si="21"/>
        <v xml:space="preserve"> </v>
      </c>
      <c r="ID36" s="169" t="str">
        <f>IF(HZ36=0," ",VLOOKUP(HZ36,PROTOKOL!$A:$E,5,FALSE))</f>
        <v xml:space="preserve"> </v>
      </c>
      <c r="IE36" s="205" t="str">
        <f t="shared" si="99"/>
        <v xml:space="preserve"> </v>
      </c>
      <c r="IF36" s="169">
        <f t="shared" si="72"/>
        <v>0</v>
      </c>
      <c r="IG36" s="170" t="str">
        <f t="shared" si="73"/>
        <v xml:space="preserve"> </v>
      </c>
      <c r="II36" s="166">
        <v>5</v>
      </c>
      <c r="IJ36" s="228"/>
      <c r="IK36" s="167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",(VLOOKUP(IM36,PROTOKOL!$A$1:$E$27,2,FALSE))*IN36)</f>
        <v xml:space="preserve"> </v>
      </c>
      <c r="IP36" s="168" t="str">
        <f t="shared" si="22"/>
        <v xml:space="preserve"> </v>
      </c>
      <c r="IQ36" s="205" t="str">
        <f>IF(IM36=0," ",VLOOKUP(IM36,PROTOKOL!$A:$E,5,FALSE))</f>
        <v xml:space="preserve"> </v>
      </c>
      <c r="IR36" s="169"/>
      <c r="IS36" s="170" t="str">
        <f t="shared" si="74"/>
        <v xml:space="preserve"> </v>
      </c>
      <c r="IT36" s="210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",(VLOOKUP(IV36,PROTOKOL!$A$1:$E$27,2,FALSE))*IW36)</f>
        <v xml:space="preserve"> </v>
      </c>
      <c r="IY36" s="168" t="str">
        <f t="shared" si="23"/>
        <v xml:space="preserve"> </v>
      </c>
      <c r="IZ36" s="169" t="str">
        <f>IF(IV36=0," ",VLOOKUP(IV36,PROTOKOL!$A:$E,5,FALSE))</f>
        <v xml:space="preserve"> </v>
      </c>
      <c r="JA36" s="205" t="str">
        <f t="shared" si="100"/>
        <v xml:space="preserve"> </v>
      </c>
      <c r="JB36" s="169">
        <f t="shared" si="76"/>
        <v>0</v>
      </c>
      <c r="JC36" s="170" t="str">
        <f t="shared" si="77"/>
        <v xml:space="preserve"> </v>
      </c>
      <c r="JE36" s="166">
        <v>5</v>
      </c>
      <c r="JF36" s="228"/>
      <c r="JG36" s="167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",(VLOOKUP(JI36,PROTOKOL!$A$1:$E$27,2,FALSE))*JJ36)</f>
        <v xml:space="preserve"> </v>
      </c>
      <c r="JL36" s="168" t="str">
        <f t="shared" si="24"/>
        <v xml:space="preserve"> </v>
      </c>
      <c r="JM36" s="205" t="str">
        <f>IF(JI36=0," ",VLOOKUP(JI36,PROTOKOL!$A:$E,5,FALSE))</f>
        <v xml:space="preserve"> </v>
      </c>
      <c r="JN36" s="169"/>
      <c r="JO36" s="170" t="str">
        <f t="shared" si="78"/>
        <v xml:space="preserve"> </v>
      </c>
      <c r="JP36" s="210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",(VLOOKUP(JR36,PROTOKOL!$A$1:$E$27,2,FALSE))*JS36)</f>
        <v xml:space="preserve"> </v>
      </c>
      <c r="JU36" s="168" t="str">
        <f t="shared" si="25"/>
        <v xml:space="preserve"> </v>
      </c>
      <c r="JV36" s="169" t="str">
        <f>IF(JR36=0," ",VLOOKUP(JR36,PROTOKOL!$A:$E,5,FALSE))</f>
        <v xml:space="preserve"> </v>
      </c>
      <c r="JW36" s="205" t="str">
        <f t="shared" si="101"/>
        <v xml:space="preserve"> </v>
      </c>
      <c r="JX36" s="169">
        <f t="shared" si="80"/>
        <v>0</v>
      </c>
      <c r="JY36" s="170" t="str">
        <f t="shared" si="81"/>
        <v xml:space="preserve"> </v>
      </c>
      <c r="KA36" s="166">
        <v>5</v>
      </c>
      <c r="KB36" s="228"/>
      <c r="KC36" s="167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",(VLOOKUP(KE36,PROTOKOL!$A$1:$E$27,2,FALSE))*KF36)</f>
        <v xml:space="preserve"> </v>
      </c>
      <c r="KH36" s="168" t="str">
        <f t="shared" si="26"/>
        <v xml:space="preserve"> </v>
      </c>
      <c r="KI36" s="205" t="str">
        <f>IF(KE36=0," ",VLOOKUP(KE36,PROTOKOL!$A:$E,5,FALSE))</f>
        <v xml:space="preserve"> </v>
      </c>
      <c r="KJ36" s="169"/>
      <c r="KK36" s="170" t="str">
        <f t="shared" si="82"/>
        <v xml:space="preserve"> </v>
      </c>
      <c r="KL36" s="210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",(VLOOKUP(KN36,PROTOKOL!$A$1:$E$27,2,FALSE))*KO36)</f>
        <v xml:space="preserve"> </v>
      </c>
      <c r="KQ36" s="168" t="str">
        <f t="shared" si="27"/>
        <v xml:space="preserve"> </v>
      </c>
      <c r="KR36" s="169" t="str">
        <f>IF(KN36=0," ",VLOOKUP(KN36,PROTOKOL!$A:$E,5,FALSE))</f>
        <v xml:space="preserve"> </v>
      </c>
      <c r="KS36" s="205" t="str">
        <f t="shared" si="102"/>
        <v xml:space="preserve"> </v>
      </c>
      <c r="KT36" s="169">
        <f t="shared" si="84"/>
        <v>0</v>
      </c>
      <c r="KU36" s="170" t="str">
        <f t="shared" si="85"/>
        <v xml:space="preserve"> </v>
      </c>
      <c r="KW36" s="166">
        <v>5</v>
      </c>
      <c r="KX36" s="228"/>
      <c r="KY36" s="167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",(VLOOKUP(LA36,PROTOKOL!$A$1:$E$27,2,FALSE))*LB36)</f>
        <v xml:space="preserve"> </v>
      </c>
      <c r="LD36" s="168" t="str">
        <f t="shared" si="28"/>
        <v xml:space="preserve"> </v>
      </c>
      <c r="LE36" s="205" t="str">
        <f>IF(LA36=0," ",VLOOKUP(LA36,PROTOKOL!$A:$E,5,FALSE))</f>
        <v xml:space="preserve"> </v>
      </c>
      <c r="LF36" s="169"/>
      <c r="LG36" s="170" t="str">
        <f t="shared" si="86"/>
        <v xml:space="preserve"> </v>
      </c>
      <c r="LH36" s="210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",(VLOOKUP(LJ36,PROTOKOL!$A$1:$E$27,2,FALSE))*LK36)</f>
        <v xml:space="preserve"> </v>
      </c>
      <c r="LM36" s="168" t="str">
        <f t="shared" si="29"/>
        <v xml:space="preserve"> </v>
      </c>
      <c r="LN36" s="169" t="str">
        <f>IF(LJ36=0," ",VLOOKUP(LJ36,PROTOKOL!$A:$E,5,FALSE))</f>
        <v xml:space="preserve"> </v>
      </c>
      <c r="LO36" s="205" t="str">
        <f t="shared" si="103"/>
        <v xml:space="preserve"> </v>
      </c>
      <c r="LP36" s="169">
        <f t="shared" si="88"/>
        <v>0</v>
      </c>
      <c r="LQ36" s="170" t="str">
        <f t="shared" si="89"/>
        <v xml:space="preserve"> </v>
      </c>
    </row>
    <row r="37" spans="1:329" ht="13.8">
      <c r="A37" s="166">
        <v>5</v>
      </c>
      <c r="B37" s="229"/>
      <c r="C37" s="167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",(VLOOKUP(E37,PROTOKOL!$A$1:$E$27,2,FALSE))*F37)</f>
        <v xml:space="preserve"> </v>
      </c>
      <c r="H37" s="168" t="str">
        <f t="shared" si="0"/>
        <v xml:space="preserve"> </v>
      </c>
      <c r="I37" s="205" t="str">
        <f>IF(E37=0," ",VLOOKUP(E37,PROTOKOL!$A:$E,5,FALSE))</f>
        <v xml:space="preserve"> </v>
      </c>
      <c r="J37" s="169"/>
      <c r="K37" s="170" t="str">
        <f t="shared" si="30"/>
        <v xml:space="preserve"> </v>
      </c>
      <c r="L37" s="210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",(VLOOKUP(N37,PROTOKOL!$A$1:$E$27,2,FALSE))*O37)</f>
        <v xml:space="preserve"> </v>
      </c>
      <c r="Q37" s="168" t="str">
        <f t="shared" si="1"/>
        <v xml:space="preserve"> </v>
      </c>
      <c r="R37" s="169" t="str">
        <f>IF(N37=0," ",VLOOKUP(N37,PROTOKOL!$A:$E,5,FALSE))</f>
        <v xml:space="preserve"> </v>
      </c>
      <c r="S37" s="205" t="str">
        <f t="shared" si="31"/>
        <v xml:space="preserve"> </v>
      </c>
      <c r="T37" s="169">
        <f t="shared" si="32"/>
        <v>0</v>
      </c>
      <c r="U37" s="170" t="str">
        <f t="shared" si="33"/>
        <v xml:space="preserve"> </v>
      </c>
      <c r="W37" s="166">
        <v>5</v>
      </c>
      <c r="X37" s="229"/>
      <c r="Y37" s="167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",(VLOOKUP(AA37,PROTOKOL!$A$1:$E$27,2,FALSE))*AB37)</f>
        <v xml:space="preserve"> </v>
      </c>
      <c r="AD37" s="168" t="str">
        <f t="shared" si="2"/>
        <v xml:space="preserve"> </v>
      </c>
      <c r="AE37" s="205" t="str">
        <f>IF(AA37=0," ",VLOOKUP(AA37,PROTOKOL!$A:$E,5,FALSE))</f>
        <v xml:space="preserve"> </v>
      </c>
      <c r="AF37" s="169"/>
      <c r="AG37" s="170" t="str">
        <f t="shared" si="34"/>
        <v xml:space="preserve"> </v>
      </c>
      <c r="AH37" s="210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",(VLOOKUP(AJ37,PROTOKOL!$A$1:$E$27,2,FALSE))*AK37)</f>
        <v xml:space="preserve"> </v>
      </c>
      <c r="AM37" s="168" t="str">
        <f t="shared" si="3"/>
        <v xml:space="preserve"> </v>
      </c>
      <c r="AN37" s="169" t="str">
        <f>IF(AJ37=0," ",VLOOKUP(AJ37,PROTOKOL!$A:$E,5,FALSE))</f>
        <v xml:space="preserve"> </v>
      </c>
      <c r="AO37" s="205" t="str">
        <f t="shared" si="90"/>
        <v xml:space="preserve"> </v>
      </c>
      <c r="AP37" s="169">
        <f t="shared" si="36"/>
        <v>0</v>
      </c>
      <c r="AQ37" s="170" t="str">
        <f t="shared" si="37"/>
        <v xml:space="preserve"> </v>
      </c>
      <c r="AS37" s="166">
        <v>5</v>
      </c>
      <c r="AT37" s="229"/>
      <c r="AU37" s="167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",(VLOOKUP(AW37,PROTOKOL!$A$1:$E$27,2,FALSE))*AX37)</f>
        <v xml:space="preserve"> </v>
      </c>
      <c r="AZ37" s="168" t="str">
        <f t="shared" si="4"/>
        <v xml:space="preserve"> </v>
      </c>
      <c r="BA37" s="205" t="str">
        <f>IF(AW37=0," ",VLOOKUP(AW37,PROTOKOL!$A:$E,5,FALSE))</f>
        <v xml:space="preserve"> </v>
      </c>
      <c r="BB37" s="169"/>
      <c r="BC37" s="170" t="str">
        <f t="shared" si="38"/>
        <v xml:space="preserve"> </v>
      </c>
      <c r="BD37" s="210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",(VLOOKUP(BF37,PROTOKOL!$A$1:$E$27,2,FALSE))*BG37)</f>
        <v xml:space="preserve"> </v>
      </c>
      <c r="BI37" s="168" t="str">
        <f t="shared" si="5"/>
        <v xml:space="preserve"> </v>
      </c>
      <c r="BJ37" s="169" t="str">
        <f>IF(BF37=0," ",VLOOKUP(BF37,PROTOKOL!$A:$E,5,FALSE))</f>
        <v xml:space="preserve"> </v>
      </c>
      <c r="BK37" s="205" t="str">
        <f t="shared" si="91"/>
        <v xml:space="preserve"> </v>
      </c>
      <c r="BL37" s="169">
        <f t="shared" si="40"/>
        <v>0</v>
      </c>
      <c r="BM37" s="170" t="str">
        <f t="shared" si="41"/>
        <v xml:space="preserve"> </v>
      </c>
      <c r="BO37" s="166">
        <v>5</v>
      </c>
      <c r="BP37" s="229"/>
      <c r="BQ37" s="167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",(VLOOKUP(BS37,PROTOKOL!$A$1:$E$27,2,FALSE))*BT37)</f>
        <v xml:space="preserve"> </v>
      </c>
      <c r="BV37" s="168" t="str">
        <f t="shared" si="6"/>
        <v xml:space="preserve"> </v>
      </c>
      <c r="BW37" s="205" t="str">
        <f>IF(BS37=0," ",VLOOKUP(BS37,PROTOKOL!$A:$E,5,FALSE))</f>
        <v xml:space="preserve"> </v>
      </c>
      <c r="BX37" s="169"/>
      <c r="BY37" s="170" t="str">
        <f t="shared" si="42"/>
        <v xml:space="preserve"> </v>
      </c>
      <c r="BZ37" s="210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",(VLOOKUP(CB37,PROTOKOL!$A$1:$E$27,2,FALSE))*CC37)</f>
        <v xml:space="preserve"> </v>
      </c>
      <c r="CE37" s="168" t="str">
        <f t="shared" si="7"/>
        <v xml:space="preserve"> </v>
      </c>
      <c r="CF37" s="169" t="str">
        <f>IF(CB37=0," ",VLOOKUP(CB37,PROTOKOL!$A:$E,5,FALSE))</f>
        <v xml:space="preserve"> </v>
      </c>
      <c r="CG37" s="205" t="str">
        <f t="shared" si="92"/>
        <v xml:space="preserve"> </v>
      </c>
      <c r="CH37" s="169">
        <f t="shared" si="44"/>
        <v>0</v>
      </c>
      <c r="CI37" s="170" t="str">
        <f t="shared" si="45"/>
        <v xml:space="preserve"> </v>
      </c>
      <c r="CK37" s="166">
        <v>5</v>
      </c>
      <c r="CL37" s="229"/>
      <c r="CM37" s="167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",(VLOOKUP(CO37,PROTOKOL!$A$1:$E$27,2,FALSE))*CP37)</f>
        <v xml:space="preserve"> </v>
      </c>
      <c r="CR37" s="168" t="str">
        <f t="shared" si="8"/>
        <v xml:space="preserve"> </v>
      </c>
      <c r="CS37" s="205" t="str">
        <f>IF(CO37=0," ",VLOOKUP(CO37,PROTOKOL!$A:$E,5,FALSE))</f>
        <v xml:space="preserve"> </v>
      </c>
      <c r="CT37" s="169"/>
      <c r="CU37" s="170" t="str">
        <f t="shared" si="46"/>
        <v xml:space="preserve"> </v>
      </c>
      <c r="CV37" s="210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",(VLOOKUP(CX37,PROTOKOL!$A$1:$E$27,2,FALSE))*CY37)</f>
        <v xml:space="preserve"> </v>
      </c>
      <c r="DA37" s="168" t="str">
        <f t="shared" si="9"/>
        <v xml:space="preserve"> </v>
      </c>
      <c r="DB37" s="169" t="str">
        <f>IF(CX37=0," ",VLOOKUP(CX37,PROTOKOL!$A:$E,5,FALSE))</f>
        <v xml:space="preserve"> </v>
      </c>
      <c r="DC37" s="205" t="str">
        <f t="shared" si="93"/>
        <v xml:space="preserve"> </v>
      </c>
      <c r="DD37" s="169">
        <f t="shared" si="48"/>
        <v>0</v>
      </c>
      <c r="DE37" s="170" t="str">
        <f t="shared" si="49"/>
        <v xml:space="preserve"> </v>
      </c>
      <c r="DG37" s="166">
        <v>5</v>
      </c>
      <c r="DH37" s="229"/>
      <c r="DI37" s="167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",(VLOOKUP(DK37,PROTOKOL!$A$1:$E$27,2,FALSE))*DL37)</f>
        <v xml:space="preserve"> </v>
      </c>
      <c r="DN37" s="168" t="str">
        <f t="shared" si="10"/>
        <v xml:space="preserve"> </v>
      </c>
      <c r="DO37" s="205" t="str">
        <f>IF(DK37=0," ",VLOOKUP(DK37,PROTOKOL!$A:$E,5,FALSE))</f>
        <v xml:space="preserve"> </v>
      </c>
      <c r="DP37" s="169"/>
      <c r="DQ37" s="170" t="str">
        <f t="shared" si="50"/>
        <v xml:space="preserve"> </v>
      </c>
      <c r="DR37" s="210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",(VLOOKUP(DT37,PROTOKOL!$A$1:$E$27,2,FALSE))*DU37)</f>
        <v xml:space="preserve"> </v>
      </c>
      <c r="DW37" s="168" t="str">
        <f t="shared" si="11"/>
        <v xml:space="preserve"> </v>
      </c>
      <c r="DX37" s="169" t="str">
        <f>IF(DT37=0," ",VLOOKUP(DT37,PROTOKOL!$A:$E,5,FALSE))</f>
        <v xml:space="preserve"> </v>
      </c>
      <c r="DY37" s="205" t="str">
        <f t="shared" si="94"/>
        <v xml:space="preserve"> </v>
      </c>
      <c r="DZ37" s="169">
        <f t="shared" si="52"/>
        <v>0</v>
      </c>
      <c r="EA37" s="170" t="str">
        <f t="shared" si="53"/>
        <v xml:space="preserve"> </v>
      </c>
      <c r="EC37" s="166">
        <v>5</v>
      </c>
      <c r="ED37" s="229"/>
      <c r="EE37" s="167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",(VLOOKUP(EG37,PROTOKOL!$A$1:$E$27,2,FALSE))*EH37)</f>
        <v xml:space="preserve"> </v>
      </c>
      <c r="EJ37" s="168" t="str">
        <f t="shared" si="12"/>
        <v xml:space="preserve"> </v>
      </c>
      <c r="EK37" s="205" t="str">
        <f>IF(EG37=0," ",VLOOKUP(EG37,PROTOKOL!$A:$E,5,FALSE))</f>
        <v xml:space="preserve"> </v>
      </c>
      <c r="EL37" s="169"/>
      <c r="EM37" s="170" t="str">
        <f t="shared" si="54"/>
        <v xml:space="preserve"> </v>
      </c>
      <c r="EN37" s="210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",(VLOOKUP(EP37,PROTOKOL!$A$1:$E$27,2,FALSE))*EQ37)</f>
        <v xml:space="preserve"> </v>
      </c>
      <c r="ES37" s="168" t="str">
        <f t="shared" si="13"/>
        <v xml:space="preserve"> </v>
      </c>
      <c r="ET37" s="169" t="str">
        <f>IF(EP37=0," ",VLOOKUP(EP37,PROTOKOL!$A:$E,5,FALSE))</f>
        <v xml:space="preserve"> </v>
      </c>
      <c r="EU37" s="205" t="str">
        <f t="shared" si="95"/>
        <v xml:space="preserve"> </v>
      </c>
      <c r="EV37" s="169">
        <f t="shared" si="56"/>
        <v>0</v>
      </c>
      <c r="EW37" s="170" t="str">
        <f t="shared" si="57"/>
        <v xml:space="preserve"> </v>
      </c>
      <c r="EY37" s="166">
        <v>5</v>
      </c>
      <c r="EZ37" s="229"/>
      <c r="FA37" s="167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",(VLOOKUP(FC37,PROTOKOL!$A$1:$E$27,2,FALSE))*FD37)</f>
        <v xml:space="preserve"> </v>
      </c>
      <c r="FF37" s="168" t="str">
        <f t="shared" si="14"/>
        <v xml:space="preserve"> </v>
      </c>
      <c r="FG37" s="205" t="str">
        <f>IF(FC37=0," ",VLOOKUP(FC37,PROTOKOL!$A:$E,5,FALSE))</f>
        <v xml:space="preserve"> </v>
      </c>
      <c r="FH37" s="169"/>
      <c r="FI37" s="170" t="str">
        <f t="shared" si="58"/>
        <v xml:space="preserve"> </v>
      </c>
      <c r="FJ37" s="210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",(VLOOKUP(FL37,PROTOKOL!$A$1:$E$27,2,FALSE))*FM37)</f>
        <v xml:space="preserve"> </v>
      </c>
      <c r="FO37" s="168" t="str">
        <f t="shared" si="15"/>
        <v xml:space="preserve"> </v>
      </c>
      <c r="FP37" s="169" t="str">
        <f>IF(FL37=0," ",VLOOKUP(FL37,PROTOKOL!$A:$E,5,FALSE))</f>
        <v xml:space="preserve"> </v>
      </c>
      <c r="FQ37" s="205" t="str">
        <f t="shared" si="96"/>
        <v xml:space="preserve"> </v>
      </c>
      <c r="FR37" s="169">
        <f t="shared" si="60"/>
        <v>0</v>
      </c>
      <c r="FS37" s="170" t="str">
        <f t="shared" si="61"/>
        <v xml:space="preserve"> </v>
      </c>
      <c r="FU37" s="166">
        <v>5</v>
      </c>
      <c r="FV37" s="229"/>
      <c r="FW37" s="167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",(VLOOKUP(FY37,PROTOKOL!$A$1:$E$27,2,FALSE))*FZ37)</f>
        <v xml:space="preserve"> </v>
      </c>
      <c r="GB37" s="168" t="str">
        <f t="shared" si="16"/>
        <v xml:space="preserve"> </v>
      </c>
      <c r="GC37" s="205" t="str">
        <f>IF(FY37=0," ",VLOOKUP(FY37,PROTOKOL!$A:$E,5,FALSE))</f>
        <v xml:space="preserve"> </v>
      </c>
      <c r="GD37" s="169"/>
      <c r="GE37" s="170" t="str">
        <f t="shared" si="62"/>
        <v xml:space="preserve"> </v>
      </c>
      <c r="GF37" s="210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",(VLOOKUP(GH37,PROTOKOL!$A$1:$E$27,2,FALSE))*GI37)</f>
        <v xml:space="preserve"> </v>
      </c>
      <c r="GK37" s="168" t="str">
        <f t="shared" si="17"/>
        <v xml:space="preserve"> </v>
      </c>
      <c r="GL37" s="169" t="str">
        <f>IF(GH37=0," ",VLOOKUP(GH37,PROTOKOL!$A:$E,5,FALSE))</f>
        <v xml:space="preserve"> </v>
      </c>
      <c r="GM37" s="205" t="str">
        <f t="shared" si="97"/>
        <v xml:space="preserve"> </v>
      </c>
      <c r="GN37" s="169">
        <f t="shared" si="64"/>
        <v>0</v>
      </c>
      <c r="GO37" s="170" t="str">
        <f t="shared" si="65"/>
        <v xml:space="preserve"> </v>
      </c>
      <c r="GQ37" s="166">
        <v>5</v>
      </c>
      <c r="GR37" s="229"/>
      <c r="GS37" s="167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",(VLOOKUP(GU37,PROTOKOL!$A$1:$E$27,2,FALSE))*GV37)</f>
        <v xml:space="preserve"> </v>
      </c>
      <c r="GX37" s="168" t="str">
        <f t="shared" si="18"/>
        <v xml:space="preserve"> </v>
      </c>
      <c r="GY37" s="205" t="str">
        <f>IF(GU37=0," ",VLOOKUP(GU37,PROTOKOL!$A:$E,5,FALSE))</f>
        <v xml:space="preserve"> </v>
      </c>
      <c r="GZ37" s="169"/>
      <c r="HA37" s="170" t="str">
        <f t="shared" si="66"/>
        <v xml:space="preserve"> </v>
      </c>
      <c r="HB37" s="210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",(VLOOKUP(HD37,PROTOKOL!$A$1:$E$27,2,FALSE))*HE37)</f>
        <v xml:space="preserve"> </v>
      </c>
      <c r="HG37" s="168" t="str">
        <f t="shared" si="19"/>
        <v xml:space="preserve"> </v>
      </c>
      <c r="HH37" s="169" t="str">
        <f>IF(HD37=0," ",VLOOKUP(HD37,PROTOKOL!$A:$E,5,FALSE))</f>
        <v xml:space="preserve"> </v>
      </c>
      <c r="HI37" s="205" t="str">
        <f t="shared" si="98"/>
        <v xml:space="preserve"> </v>
      </c>
      <c r="HJ37" s="169">
        <f t="shared" si="68"/>
        <v>0</v>
      </c>
      <c r="HK37" s="170" t="str">
        <f t="shared" si="69"/>
        <v xml:space="preserve"> </v>
      </c>
      <c r="HM37" s="166">
        <v>5</v>
      </c>
      <c r="HN37" s="229"/>
      <c r="HO37" s="167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",(VLOOKUP(HQ37,PROTOKOL!$A$1:$E$27,2,FALSE))*HR37)</f>
        <v xml:space="preserve"> </v>
      </c>
      <c r="HT37" s="168" t="str">
        <f t="shared" si="20"/>
        <v xml:space="preserve"> </v>
      </c>
      <c r="HU37" s="205" t="str">
        <f>IF(HQ37=0," ",VLOOKUP(HQ37,PROTOKOL!$A:$E,5,FALSE))</f>
        <v xml:space="preserve"> </v>
      </c>
      <c r="HV37" s="169"/>
      <c r="HW37" s="170" t="str">
        <f t="shared" si="70"/>
        <v xml:space="preserve"> </v>
      </c>
      <c r="HX37" s="210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",(VLOOKUP(HZ37,PROTOKOL!$A$1:$E$27,2,FALSE))*IA37)</f>
        <v xml:space="preserve"> </v>
      </c>
      <c r="IC37" s="168" t="str">
        <f t="shared" si="21"/>
        <v xml:space="preserve"> </v>
      </c>
      <c r="ID37" s="169" t="str">
        <f>IF(HZ37=0," ",VLOOKUP(HZ37,PROTOKOL!$A:$E,5,FALSE))</f>
        <v xml:space="preserve"> </v>
      </c>
      <c r="IE37" s="205" t="str">
        <f t="shared" si="99"/>
        <v xml:space="preserve"> </v>
      </c>
      <c r="IF37" s="169">
        <f t="shared" si="72"/>
        <v>0</v>
      </c>
      <c r="IG37" s="170" t="str">
        <f t="shared" si="73"/>
        <v xml:space="preserve"> </v>
      </c>
      <c r="II37" s="166">
        <v>5</v>
      </c>
      <c r="IJ37" s="229"/>
      <c r="IK37" s="167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",(VLOOKUP(IM37,PROTOKOL!$A$1:$E$27,2,FALSE))*IN37)</f>
        <v xml:space="preserve"> </v>
      </c>
      <c r="IP37" s="168" t="str">
        <f t="shared" si="22"/>
        <v xml:space="preserve"> </v>
      </c>
      <c r="IQ37" s="205" t="str">
        <f>IF(IM37=0," ",VLOOKUP(IM37,PROTOKOL!$A:$E,5,FALSE))</f>
        <v xml:space="preserve"> </v>
      </c>
      <c r="IR37" s="169"/>
      <c r="IS37" s="170" t="str">
        <f t="shared" si="74"/>
        <v xml:space="preserve"> </v>
      </c>
      <c r="IT37" s="210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",(VLOOKUP(IV37,PROTOKOL!$A$1:$E$27,2,FALSE))*IW37)</f>
        <v xml:space="preserve"> </v>
      </c>
      <c r="IY37" s="168" t="str">
        <f t="shared" si="23"/>
        <v xml:space="preserve"> </v>
      </c>
      <c r="IZ37" s="169" t="str">
        <f>IF(IV37=0," ",VLOOKUP(IV37,PROTOKOL!$A:$E,5,FALSE))</f>
        <v xml:space="preserve"> </v>
      </c>
      <c r="JA37" s="205" t="str">
        <f t="shared" si="100"/>
        <v xml:space="preserve"> </v>
      </c>
      <c r="JB37" s="169">
        <f t="shared" si="76"/>
        <v>0</v>
      </c>
      <c r="JC37" s="170" t="str">
        <f t="shared" si="77"/>
        <v xml:space="preserve"> </v>
      </c>
      <c r="JE37" s="166">
        <v>5</v>
      </c>
      <c r="JF37" s="229"/>
      <c r="JG37" s="167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",(VLOOKUP(JI37,PROTOKOL!$A$1:$E$27,2,FALSE))*JJ37)</f>
        <v xml:space="preserve"> </v>
      </c>
      <c r="JL37" s="168" t="str">
        <f t="shared" si="24"/>
        <v xml:space="preserve"> </v>
      </c>
      <c r="JM37" s="205" t="str">
        <f>IF(JI37=0," ",VLOOKUP(JI37,PROTOKOL!$A:$E,5,FALSE))</f>
        <v xml:space="preserve"> </v>
      </c>
      <c r="JN37" s="169"/>
      <c r="JO37" s="170" t="str">
        <f t="shared" si="78"/>
        <v xml:space="preserve"> </v>
      </c>
      <c r="JP37" s="210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",(VLOOKUP(JR37,PROTOKOL!$A$1:$E$27,2,FALSE))*JS37)</f>
        <v xml:space="preserve"> </v>
      </c>
      <c r="JU37" s="168" t="str">
        <f t="shared" si="25"/>
        <v xml:space="preserve"> </v>
      </c>
      <c r="JV37" s="169" t="str">
        <f>IF(JR37=0," ",VLOOKUP(JR37,PROTOKOL!$A:$E,5,FALSE))</f>
        <v xml:space="preserve"> </v>
      </c>
      <c r="JW37" s="205" t="str">
        <f t="shared" si="101"/>
        <v xml:space="preserve"> </v>
      </c>
      <c r="JX37" s="169">
        <f t="shared" si="80"/>
        <v>0</v>
      </c>
      <c r="JY37" s="170" t="str">
        <f t="shared" si="81"/>
        <v xml:space="preserve"> </v>
      </c>
      <c r="KA37" s="166">
        <v>5</v>
      </c>
      <c r="KB37" s="229"/>
      <c r="KC37" s="167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",(VLOOKUP(KE37,PROTOKOL!$A$1:$E$27,2,FALSE))*KF37)</f>
        <v xml:space="preserve"> </v>
      </c>
      <c r="KH37" s="168" t="str">
        <f t="shared" si="26"/>
        <v xml:space="preserve"> </v>
      </c>
      <c r="KI37" s="205" t="str">
        <f>IF(KE37=0," ",VLOOKUP(KE37,PROTOKOL!$A:$E,5,FALSE))</f>
        <v xml:space="preserve"> </v>
      </c>
      <c r="KJ37" s="169"/>
      <c r="KK37" s="170" t="str">
        <f t="shared" si="82"/>
        <v xml:space="preserve"> </v>
      </c>
      <c r="KL37" s="210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",(VLOOKUP(KN37,PROTOKOL!$A$1:$E$27,2,FALSE))*KO37)</f>
        <v xml:space="preserve"> </v>
      </c>
      <c r="KQ37" s="168" t="str">
        <f t="shared" si="27"/>
        <v xml:space="preserve"> </v>
      </c>
      <c r="KR37" s="169" t="str">
        <f>IF(KN37=0," ",VLOOKUP(KN37,PROTOKOL!$A:$E,5,FALSE))</f>
        <v xml:space="preserve"> </v>
      </c>
      <c r="KS37" s="205" t="str">
        <f t="shared" si="102"/>
        <v xml:space="preserve"> </v>
      </c>
      <c r="KT37" s="169">
        <f t="shared" si="84"/>
        <v>0</v>
      </c>
      <c r="KU37" s="170" t="str">
        <f t="shared" si="85"/>
        <v xml:space="preserve"> </v>
      </c>
      <c r="KW37" s="166">
        <v>5</v>
      </c>
      <c r="KX37" s="229"/>
      <c r="KY37" s="167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",(VLOOKUP(LA37,PROTOKOL!$A$1:$E$27,2,FALSE))*LB37)</f>
        <v xml:space="preserve"> </v>
      </c>
      <c r="LD37" s="168" t="str">
        <f t="shared" si="28"/>
        <v xml:space="preserve"> </v>
      </c>
      <c r="LE37" s="205" t="str">
        <f>IF(LA37=0," ",VLOOKUP(LA37,PROTOKOL!$A:$E,5,FALSE))</f>
        <v xml:space="preserve"> </v>
      </c>
      <c r="LF37" s="169"/>
      <c r="LG37" s="170" t="str">
        <f t="shared" si="86"/>
        <v xml:space="preserve"> </v>
      </c>
      <c r="LH37" s="210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",(VLOOKUP(LJ37,PROTOKOL!$A$1:$E$27,2,FALSE))*LK37)</f>
        <v xml:space="preserve"> </v>
      </c>
      <c r="LM37" s="168" t="str">
        <f t="shared" si="29"/>
        <v xml:space="preserve"> </v>
      </c>
      <c r="LN37" s="169" t="str">
        <f>IF(LJ37=0," ",VLOOKUP(LJ37,PROTOKOL!$A:$E,5,FALSE))</f>
        <v xml:space="preserve"> </v>
      </c>
      <c r="LO37" s="205" t="str">
        <f t="shared" si="103"/>
        <v xml:space="preserve"> </v>
      </c>
      <c r="LP37" s="169">
        <f t="shared" si="88"/>
        <v>0</v>
      </c>
      <c r="LQ37" s="170" t="str">
        <f t="shared" si="89"/>
        <v xml:space="preserve"> </v>
      </c>
    </row>
    <row r="38" spans="1:329" ht="13.8">
      <c r="A38" s="166">
        <v>6</v>
      </c>
      <c r="B38" s="227">
        <v>6</v>
      </c>
      <c r="C38" s="167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",(VLOOKUP(E38,PROTOKOL!$A$1:$E$27,2,FALSE))*F38)</f>
        <v xml:space="preserve"> </v>
      </c>
      <c r="H38" s="168" t="str">
        <f t="shared" si="0"/>
        <v xml:space="preserve"> </v>
      </c>
      <c r="I38" s="205" t="str">
        <f>IF(E38=0," ",VLOOKUP(E38,PROTOKOL!$A:$E,5,FALSE))</f>
        <v xml:space="preserve"> </v>
      </c>
      <c r="J38" s="169"/>
      <c r="K38" s="170" t="str">
        <f t="shared" si="30"/>
        <v xml:space="preserve"> </v>
      </c>
      <c r="L38" s="210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",(VLOOKUP(N38,PROTOKOL!$A$1:$E$27,2,FALSE))*O38)</f>
        <v xml:space="preserve"> </v>
      </c>
      <c r="Q38" s="168" t="str">
        <f t="shared" si="1"/>
        <v xml:space="preserve"> </v>
      </c>
      <c r="R38" s="169" t="str">
        <f>IF(N38=0," ",VLOOKUP(N38,PROTOKOL!$A:$E,5,FALSE))</f>
        <v xml:space="preserve"> </v>
      </c>
      <c r="S38" s="205" t="str">
        <f t="shared" si="31"/>
        <v xml:space="preserve"> </v>
      </c>
      <c r="T38" s="169">
        <f t="shared" si="32"/>
        <v>0</v>
      </c>
      <c r="U38" s="170" t="str">
        <f t="shared" si="33"/>
        <v xml:space="preserve"> </v>
      </c>
      <c r="W38" s="166">
        <v>6</v>
      </c>
      <c r="X38" s="227">
        <v>6</v>
      </c>
      <c r="Y38" s="167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",(VLOOKUP(AA38,PROTOKOL!$A$1:$E$27,2,FALSE))*AB38)</f>
        <v xml:space="preserve"> </v>
      </c>
      <c r="AD38" s="168" t="str">
        <f t="shared" si="2"/>
        <v xml:space="preserve"> </v>
      </c>
      <c r="AE38" s="205" t="str">
        <f>IF(AA38=0," ",VLOOKUP(AA38,PROTOKOL!$A:$E,5,FALSE))</f>
        <v xml:space="preserve"> </v>
      </c>
      <c r="AF38" s="169"/>
      <c r="AG38" s="170" t="str">
        <f t="shared" si="34"/>
        <v xml:space="preserve"> </v>
      </c>
      <c r="AH38" s="210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",(VLOOKUP(AJ38,PROTOKOL!$A$1:$E$27,2,FALSE))*AK38)</f>
        <v xml:space="preserve"> </v>
      </c>
      <c r="AM38" s="168" t="str">
        <f t="shared" si="3"/>
        <v xml:space="preserve"> </v>
      </c>
      <c r="AN38" s="169" t="str">
        <f>IF(AJ38=0," ",VLOOKUP(AJ38,PROTOKOL!$A:$E,5,FALSE))</f>
        <v xml:space="preserve"> </v>
      </c>
      <c r="AO38" s="205" t="str">
        <f t="shared" si="90"/>
        <v xml:space="preserve"> </v>
      </c>
      <c r="AP38" s="169">
        <f t="shared" si="36"/>
        <v>0</v>
      </c>
      <c r="AQ38" s="170" t="str">
        <f t="shared" si="37"/>
        <v xml:space="preserve"> </v>
      </c>
      <c r="AS38" s="166">
        <v>6</v>
      </c>
      <c r="AT38" s="227">
        <v>6</v>
      </c>
      <c r="AU38" s="167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",(VLOOKUP(AW38,PROTOKOL!$A$1:$E$27,2,FALSE))*AX38)</f>
        <v xml:space="preserve"> </v>
      </c>
      <c r="AZ38" s="168" t="str">
        <f t="shared" si="4"/>
        <v xml:space="preserve"> </v>
      </c>
      <c r="BA38" s="205" t="str">
        <f>IF(AW38=0," ",VLOOKUP(AW38,PROTOKOL!$A:$E,5,FALSE))</f>
        <v xml:space="preserve"> </v>
      </c>
      <c r="BB38" s="169"/>
      <c r="BC38" s="170" t="str">
        <f t="shared" si="38"/>
        <v xml:space="preserve"> </v>
      </c>
      <c r="BD38" s="210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",(VLOOKUP(BF38,PROTOKOL!$A$1:$E$27,2,FALSE))*BG38)</f>
        <v xml:space="preserve"> </v>
      </c>
      <c r="BI38" s="168" t="str">
        <f t="shared" si="5"/>
        <v xml:space="preserve"> </v>
      </c>
      <c r="BJ38" s="169" t="str">
        <f>IF(BF38=0," ",VLOOKUP(BF38,PROTOKOL!$A:$E,5,FALSE))</f>
        <v xml:space="preserve"> </v>
      </c>
      <c r="BK38" s="205" t="str">
        <f t="shared" si="91"/>
        <v xml:space="preserve"> </v>
      </c>
      <c r="BL38" s="169">
        <f t="shared" si="40"/>
        <v>0</v>
      </c>
      <c r="BM38" s="170" t="str">
        <f t="shared" si="41"/>
        <v xml:space="preserve"> </v>
      </c>
      <c r="BO38" s="166">
        <v>6</v>
      </c>
      <c r="BP38" s="227">
        <v>6</v>
      </c>
      <c r="BQ38" s="167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",(VLOOKUP(BS38,PROTOKOL!$A$1:$E$27,2,FALSE))*BT38)</f>
        <v xml:space="preserve"> </v>
      </c>
      <c r="BV38" s="168" t="str">
        <f t="shared" si="6"/>
        <v xml:space="preserve"> </v>
      </c>
      <c r="BW38" s="205" t="str">
        <f>IF(BS38=0," ",VLOOKUP(BS38,PROTOKOL!$A:$E,5,FALSE))</f>
        <v xml:space="preserve"> </v>
      </c>
      <c r="BX38" s="169"/>
      <c r="BY38" s="170" t="str">
        <f t="shared" si="42"/>
        <v xml:space="preserve"> </v>
      </c>
      <c r="BZ38" s="210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",(VLOOKUP(CB38,PROTOKOL!$A$1:$E$27,2,FALSE))*CC38)</f>
        <v xml:space="preserve"> </v>
      </c>
      <c r="CE38" s="168" t="str">
        <f t="shared" si="7"/>
        <v xml:space="preserve"> </v>
      </c>
      <c r="CF38" s="169" t="str">
        <f>IF(CB38=0," ",VLOOKUP(CB38,PROTOKOL!$A:$E,5,FALSE))</f>
        <v xml:space="preserve"> </v>
      </c>
      <c r="CG38" s="205" t="str">
        <f t="shared" si="92"/>
        <v xml:space="preserve"> </v>
      </c>
      <c r="CH38" s="169">
        <f t="shared" si="44"/>
        <v>0</v>
      </c>
      <c r="CI38" s="170" t="str">
        <f t="shared" si="45"/>
        <v xml:space="preserve"> </v>
      </c>
      <c r="CK38" s="166">
        <v>6</v>
      </c>
      <c r="CL38" s="227">
        <v>6</v>
      </c>
      <c r="CM38" s="167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",(VLOOKUP(CO38,PROTOKOL!$A$1:$E$27,2,FALSE))*CP38)</f>
        <v xml:space="preserve"> </v>
      </c>
      <c r="CR38" s="168" t="str">
        <f t="shared" si="8"/>
        <v xml:space="preserve"> </v>
      </c>
      <c r="CS38" s="205" t="str">
        <f>IF(CO38=0," ",VLOOKUP(CO38,PROTOKOL!$A:$E,5,FALSE))</f>
        <v xml:space="preserve"> </v>
      </c>
      <c r="CT38" s="169"/>
      <c r="CU38" s="170" t="str">
        <f t="shared" si="46"/>
        <v xml:space="preserve"> </v>
      </c>
      <c r="CV38" s="210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",(VLOOKUP(CX38,PROTOKOL!$A$1:$E$27,2,FALSE))*CY38)</f>
        <v xml:space="preserve"> </v>
      </c>
      <c r="DA38" s="168" t="str">
        <f t="shared" si="9"/>
        <v xml:space="preserve"> </v>
      </c>
      <c r="DB38" s="169" t="str">
        <f>IF(CX38=0," ",VLOOKUP(CX38,PROTOKOL!$A:$E,5,FALSE))</f>
        <v xml:space="preserve"> </v>
      </c>
      <c r="DC38" s="205" t="str">
        <f t="shared" si="93"/>
        <v xml:space="preserve"> </v>
      </c>
      <c r="DD38" s="169">
        <f t="shared" si="48"/>
        <v>0</v>
      </c>
      <c r="DE38" s="170" t="str">
        <f t="shared" si="49"/>
        <v xml:space="preserve"> </v>
      </c>
      <c r="DG38" s="166">
        <v>6</v>
      </c>
      <c r="DH38" s="227">
        <v>6</v>
      </c>
      <c r="DI38" s="167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",(VLOOKUP(DK38,PROTOKOL!$A$1:$E$27,2,FALSE))*DL38)</f>
        <v xml:space="preserve"> </v>
      </c>
      <c r="DN38" s="168" t="str">
        <f t="shared" si="10"/>
        <v xml:space="preserve"> </v>
      </c>
      <c r="DO38" s="205" t="str">
        <f>IF(DK38=0," ",VLOOKUP(DK38,PROTOKOL!$A:$E,5,FALSE))</f>
        <v xml:space="preserve"> </v>
      </c>
      <c r="DP38" s="169"/>
      <c r="DQ38" s="170" t="str">
        <f t="shared" si="50"/>
        <v xml:space="preserve"> </v>
      </c>
      <c r="DR38" s="210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",(VLOOKUP(DT38,PROTOKOL!$A$1:$E$27,2,FALSE))*DU38)</f>
        <v xml:space="preserve"> </v>
      </c>
      <c r="DW38" s="168" t="str">
        <f t="shared" si="11"/>
        <v xml:space="preserve"> </v>
      </c>
      <c r="DX38" s="169" t="str">
        <f>IF(DT38=0," ",VLOOKUP(DT38,PROTOKOL!$A:$E,5,FALSE))</f>
        <v xml:space="preserve"> </v>
      </c>
      <c r="DY38" s="205" t="str">
        <f t="shared" si="94"/>
        <v xml:space="preserve"> </v>
      </c>
      <c r="DZ38" s="169">
        <f t="shared" si="52"/>
        <v>0</v>
      </c>
      <c r="EA38" s="170" t="str">
        <f t="shared" si="53"/>
        <v xml:space="preserve"> </v>
      </c>
      <c r="EC38" s="166">
        <v>6</v>
      </c>
      <c r="ED38" s="227">
        <v>6</v>
      </c>
      <c r="EE38" s="167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",(VLOOKUP(EG38,PROTOKOL!$A$1:$E$27,2,FALSE))*EH38)</f>
        <v xml:space="preserve"> </v>
      </c>
      <c r="EJ38" s="168" t="str">
        <f t="shared" si="12"/>
        <v xml:space="preserve"> </v>
      </c>
      <c r="EK38" s="205" t="str">
        <f>IF(EG38=0," ",VLOOKUP(EG38,PROTOKOL!$A:$E,5,FALSE))</f>
        <v xml:space="preserve"> </v>
      </c>
      <c r="EL38" s="169"/>
      <c r="EM38" s="170" t="str">
        <f t="shared" si="54"/>
        <v xml:space="preserve"> </v>
      </c>
      <c r="EN38" s="210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",(VLOOKUP(EP38,PROTOKOL!$A$1:$E$27,2,FALSE))*EQ38)</f>
        <v xml:space="preserve"> </v>
      </c>
      <c r="ES38" s="168" t="str">
        <f t="shared" si="13"/>
        <v xml:space="preserve"> </v>
      </c>
      <c r="ET38" s="169" t="str">
        <f>IF(EP38=0," ",VLOOKUP(EP38,PROTOKOL!$A:$E,5,FALSE))</f>
        <v xml:space="preserve"> </v>
      </c>
      <c r="EU38" s="205" t="str">
        <f t="shared" si="95"/>
        <v xml:space="preserve"> </v>
      </c>
      <c r="EV38" s="169">
        <f t="shared" si="56"/>
        <v>0</v>
      </c>
      <c r="EW38" s="170" t="str">
        <f t="shared" si="57"/>
        <v xml:space="preserve"> </v>
      </c>
      <c r="EY38" s="166">
        <v>6</v>
      </c>
      <c r="EZ38" s="227">
        <v>6</v>
      </c>
      <c r="FA38" s="167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",(VLOOKUP(FC38,PROTOKOL!$A$1:$E$27,2,FALSE))*FD38)</f>
        <v xml:space="preserve"> </v>
      </c>
      <c r="FF38" s="168" t="str">
        <f t="shared" si="14"/>
        <v xml:space="preserve"> </v>
      </c>
      <c r="FG38" s="205" t="str">
        <f>IF(FC38=0," ",VLOOKUP(FC38,PROTOKOL!$A:$E,5,FALSE))</f>
        <v xml:space="preserve"> </v>
      </c>
      <c r="FH38" s="169"/>
      <c r="FI38" s="170" t="str">
        <f t="shared" si="58"/>
        <v xml:space="preserve"> </v>
      </c>
      <c r="FJ38" s="210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",(VLOOKUP(FL38,PROTOKOL!$A$1:$E$27,2,FALSE))*FM38)</f>
        <v xml:space="preserve"> </v>
      </c>
      <c r="FO38" s="168" t="str">
        <f t="shared" si="15"/>
        <v xml:space="preserve"> </v>
      </c>
      <c r="FP38" s="169" t="str">
        <f>IF(FL38=0," ",VLOOKUP(FL38,PROTOKOL!$A:$E,5,FALSE))</f>
        <v xml:space="preserve"> </v>
      </c>
      <c r="FQ38" s="205" t="str">
        <f t="shared" si="96"/>
        <v xml:space="preserve"> </v>
      </c>
      <c r="FR38" s="169">
        <f t="shared" si="60"/>
        <v>0</v>
      </c>
      <c r="FS38" s="170" t="str">
        <f t="shared" si="61"/>
        <v xml:space="preserve"> </v>
      </c>
      <c r="FU38" s="166">
        <v>6</v>
      </c>
      <c r="FV38" s="227">
        <v>6</v>
      </c>
      <c r="FW38" s="167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",(VLOOKUP(FY38,PROTOKOL!$A$1:$E$27,2,FALSE))*FZ38)</f>
        <v xml:space="preserve"> </v>
      </c>
      <c r="GB38" s="168" t="str">
        <f t="shared" si="16"/>
        <v xml:space="preserve"> </v>
      </c>
      <c r="GC38" s="205" t="str">
        <f>IF(FY38=0," ",VLOOKUP(FY38,PROTOKOL!$A:$E,5,FALSE))</f>
        <v xml:space="preserve"> </v>
      </c>
      <c r="GD38" s="169"/>
      <c r="GE38" s="170" t="str">
        <f t="shared" si="62"/>
        <v xml:space="preserve"> </v>
      </c>
      <c r="GF38" s="210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",(VLOOKUP(GH38,PROTOKOL!$A$1:$E$27,2,FALSE))*GI38)</f>
        <v xml:space="preserve"> </v>
      </c>
      <c r="GK38" s="168" t="str">
        <f t="shared" si="17"/>
        <v xml:space="preserve"> </v>
      </c>
      <c r="GL38" s="169" t="str">
        <f>IF(GH38=0," ",VLOOKUP(GH38,PROTOKOL!$A:$E,5,FALSE))</f>
        <v xml:space="preserve"> </v>
      </c>
      <c r="GM38" s="205" t="str">
        <f t="shared" si="97"/>
        <v xml:space="preserve"> </v>
      </c>
      <c r="GN38" s="169">
        <f t="shared" si="64"/>
        <v>0</v>
      </c>
      <c r="GO38" s="170" t="str">
        <f t="shared" si="65"/>
        <v xml:space="preserve"> </v>
      </c>
      <c r="GQ38" s="166">
        <v>6</v>
      </c>
      <c r="GR38" s="227">
        <v>6</v>
      </c>
      <c r="GS38" s="167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",(VLOOKUP(GU38,PROTOKOL!$A$1:$E$27,2,FALSE))*GV38)</f>
        <v xml:space="preserve"> </v>
      </c>
      <c r="GX38" s="168" t="str">
        <f t="shared" si="18"/>
        <v xml:space="preserve"> </v>
      </c>
      <c r="GY38" s="205" t="str">
        <f>IF(GU38=0," ",VLOOKUP(GU38,PROTOKOL!$A:$E,5,FALSE))</f>
        <v xml:space="preserve"> </v>
      </c>
      <c r="GZ38" s="169"/>
      <c r="HA38" s="170" t="str">
        <f t="shared" si="66"/>
        <v xml:space="preserve"> </v>
      </c>
      <c r="HB38" s="210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",(VLOOKUP(HD38,PROTOKOL!$A$1:$E$27,2,FALSE))*HE38)</f>
        <v xml:space="preserve"> </v>
      </c>
      <c r="HG38" s="168" t="str">
        <f t="shared" si="19"/>
        <v xml:space="preserve"> </v>
      </c>
      <c r="HH38" s="169" t="str">
        <f>IF(HD38=0," ",VLOOKUP(HD38,PROTOKOL!$A:$E,5,FALSE))</f>
        <v xml:space="preserve"> </v>
      </c>
      <c r="HI38" s="205" t="str">
        <f t="shared" si="98"/>
        <v xml:space="preserve"> </v>
      </c>
      <c r="HJ38" s="169">
        <f t="shared" si="68"/>
        <v>0</v>
      </c>
      <c r="HK38" s="170" t="str">
        <f t="shared" si="69"/>
        <v xml:space="preserve"> </v>
      </c>
      <c r="HM38" s="166">
        <v>6</v>
      </c>
      <c r="HN38" s="227">
        <v>6</v>
      </c>
      <c r="HO38" s="167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",(VLOOKUP(HQ38,PROTOKOL!$A$1:$E$27,2,FALSE))*HR38)</f>
        <v xml:space="preserve"> </v>
      </c>
      <c r="HT38" s="168" t="str">
        <f t="shared" si="20"/>
        <v xml:space="preserve"> </v>
      </c>
      <c r="HU38" s="205" t="str">
        <f>IF(HQ38=0," ",VLOOKUP(HQ38,PROTOKOL!$A:$E,5,FALSE))</f>
        <v xml:space="preserve"> </v>
      </c>
      <c r="HV38" s="169"/>
      <c r="HW38" s="170" t="str">
        <f t="shared" si="70"/>
        <v xml:space="preserve"> </v>
      </c>
      <c r="HX38" s="210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",(VLOOKUP(HZ38,PROTOKOL!$A$1:$E$27,2,FALSE))*IA38)</f>
        <v xml:space="preserve"> </v>
      </c>
      <c r="IC38" s="168" t="str">
        <f t="shared" si="21"/>
        <v xml:space="preserve"> </v>
      </c>
      <c r="ID38" s="169" t="str">
        <f>IF(HZ38=0," ",VLOOKUP(HZ38,PROTOKOL!$A:$E,5,FALSE))</f>
        <v xml:space="preserve"> </v>
      </c>
      <c r="IE38" s="205" t="str">
        <f t="shared" si="99"/>
        <v xml:space="preserve"> </v>
      </c>
      <c r="IF38" s="169">
        <f t="shared" si="72"/>
        <v>0</v>
      </c>
      <c r="IG38" s="170" t="str">
        <f t="shared" si="73"/>
        <v xml:space="preserve"> </v>
      </c>
      <c r="II38" s="166">
        <v>6</v>
      </c>
      <c r="IJ38" s="227">
        <v>6</v>
      </c>
      <c r="IK38" s="167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",(VLOOKUP(IM38,PROTOKOL!$A$1:$E$27,2,FALSE))*IN38)</f>
        <v xml:space="preserve"> </v>
      </c>
      <c r="IP38" s="168" t="str">
        <f t="shared" si="22"/>
        <v xml:space="preserve"> </v>
      </c>
      <c r="IQ38" s="205" t="str">
        <f>IF(IM38=0," ",VLOOKUP(IM38,PROTOKOL!$A:$E,5,FALSE))</f>
        <v xml:space="preserve"> </v>
      </c>
      <c r="IR38" s="169"/>
      <c r="IS38" s="170" t="str">
        <f t="shared" si="74"/>
        <v xml:space="preserve"> </v>
      </c>
      <c r="IT38" s="210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",(VLOOKUP(IV38,PROTOKOL!$A$1:$E$27,2,FALSE))*IW38)</f>
        <v xml:space="preserve"> </v>
      </c>
      <c r="IY38" s="168" t="str">
        <f t="shared" si="23"/>
        <v xml:space="preserve"> </v>
      </c>
      <c r="IZ38" s="169" t="str">
        <f>IF(IV38=0," ",VLOOKUP(IV38,PROTOKOL!$A:$E,5,FALSE))</f>
        <v xml:space="preserve"> </v>
      </c>
      <c r="JA38" s="205" t="str">
        <f t="shared" si="100"/>
        <v xml:space="preserve"> </v>
      </c>
      <c r="JB38" s="169">
        <f t="shared" si="76"/>
        <v>0</v>
      </c>
      <c r="JC38" s="170" t="str">
        <f t="shared" si="77"/>
        <v xml:space="preserve"> </v>
      </c>
      <c r="JE38" s="166">
        <v>6</v>
      </c>
      <c r="JF38" s="227">
        <v>6</v>
      </c>
      <c r="JG38" s="167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",(VLOOKUP(JI38,PROTOKOL!$A$1:$E$27,2,FALSE))*JJ38)</f>
        <v xml:space="preserve"> </v>
      </c>
      <c r="JL38" s="168" t="str">
        <f t="shared" si="24"/>
        <v xml:space="preserve"> </v>
      </c>
      <c r="JM38" s="205" t="str">
        <f>IF(JI38=0," ",VLOOKUP(JI38,PROTOKOL!$A:$E,5,FALSE))</f>
        <v xml:space="preserve"> </v>
      </c>
      <c r="JN38" s="169"/>
      <c r="JO38" s="170" t="str">
        <f t="shared" si="78"/>
        <v xml:space="preserve"> </v>
      </c>
      <c r="JP38" s="210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",(VLOOKUP(JR38,PROTOKOL!$A$1:$E$27,2,FALSE))*JS38)</f>
        <v xml:space="preserve"> </v>
      </c>
      <c r="JU38" s="168" t="str">
        <f t="shared" si="25"/>
        <v xml:space="preserve"> </v>
      </c>
      <c r="JV38" s="169" t="str">
        <f>IF(JR38=0," ",VLOOKUP(JR38,PROTOKOL!$A:$E,5,FALSE))</f>
        <v xml:space="preserve"> </v>
      </c>
      <c r="JW38" s="205" t="str">
        <f t="shared" si="101"/>
        <v xml:space="preserve"> </v>
      </c>
      <c r="JX38" s="169">
        <f t="shared" si="80"/>
        <v>0</v>
      </c>
      <c r="JY38" s="170" t="str">
        <f t="shared" si="81"/>
        <v xml:space="preserve"> </v>
      </c>
      <c r="KA38" s="166">
        <v>6</v>
      </c>
      <c r="KB38" s="227">
        <v>6</v>
      </c>
      <c r="KC38" s="167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",(VLOOKUP(KE38,PROTOKOL!$A$1:$E$27,2,FALSE))*KF38)</f>
        <v xml:space="preserve"> </v>
      </c>
      <c r="KH38" s="168" t="str">
        <f t="shared" si="26"/>
        <v xml:space="preserve"> </v>
      </c>
      <c r="KI38" s="205" t="str">
        <f>IF(KE38=0," ",VLOOKUP(KE38,PROTOKOL!$A:$E,5,FALSE))</f>
        <v xml:space="preserve"> </v>
      </c>
      <c r="KJ38" s="169"/>
      <c r="KK38" s="170" t="str">
        <f t="shared" si="82"/>
        <v xml:space="preserve"> </v>
      </c>
      <c r="KL38" s="210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",(VLOOKUP(KN38,PROTOKOL!$A$1:$E$27,2,FALSE))*KO38)</f>
        <v xml:space="preserve"> </v>
      </c>
      <c r="KQ38" s="168" t="str">
        <f t="shared" si="27"/>
        <v xml:space="preserve"> </v>
      </c>
      <c r="KR38" s="169" t="str">
        <f>IF(KN38=0," ",VLOOKUP(KN38,PROTOKOL!$A:$E,5,FALSE))</f>
        <v xml:space="preserve"> </v>
      </c>
      <c r="KS38" s="205" t="str">
        <f t="shared" si="102"/>
        <v xml:space="preserve"> </v>
      </c>
      <c r="KT38" s="169">
        <f t="shared" si="84"/>
        <v>0</v>
      </c>
      <c r="KU38" s="170" t="str">
        <f t="shared" si="85"/>
        <v xml:space="preserve"> </v>
      </c>
      <c r="KW38" s="166">
        <v>6</v>
      </c>
      <c r="KX38" s="227">
        <v>6</v>
      </c>
      <c r="KY38" s="167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",(VLOOKUP(LA38,PROTOKOL!$A$1:$E$27,2,FALSE))*LB38)</f>
        <v xml:space="preserve"> </v>
      </c>
      <c r="LD38" s="168" t="str">
        <f t="shared" si="28"/>
        <v xml:space="preserve"> </v>
      </c>
      <c r="LE38" s="205" t="str">
        <f>IF(LA38=0," ",VLOOKUP(LA38,PROTOKOL!$A:$E,5,FALSE))</f>
        <v xml:space="preserve"> </v>
      </c>
      <c r="LF38" s="169"/>
      <c r="LG38" s="170" t="str">
        <f t="shared" si="86"/>
        <v xml:space="preserve"> </v>
      </c>
      <c r="LH38" s="210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",(VLOOKUP(LJ38,PROTOKOL!$A$1:$E$27,2,FALSE))*LK38)</f>
        <v xml:space="preserve"> </v>
      </c>
      <c r="LM38" s="168" t="str">
        <f t="shared" si="29"/>
        <v xml:space="preserve"> </v>
      </c>
      <c r="LN38" s="169" t="str">
        <f>IF(LJ38=0," ",VLOOKUP(LJ38,PROTOKOL!$A:$E,5,FALSE))</f>
        <v xml:space="preserve"> </v>
      </c>
      <c r="LO38" s="205" t="str">
        <f t="shared" si="103"/>
        <v xml:space="preserve"> </v>
      </c>
      <c r="LP38" s="169">
        <f t="shared" si="88"/>
        <v>0</v>
      </c>
      <c r="LQ38" s="170" t="str">
        <f t="shared" si="89"/>
        <v xml:space="preserve"> </v>
      </c>
    </row>
    <row r="39" spans="1:329" ht="13.8">
      <c r="A39" s="166">
        <v>6</v>
      </c>
      <c r="B39" s="228"/>
      <c r="C39" s="167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",(VLOOKUP(E39,PROTOKOL!$A$1:$E$27,2,FALSE))*F39)</f>
        <v xml:space="preserve"> </v>
      </c>
      <c r="H39" s="168" t="str">
        <f t="shared" si="0"/>
        <v xml:space="preserve"> </v>
      </c>
      <c r="I39" s="205" t="str">
        <f>IF(E39=0," ",VLOOKUP(E39,PROTOKOL!$A:$E,5,FALSE))</f>
        <v xml:space="preserve"> </v>
      </c>
      <c r="J39" s="169"/>
      <c r="K39" s="170" t="str">
        <f t="shared" si="30"/>
        <v xml:space="preserve"> </v>
      </c>
      <c r="L39" s="210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",(VLOOKUP(N39,PROTOKOL!$A$1:$E$27,2,FALSE))*O39)</f>
        <v xml:space="preserve"> </v>
      </c>
      <c r="Q39" s="168" t="str">
        <f t="shared" si="1"/>
        <v xml:space="preserve"> </v>
      </c>
      <c r="R39" s="169" t="str">
        <f>IF(N39=0," ",VLOOKUP(N39,PROTOKOL!$A:$E,5,FALSE))</f>
        <v xml:space="preserve"> </v>
      </c>
      <c r="S39" s="205" t="str">
        <f t="shared" si="31"/>
        <v xml:space="preserve"> </v>
      </c>
      <c r="T39" s="169">
        <f t="shared" si="32"/>
        <v>0</v>
      </c>
      <c r="U39" s="170" t="str">
        <f t="shared" si="33"/>
        <v xml:space="preserve"> </v>
      </c>
      <c r="W39" s="166">
        <v>6</v>
      </c>
      <c r="X39" s="228"/>
      <c r="Y39" s="167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",(VLOOKUP(AA39,PROTOKOL!$A$1:$E$27,2,FALSE))*AB39)</f>
        <v xml:space="preserve"> </v>
      </c>
      <c r="AD39" s="168" t="str">
        <f t="shared" si="2"/>
        <v xml:space="preserve"> </v>
      </c>
      <c r="AE39" s="205" t="str">
        <f>IF(AA39=0," ",VLOOKUP(AA39,PROTOKOL!$A:$E,5,FALSE))</f>
        <v xml:space="preserve"> </v>
      </c>
      <c r="AF39" s="169"/>
      <c r="AG39" s="170" t="str">
        <f t="shared" si="34"/>
        <v xml:space="preserve"> </v>
      </c>
      <c r="AH39" s="210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",(VLOOKUP(AJ39,PROTOKOL!$A$1:$E$27,2,FALSE))*AK39)</f>
        <v xml:space="preserve"> </v>
      </c>
      <c r="AM39" s="168" t="str">
        <f t="shared" si="3"/>
        <v xml:space="preserve"> </v>
      </c>
      <c r="AN39" s="169" t="str">
        <f>IF(AJ39=0," ",VLOOKUP(AJ39,PROTOKOL!$A:$E,5,FALSE))</f>
        <v xml:space="preserve"> </v>
      </c>
      <c r="AO39" s="205" t="str">
        <f t="shared" si="90"/>
        <v xml:space="preserve"> </v>
      </c>
      <c r="AP39" s="169">
        <f t="shared" si="36"/>
        <v>0</v>
      </c>
      <c r="AQ39" s="170" t="str">
        <f t="shared" si="37"/>
        <v xml:space="preserve"> </v>
      </c>
      <c r="AS39" s="166">
        <v>6</v>
      </c>
      <c r="AT39" s="228"/>
      <c r="AU39" s="167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",(VLOOKUP(AW39,PROTOKOL!$A$1:$E$27,2,FALSE))*AX39)</f>
        <v xml:space="preserve"> </v>
      </c>
      <c r="AZ39" s="168" t="str">
        <f t="shared" si="4"/>
        <v xml:space="preserve"> </v>
      </c>
      <c r="BA39" s="205" t="str">
        <f>IF(AW39=0," ",VLOOKUP(AW39,PROTOKOL!$A:$E,5,FALSE))</f>
        <v xml:space="preserve"> </v>
      </c>
      <c r="BB39" s="169"/>
      <c r="BC39" s="170" t="str">
        <f t="shared" si="38"/>
        <v xml:space="preserve"> </v>
      </c>
      <c r="BD39" s="210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",(VLOOKUP(BF39,PROTOKOL!$A$1:$E$27,2,FALSE))*BG39)</f>
        <v xml:space="preserve"> </v>
      </c>
      <c r="BI39" s="168" t="str">
        <f t="shared" si="5"/>
        <v xml:space="preserve"> </v>
      </c>
      <c r="BJ39" s="169" t="str">
        <f>IF(BF39=0," ",VLOOKUP(BF39,PROTOKOL!$A:$E,5,FALSE))</f>
        <v xml:space="preserve"> </v>
      </c>
      <c r="BK39" s="205" t="str">
        <f t="shared" si="91"/>
        <v xml:space="preserve"> </v>
      </c>
      <c r="BL39" s="169">
        <f t="shared" si="40"/>
        <v>0</v>
      </c>
      <c r="BM39" s="170" t="str">
        <f t="shared" si="41"/>
        <v xml:space="preserve"> </v>
      </c>
      <c r="BO39" s="166">
        <v>6</v>
      </c>
      <c r="BP39" s="228"/>
      <c r="BQ39" s="167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",(VLOOKUP(BS39,PROTOKOL!$A$1:$E$27,2,FALSE))*BT39)</f>
        <v xml:space="preserve"> </v>
      </c>
      <c r="BV39" s="168" t="str">
        <f t="shared" si="6"/>
        <v xml:space="preserve"> </v>
      </c>
      <c r="BW39" s="205" t="str">
        <f>IF(BS39=0," ",VLOOKUP(BS39,PROTOKOL!$A:$E,5,FALSE))</f>
        <v xml:space="preserve"> </v>
      </c>
      <c r="BX39" s="169"/>
      <c r="BY39" s="170" t="str">
        <f t="shared" si="42"/>
        <v xml:space="preserve"> </v>
      </c>
      <c r="BZ39" s="210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",(VLOOKUP(CB39,PROTOKOL!$A$1:$E$27,2,FALSE))*CC39)</f>
        <v xml:space="preserve"> </v>
      </c>
      <c r="CE39" s="168" t="str">
        <f t="shared" si="7"/>
        <v xml:space="preserve"> </v>
      </c>
      <c r="CF39" s="169" t="str">
        <f>IF(CB39=0," ",VLOOKUP(CB39,PROTOKOL!$A:$E,5,FALSE))</f>
        <v xml:space="preserve"> </v>
      </c>
      <c r="CG39" s="205" t="str">
        <f t="shared" si="92"/>
        <v xml:space="preserve"> </v>
      </c>
      <c r="CH39" s="169">
        <f t="shared" si="44"/>
        <v>0</v>
      </c>
      <c r="CI39" s="170" t="str">
        <f t="shared" si="45"/>
        <v xml:space="preserve"> </v>
      </c>
      <c r="CK39" s="166">
        <v>6</v>
      </c>
      <c r="CL39" s="228"/>
      <c r="CM39" s="167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",(VLOOKUP(CO39,PROTOKOL!$A$1:$E$27,2,FALSE))*CP39)</f>
        <v xml:space="preserve"> </v>
      </c>
      <c r="CR39" s="168" t="str">
        <f t="shared" si="8"/>
        <v xml:space="preserve"> </v>
      </c>
      <c r="CS39" s="205" t="str">
        <f>IF(CO39=0," ",VLOOKUP(CO39,PROTOKOL!$A:$E,5,FALSE))</f>
        <v xml:space="preserve"> </v>
      </c>
      <c r="CT39" s="169"/>
      <c r="CU39" s="170" t="str">
        <f t="shared" si="46"/>
        <v xml:space="preserve"> </v>
      </c>
      <c r="CV39" s="210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",(VLOOKUP(CX39,PROTOKOL!$A$1:$E$27,2,FALSE))*CY39)</f>
        <v xml:space="preserve"> </v>
      </c>
      <c r="DA39" s="168" t="str">
        <f t="shared" si="9"/>
        <v xml:space="preserve"> </v>
      </c>
      <c r="DB39" s="169" t="str">
        <f>IF(CX39=0," ",VLOOKUP(CX39,PROTOKOL!$A:$E,5,FALSE))</f>
        <v xml:space="preserve"> </v>
      </c>
      <c r="DC39" s="205" t="str">
        <f t="shared" si="93"/>
        <v xml:space="preserve"> </v>
      </c>
      <c r="DD39" s="169">
        <f t="shared" si="48"/>
        <v>0</v>
      </c>
      <c r="DE39" s="170" t="str">
        <f t="shared" si="49"/>
        <v xml:space="preserve"> </v>
      </c>
      <c r="DG39" s="166">
        <v>6</v>
      </c>
      <c r="DH39" s="228"/>
      <c r="DI39" s="167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",(VLOOKUP(DK39,PROTOKOL!$A$1:$E$27,2,FALSE))*DL39)</f>
        <v xml:space="preserve"> </v>
      </c>
      <c r="DN39" s="168" t="str">
        <f t="shared" si="10"/>
        <v xml:space="preserve"> </v>
      </c>
      <c r="DO39" s="205" t="str">
        <f>IF(DK39=0," ",VLOOKUP(DK39,PROTOKOL!$A:$E,5,FALSE))</f>
        <v xml:space="preserve"> </v>
      </c>
      <c r="DP39" s="169"/>
      <c r="DQ39" s="170" t="str">
        <f t="shared" si="50"/>
        <v xml:space="preserve"> </v>
      </c>
      <c r="DR39" s="210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",(VLOOKUP(DT39,PROTOKOL!$A$1:$E$27,2,FALSE))*DU39)</f>
        <v xml:space="preserve"> </v>
      </c>
      <c r="DW39" s="168" t="str">
        <f t="shared" si="11"/>
        <v xml:space="preserve"> </v>
      </c>
      <c r="DX39" s="169" t="str">
        <f>IF(DT39=0," ",VLOOKUP(DT39,PROTOKOL!$A:$E,5,FALSE))</f>
        <v xml:space="preserve"> </v>
      </c>
      <c r="DY39" s="205" t="str">
        <f t="shared" si="94"/>
        <v xml:space="preserve"> </v>
      </c>
      <c r="DZ39" s="169">
        <f t="shared" si="52"/>
        <v>0</v>
      </c>
      <c r="EA39" s="170" t="str">
        <f t="shared" si="53"/>
        <v xml:space="preserve"> </v>
      </c>
      <c r="EC39" s="166">
        <v>6</v>
      </c>
      <c r="ED39" s="228"/>
      <c r="EE39" s="167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",(VLOOKUP(EG39,PROTOKOL!$A$1:$E$27,2,FALSE))*EH39)</f>
        <v xml:space="preserve"> </v>
      </c>
      <c r="EJ39" s="168" t="str">
        <f t="shared" si="12"/>
        <v xml:space="preserve"> </v>
      </c>
      <c r="EK39" s="205" t="str">
        <f>IF(EG39=0," ",VLOOKUP(EG39,PROTOKOL!$A:$E,5,FALSE))</f>
        <v xml:space="preserve"> </v>
      </c>
      <c r="EL39" s="169"/>
      <c r="EM39" s="170" t="str">
        <f t="shared" si="54"/>
        <v xml:space="preserve"> </v>
      </c>
      <c r="EN39" s="210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",(VLOOKUP(EP39,PROTOKOL!$A$1:$E$27,2,FALSE))*EQ39)</f>
        <v xml:space="preserve"> </v>
      </c>
      <c r="ES39" s="168" t="str">
        <f t="shared" si="13"/>
        <v xml:space="preserve"> </v>
      </c>
      <c r="ET39" s="169" t="str">
        <f>IF(EP39=0," ",VLOOKUP(EP39,PROTOKOL!$A:$E,5,FALSE))</f>
        <v xml:space="preserve"> </v>
      </c>
      <c r="EU39" s="205" t="str">
        <f t="shared" si="95"/>
        <v xml:space="preserve"> </v>
      </c>
      <c r="EV39" s="169">
        <f t="shared" si="56"/>
        <v>0</v>
      </c>
      <c r="EW39" s="170" t="str">
        <f t="shared" si="57"/>
        <v xml:space="preserve"> </v>
      </c>
      <c r="EY39" s="166">
        <v>6</v>
      </c>
      <c r="EZ39" s="228"/>
      <c r="FA39" s="167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",(VLOOKUP(FC39,PROTOKOL!$A$1:$E$27,2,FALSE))*FD39)</f>
        <v xml:space="preserve"> </v>
      </c>
      <c r="FF39" s="168" t="str">
        <f t="shared" si="14"/>
        <v xml:space="preserve"> </v>
      </c>
      <c r="FG39" s="205" t="str">
        <f>IF(FC39=0," ",VLOOKUP(FC39,PROTOKOL!$A:$E,5,FALSE))</f>
        <v xml:space="preserve"> </v>
      </c>
      <c r="FH39" s="169"/>
      <c r="FI39" s="170" t="str">
        <f t="shared" si="58"/>
        <v xml:space="preserve"> </v>
      </c>
      <c r="FJ39" s="210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",(VLOOKUP(FL39,PROTOKOL!$A$1:$E$27,2,FALSE))*FM39)</f>
        <v xml:space="preserve"> </v>
      </c>
      <c r="FO39" s="168" t="str">
        <f t="shared" si="15"/>
        <v xml:space="preserve"> </v>
      </c>
      <c r="FP39" s="169" t="str">
        <f>IF(FL39=0," ",VLOOKUP(FL39,PROTOKOL!$A:$E,5,FALSE))</f>
        <v xml:space="preserve"> </v>
      </c>
      <c r="FQ39" s="205" t="str">
        <f t="shared" si="96"/>
        <v xml:space="preserve"> </v>
      </c>
      <c r="FR39" s="169">
        <f t="shared" si="60"/>
        <v>0</v>
      </c>
      <c r="FS39" s="170" t="str">
        <f t="shared" si="61"/>
        <v xml:space="preserve"> </v>
      </c>
      <c r="FU39" s="166">
        <v>6</v>
      </c>
      <c r="FV39" s="228"/>
      <c r="FW39" s="167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",(VLOOKUP(FY39,PROTOKOL!$A$1:$E$27,2,FALSE))*FZ39)</f>
        <v xml:space="preserve"> </v>
      </c>
      <c r="GB39" s="168" t="str">
        <f t="shared" si="16"/>
        <v xml:space="preserve"> </v>
      </c>
      <c r="GC39" s="205" t="str">
        <f>IF(FY39=0," ",VLOOKUP(FY39,PROTOKOL!$A:$E,5,FALSE))</f>
        <v xml:space="preserve"> </v>
      </c>
      <c r="GD39" s="169"/>
      <c r="GE39" s="170" t="str">
        <f t="shared" si="62"/>
        <v xml:space="preserve"> </v>
      </c>
      <c r="GF39" s="210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",(VLOOKUP(GH39,PROTOKOL!$A$1:$E$27,2,FALSE))*GI39)</f>
        <v xml:space="preserve"> </v>
      </c>
      <c r="GK39" s="168" t="str">
        <f t="shared" si="17"/>
        <v xml:space="preserve"> </v>
      </c>
      <c r="GL39" s="169" t="str">
        <f>IF(GH39=0," ",VLOOKUP(GH39,PROTOKOL!$A:$E,5,FALSE))</f>
        <v xml:space="preserve"> </v>
      </c>
      <c r="GM39" s="205" t="str">
        <f t="shared" si="97"/>
        <v xml:space="preserve"> </v>
      </c>
      <c r="GN39" s="169">
        <f t="shared" si="64"/>
        <v>0</v>
      </c>
      <c r="GO39" s="170" t="str">
        <f t="shared" si="65"/>
        <v xml:space="preserve"> </v>
      </c>
      <c r="GQ39" s="166">
        <v>6</v>
      </c>
      <c r="GR39" s="228"/>
      <c r="GS39" s="167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",(VLOOKUP(GU39,PROTOKOL!$A$1:$E$27,2,FALSE))*GV39)</f>
        <v xml:space="preserve"> </v>
      </c>
      <c r="GX39" s="168" t="str">
        <f t="shared" si="18"/>
        <v xml:space="preserve"> </v>
      </c>
      <c r="GY39" s="205" t="str">
        <f>IF(GU39=0," ",VLOOKUP(GU39,PROTOKOL!$A:$E,5,FALSE))</f>
        <v xml:space="preserve"> </v>
      </c>
      <c r="GZ39" s="169"/>
      <c r="HA39" s="170" t="str">
        <f t="shared" si="66"/>
        <v xml:space="preserve"> </v>
      </c>
      <c r="HB39" s="210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",(VLOOKUP(HD39,PROTOKOL!$A$1:$E$27,2,FALSE))*HE39)</f>
        <v xml:space="preserve"> </v>
      </c>
      <c r="HG39" s="168" t="str">
        <f t="shared" si="19"/>
        <v xml:space="preserve"> </v>
      </c>
      <c r="HH39" s="169" t="str">
        <f>IF(HD39=0," ",VLOOKUP(HD39,PROTOKOL!$A:$E,5,FALSE))</f>
        <v xml:space="preserve"> </v>
      </c>
      <c r="HI39" s="205" t="str">
        <f t="shared" si="98"/>
        <v xml:space="preserve"> </v>
      </c>
      <c r="HJ39" s="169">
        <f t="shared" si="68"/>
        <v>0</v>
      </c>
      <c r="HK39" s="170" t="str">
        <f t="shared" si="69"/>
        <v xml:space="preserve"> </v>
      </c>
      <c r="HM39" s="166">
        <v>6</v>
      </c>
      <c r="HN39" s="228"/>
      <c r="HO39" s="167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",(VLOOKUP(HQ39,PROTOKOL!$A$1:$E$27,2,FALSE))*HR39)</f>
        <v xml:space="preserve"> </v>
      </c>
      <c r="HT39" s="168" t="str">
        <f t="shared" si="20"/>
        <v xml:space="preserve"> </v>
      </c>
      <c r="HU39" s="205" t="str">
        <f>IF(HQ39=0," ",VLOOKUP(HQ39,PROTOKOL!$A:$E,5,FALSE))</f>
        <v xml:space="preserve"> </v>
      </c>
      <c r="HV39" s="169"/>
      <c r="HW39" s="170" t="str">
        <f t="shared" si="70"/>
        <v xml:space="preserve"> </v>
      </c>
      <c r="HX39" s="210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",(VLOOKUP(HZ39,PROTOKOL!$A$1:$E$27,2,FALSE))*IA39)</f>
        <v xml:space="preserve"> </v>
      </c>
      <c r="IC39" s="168" t="str">
        <f t="shared" si="21"/>
        <v xml:space="preserve"> </v>
      </c>
      <c r="ID39" s="169" t="str">
        <f>IF(HZ39=0," ",VLOOKUP(HZ39,PROTOKOL!$A:$E,5,FALSE))</f>
        <v xml:space="preserve"> </v>
      </c>
      <c r="IE39" s="205" t="str">
        <f t="shared" si="99"/>
        <v xml:space="preserve"> </v>
      </c>
      <c r="IF39" s="169">
        <f t="shared" si="72"/>
        <v>0</v>
      </c>
      <c r="IG39" s="170" t="str">
        <f t="shared" si="73"/>
        <v xml:space="preserve"> </v>
      </c>
      <c r="II39" s="166">
        <v>6</v>
      </c>
      <c r="IJ39" s="228"/>
      <c r="IK39" s="167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",(VLOOKUP(IM39,PROTOKOL!$A$1:$E$27,2,FALSE))*IN39)</f>
        <v xml:space="preserve"> </v>
      </c>
      <c r="IP39" s="168" t="str">
        <f t="shared" si="22"/>
        <v xml:space="preserve"> </v>
      </c>
      <c r="IQ39" s="205" t="str">
        <f>IF(IM39=0," ",VLOOKUP(IM39,PROTOKOL!$A:$E,5,FALSE))</f>
        <v xml:space="preserve"> </v>
      </c>
      <c r="IR39" s="169"/>
      <c r="IS39" s="170" t="str">
        <f t="shared" si="74"/>
        <v xml:space="preserve"> </v>
      </c>
      <c r="IT39" s="210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",(VLOOKUP(IV39,PROTOKOL!$A$1:$E$27,2,FALSE))*IW39)</f>
        <v xml:space="preserve"> </v>
      </c>
      <c r="IY39" s="168" t="str">
        <f t="shared" si="23"/>
        <v xml:space="preserve"> </v>
      </c>
      <c r="IZ39" s="169" t="str">
        <f>IF(IV39=0," ",VLOOKUP(IV39,PROTOKOL!$A:$E,5,FALSE))</f>
        <v xml:space="preserve"> </v>
      </c>
      <c r="JA39" s="205" t="str">
        <f t="shared" si="100"/>
        <v xml:space="preserve"> </v>
      </c>
      <c r="JB39" s="169">
        <f t="shared" si="76"/>
        <v>0</v>
      </c>
      <c r="JC39" s="170" t="str">
        <f t="shared" si="77"/>
        <v xml:space="preserve"> </v>
      </c>
      <c r="JE39" s="166">
        <v>6</v>
      </c>
      <c r="JF39" s="228"/>
      <c r="JG39" s="167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",(VLOOKUP(JI39,PROTOKOL!$A$1:$E$27,2,FALSE))*JJ39)</f>
        <v xml:space="preserve"> </v>
      </c>
      <c r="JL39" s="168" t="str">
        <f t="shared" si="24"/>
        <v xml:space="preserve"> </v>
      </c>
      <c r="JM39" s="205" t="str">
        <f>IF(JI39=0," ",VLOOKUP(JI39,PROTOKOL!$A:$E,5,FALSE))</f>
        <v xml:space="preserve"> </v>
      </c>
      <c r="JN39" s="169"/>
      <c r="JO39" s="170" t="str">
        <f t="shared" si="78"/>
        <v xml:space="preserve"> </v>
      </c>
      <c r="JP39" s="210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",(VLOOKUP(JR39,PROTOKOL!$A$1:$E$27,2,FALSE))*JS39)</f>
        <v xml:space="preserve"> </v>
      </c>
      <c r="JU39" s="168" t="str">
        <f t="shared" si="25"/>
        <v xml:space="preserve"> </v>
      </c>
      <c r="JV39" s="169" t="str">
        <f>IF(JR39=0," ",VLOOKUP(JR39,PROTOKOL!$A:$E,5,FALSE))</f>
        <v xml:space="preserve"> </v>
      </c>
      <c r="JW39" s="205" t="str">
        <f t="shared" si="101"/>
        <v xml:space="preserve"> </v>
      </c>
      <c r="JX39" s="169">
        <f t="shared" si="80"/>
        <v>0</v>
      </c>
      <c r="JY39" s="170" t="str">
        <f t="shared" si="81"/>
        <v xml:space="preserve"> </v>
      </c>
      <c r="KA39" s="166">
        <v>6</v>
      </c>
      <c r="KB39" s="228"/>
      <c r="KC39" s="167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",(VLOOKUP(KE39,PROTOKOL!$A$1:$E$27,2,FALSE))*KF39)</f>
        <v xml:space="preserve"> </v>
      </c>
      <c r="KH39" s="168" t="str">
        <f t="shared" si="26"/>
        <v xml:space="preserve"> </v>
      </c>
      <c r="KI39" s="205" t="str">
        <f>IF(KE39=0," ",VLOOKUP(KE39,PROTOKOL!$A:$E,5,FALSE))</f>
        <v xml:space="preserve"> </v>
      </c>
      <c r="KJ39" s="169"/>
      <c r="KK39" s="170" t="str">
        <f t="shared" si="82"/>
        <v xml:space="preserve"> </v>
      </c>
      <c r="KL39" s="210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",(VLOOKUP(KN39,PROTOKOL!$A$1:$E$27,2,FALSE))*KO39)</f>
        <v xml:space="preserve"> </v>
      </c>
      <c r="KQ39" s="168" t="str">
        <f t="shared" si="27"/>
        <v xml:space="preserve"> </v>
      </c>
      <c r="KR39" s="169" t="str">
        <f>IF(KN39=0," ",VLOOKUP(KN39,PROTOKOL!$A:$E,5,FALSE))</f>
        <v xml:space="preserve"> </v>
      </c>
      <c r="KS39" s="205" t="str">
        <f t="shared" si="102"/>
        <v xml:space="preserve"> </v>
      </c>
      <c r="KT39" s="169">
        <f t="shared" si="84"/>
        <v>0</v>
      </c>
      <c r="KU39" s="170" t="str">
        <f t="shared" si="85"/>
        <v xml:space="preserve"> </v>
      </c>
      <c r="KW39" s="166">
        <v>6</v>
      </c>
      <c r="KX39" s="228"/>
      <c r="KY39" s="167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",(VLOOKUP(LA39,PROTOKOL!$A$1:$E$27,2,FALSE))*LB39)</f>
        <v xml:space="preserve"> </v>
      </c>
      <c r="LD39" s="168" t="str">
        <f t="shared" si="28"/>
        <v xml:space="preserve"> </v>
      </c>
      <c r="LE39" s="205" t="str">
        <f>IF(LA39=0," ",VLOOKUP(LA39,PROTOKOL!$A:$E,5,FALSE))</f>
        <v xml:space="preserve"> </v>
      </c>
      <c r="LF39" s="169"/>
      <c r="LG39" s="170" t="str">
        <f t="shared" si="86"/>
        <v xml:space="preserve"> </v>
      </c>
      <c r="LH39" s="210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",(VLOOKUP(LJ39,PROTOKOL!$A$1:$E$27,2,FALSE))*LK39)</f>
        <v xml:space="preserve"> </v>
      </c>
      <c r="LM39" s="168" t="str">
        <f t="shared" si="29"/>
        <v xml:space="preserve"> </v>
      </c>
      <c r="LN39" s="169" t="str">
        <f>IF(LJ39=0," ",VLOOKUP(LJ39,PROTOKOL!$A:$E,5,FALSE))</f>
        <v xml:space="preserve"> </v>
      </c>
      <c r="LO39" s="205" t="str">
        <f t="shared" si="103"/>
        <v xml:space="preserve"> </v>
      </c>
      <c r="LP39" s="169">
        <f t="shared" si="88"/>
        <v>0</v>
      </c>
      <c r="LQ39" s="170" t="str">
        <f t="shared" si="89"/>
        <v xml:space="preserve"> </v>
      </c>
    </row>
    <row r="40" spans="1:329" ht="13.8">
      <c r="A40" s="166">
        <v>6</v>
      </c>
      <c r="B40" s="229"/>
      <c r="C40" s="167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",(VLOOKUP(E40,PROTOKOL!$A$1:$E$27,2,FALSE))*F40)</f>
        <v xml:space="preserve"> </v>
      </c>
      <c r="H40" s="168" t="str">
        <f t="shared" si="0"/>
        <v xml:space="preserve"> </v>
      </c>
      <c r="I40" s="205" t="str">
        <f>IF(E40=0," ",VLOOKUP(E40,PROTOKOL!$A:$E,5,FALSE))</f>
        <v xml:space="preserve"> </v>
      </c>
      <c r="J40" s="169"/>
      <c r="K40" s="170" t="str">
        <f t="shared" si="30"/>
        <v xml:space="preserve"> </v>
      </c>
      <c r="L40" s="210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",(VLOOKUP(N40,PROTOKOL!$A$1:$E$27,2,FALSE))*O40)</f>
        <v xml:space="preserve"> </v>
      </c>
      <c r="Q40" s="168" t="str">
        <f t="shared" si="1"/>
        <v xml:space="preserve"> </v>
      </c>
      <c r="R40" s="169" t="str">
        <f>IF(N40=0," ",VLOOKUP(N40,PROTOKOL!$A:$E,5,FALSE))</f>
        <v xml:space="preserve"> </v>
      </c>
      <c r="S40" s="205" t="str">
        <f t="shared" si="31"/>
        <v xml:space="preserve"> </v>
      </c>
      <c r="T40" s="169">
        <f t="shared" si="32"/>
        <v>0</v>
      </c>
      <c r="U40" s="170" t="str">
        <f t="shared" si="33"/>
        <v xml:space="preserve"> </v>
      </c>
      <c r="W40" s="166">
        <v>6</v>
      </c>
      <c r="X40" s="229"/>
      <c r="Y40" s="167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",(VLOOKUP(AA40,PROTOKOL!$A$1:$E$27,2,FALSE))*AB40)</f>
        <v xml:space="preserve"> </v>
      </c>
      <c r="AD40" s="168" t="str">
        <f t="shared" si="2"/>
        <v xml:space="preserve"> </v>
      </c>
      <c r="AE40" s="205" t="str">
        <f>IF(AA40=0," ",VLOOKUP(AA40,PROTOKOL!$A:$E,5,FALSE))</f>
        <v xml:space="preserve"> </v>
      </c>
      <c r="AF40" s="169"/>
      <c r="AG40" s="170" t="str">
        <f t="shared" si="34"/>
        <v xml:space="preserve"> </v>
      </c>
      <c r="AH40" s="210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",(VLOOKUP(AJ40,PROTOKOL!$A$1:$E$27,2,FALSE))*AK40)</f>
        <v xml:space="preserve"> </v>
      </c>
      <c r="AM40" s="168" t="str">
        <f t="shared" si="3"/>
        <v xml:space="preserve"> </v>
      </c>
      <c r="AN40" s="169" t="str">
        <f>IF(AJ40=0," ",VLOOKUP(AJ40,PROTOKOL!$A:$E,5,FALSE))</f>
        <v xml:space="preserve"> </v>
      </c>
      <c r="AO40" s="205" t="str">
        <f t="shared" si="90"/>
        <v xml:space="preserve"> </v>
      </c>
      <c r="AP40" s="169">
        <f t="shared" si="36"/>
        <v>0</v>
      </c>
      <c r="AQ40" s="170" t="str">
        <f t="shared" si="37"/>
        <v xml:space="preserve"> </v>
      </c>
      <c r="AS40" s="166">
        <v>6</v>
      </c>
      <c r="AT40" s="229"/>
      <c r="AU40" s="167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",(VLOOKUP(AW40,PROTOKOL!$A$1:$E$27,2,FALSE))*AX40)</f>
        <v xml:space="preserve"> </v>
      </c>
      <c r="AZ40" s="168" t="str">
        <f t="shared" si="4"/>
        <v xml:space="preserve"> </v>
      </c>
      <c r="BA40" s="205" t="str">
        <f>IF(AW40=0," ",VLOOKUP(AW40,PROTOKOL!$A:$E,5,FALSE))</f>
        <v xml:space="preserve"> </v>
      </c>
      <c r="BB40" s="169"/>
      <c r="BC40" s="170" t="str">
        <f t="shared" si="38"/>
        <v xml:space="preserve"> </v>
      </c>
      <c r="BD40" s="210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",(VLOOKUP(BF40,PROTOKOL!$A$1:$E$27,2,FALSE))*BG40)</f>
        <v xml:space="preserve"> </v>
      </c>
      <c r="BI40" s="168" t="str">
        <f t="shared" si="5"/>
        <v xml:space="preserve"> </v>
      </c>
      <c r="BJ40" s="169" t="str">
        <f>IF(BF40=0," ",VLOOKUP(BF40,PROTOKOL!$A:$E,5,FALSE))</f>
        <v xml:space="preserve"> </v>
      </c>
      <c r="BK40" s="205" t="str">
        <f t="shared" si="91"/>
        <v xml:space="preserve"> </v>
      </c>
      <c r="BL40" s="169">
        <f t="shared" si="40"/>
        <v>0</v>
      </c>
      <c r="BM40" s="170" t="str">
        <f t="shared" si="41"/>
        <v xml:space="preserve"> </v>
      </c>
      <c r="BO40" s="166">
        <v>6</v>
      </c>
      <c r="BP40" s="229"/>
      <c r="BQ40" s="167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",(VLOOKUP(BS40,PROTOKOL!$A$1:$E$27,2,FALSE))*BT40)</f>
        <v xml:space="preserve"> </v>
      </c>
      <c r="BV40" s="168" t="str">
        <f t="shared" si="6"/>
        <v xml:space="preserve"> </v>
      </c>
      <c r="BW40" s="205" t="str">
        <f>IF(BS40=0," ",VLOOKUP(BS40,PROTOKOL!$A:$E,5,FALSE))</f>
        <v xml:space="preserve"> </v>
      </c>
      <c r="BX40" s="169"/>
      <c r="BY40" s="170" t="str">
        <f t="shared" si="42"/>
        <v xml:space="preserve"> </v>
      </c>
      <c r="BZ40" s="210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",(VLOOKUP(CB40,PROTOKOL!$A$1:$E$27,2,FALSE))*CC40)</f>
        <v xml:space="preserve"> </v>
      </c>
      <c r="CE40" s="168" t="str">
        <f t="shared" si="7"/>
        <v xml:space="preserve"> </v>
      </c>
      <c r="CF40" s="169" t="str">
        <f>IF(CB40=0," ",VLOOKUP(CB40,PROTOKOL!$A:$E,5,FALSE))</f>
        <v xml:space="preserve"> </v>
      </c>
      <c r="CG40" s="205" t="str">
        <f t="shared" si="92"/>
        <v xml:space="preserve"> </v>
      </c>
      <c r="CH40" s="169">
        <f t="shared" si="44"/>
        <v>0</v>
      </c>
      <c r="CI40" s="170" t="str">
        <f t="shared" si="45"/>
        <v xml:space="preserve"> </v>
      </c>
      <c r="CK40" s="166">
        <v>6</v>
      </c>
      <c r="CL40" s="229"/>
      <c r="CM40" s="167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",(VLOOKUP(CO40,PROTOKOL!$A$1:$E$27,2,FALSE))*CP40)</f>
        <v xml:space="preserve"> </v>
      </c>
      <c r="CR40" s="168" t="str">
        <f t="shared" si="8"/>
        <v xml:space="preserve"> </v>
      </c>
      <c r="CS40" s="205" t="str">
        <f>IF(CO40=0," ",VLOOKUP(CO40,PROTOKOL!$A:$E,5,FALSE))</f>
        <v xml:space="preserve"> </v>
      </c>
      <c r="CT40" s="169"/>
      <c r="CU40" s="170" t="str">
        <f t="shared" si="46"/>
        <v xml:space="preserve"> </v>
      </c>
      <c r="CV40" s="210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",(VLOOKUP(CX40,PROTOKOL!$A$1:$E$27,2,FALSE))*CY40)</f>
        <v xml:space="preserve"> </v>
      </c>
      <c r="DA40" s="168" t="str">
        <f t="shared" si="9"/>
        <v xml:space="preserve"> </v>
      </c>
      <c r="DB40" s="169" t="str">
        <f>IF(CX40=0," ",VLOOKUP(CX40,PROTOKOL!$A:$E,5,FALSE))</f>
        <v xml:space="preserve"> </v>
      </c>
      <c r="DC40" s="205" t="str">
        <f t="shared" si="93"/>
        <v xml:space="preserve"> </v>
      </c>
      <c r="DD40" s="169">
        <f t="shared" si="48"/>
        <v>0</v>
      </c>
      <c r="DE40" s="170" t="str">
        <f t="shared" si="49"/>
        <v xml:space="preserve"> </v>
      </c>
      <c r="DG40" s="166">
        <v>6</v>
      </c>
      <c r="DH40" s="229"/>
      <c r="DI40" s="167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",(VLOOKUP(DK40,PROTOKOL!$A$1:$E$27,2,FALSE))*DL40)</f>
        <v xml:space="preserve"> </v>
      </c>
      <c r="DN40" s="168" t="str">
        <f t="shared" si="10"/>
        <v xml:space="preserve"> </v>
      </c>
      <c r="DO40" s="205" t="str">
        <f>IF(DK40=0," ",VLOOKUP(DK40,PROTOKOL!$A:$E,5,FALSE))</f>
        <v xml:space="preserve"> </v>
      </c>
      <c r="DP40" s="169"/>
      <c r="DQ40" s="170" t="str">
        <f t="shared" si="50"/>
        <v xml:space="preserve"> </v>
      </c>
      <c r="DR40" s="210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",(VLOOKUP(DT40,PROTOKOL!$A$1:$E$27,2,FALSE))*DU40)</f>
        <v xml:space="preserve"> </v>
      </c>
      <c r="DW40" s="168" t="str">
        <f t="shared" si="11"/>
        <v xml:space="preserve"> </v>
      </c>
      <c r="DX40" s="169" t="str">
        <f>IF(DT40=0," ",VLOOKUP(DT40,PROTOKOL!$A:$E,5,FALSE))</f>
        <v xml:space="preserve"> </v>
      </c>
      <c r="DY40" s="205" t="str">
        <f t="shared" si="94"/>
        <v xml:space="preserve"> </v>
      </c>
      <c r="DZ40" s="169">
        <f t="shared" si="52"/>
        <v>0</v>
      </c>
      <c r="EA40" s="170" t="str">
        <f t="shared" si="53"/>
        <v xml:space="preserve"> </v>
      </c>
      <c r="EC40" s="166">
        <v>6</v>
      </c>
      <c r="ED40" s="229"/>
      <c r="EE40" s="167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",(VLOOKUP(EG40,PROTOKOL!$A$1:$E$27,2,FALSE))*EH40)</f>
        <v xml:space="preserve"> </v>
      </c>
      <c r="EJ40" s="168" t="str">
        <f t="shared" si="12"/>
        <v xml:space="preserve"> </v>
      </c>
      <c r="EK40" s="205" t="str">
        <f>IF(EG40=0," ",VLOOKUP(EG40,PROTOKOL!$A:$E,5,FALSE))</f>
        <v xml:space="preserve"> </v>
      </c>
      <c r="EL40" s="169"/>
      <c r="EM40" s="170" t="str">
        <f t="shared" si="54"/>
        <v xml:space="preserve"> </v>
      </c>
      <c r="EN40" s="210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",(VLOOKUP(EP40,PROTOKOL!$A$1:$E$27,2,FALSE))*EQ40)</f>
        <v xml:space="preserve"> </v>
      </c>
      <c r="ES40" s="168" t="str">
        <f t="shared" si="13"/>
        <v xml:space="preserve"> </v>
      </c>
      <c r="ET40" s="169" t="str">
        <f>IF(EP40=0," ",VLOOKUP(EP40,PROTOKOL!$A:$E,5,FALSE))</f>
        <v xml:space="preserve"> </v>
      </c>
      <c r="EU40" s="205" t="str">
        <f t="shared" si="95"/>
        <v xml:space="preserve"> </v>
      </c>
      <c r="EV40" s="169">
        <f t="shared" si="56"/>
        <v>0</v>
      </c>
      <c r="EW40" s="170" t="str">
        <f t="shared" si="57"/>
        <v xml:space="preserve"> </v>
      </c>
      <c r="EY40" s="166">
        <v>6</v>
      </c>
      <c r="EZ40" s="229"/>
      <c r="FA40" s="167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",(VLOOKUP(FC40,PROTOKOL!$A$1:$E$27,2,FALSE))*FD40)</f>
        <v xml:space="preserve"> </v>
      </c>
      <c r="FF40" s="168" t="str">
        <f t="shared" si="14"/>
        <v xml:space="preserve"> </v>
      </c>
      <c r="FG40" s="205" t="str">
        <f>IF(FC40=0," ",VLOOKUP(FC40,PROTOKOL!$A:$E,5,FALSE))</f>
        <v xml:space="preserve"> </v>
      </c>
      <c r="FH40" s="169"/>
      <c r="FI40" s="170" t="str">
        <f t="shared" si="58"/>
        <v xml:space="preserve"> </v>
      </c>
      <c r="FJ40" s="210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",(VLOOKUP(FL40,PROTOKOL!$A$1:$E$27,2,FALSE))*FM40)</f>
        <v xml:space="preserve"> </v>
      </c>
      <c r="FO40" s="168" t="str">
        <f t="shared" si="15"/>
        <v xml:space="preserve"> </v>
      </c>
      <c r="FP40" s="169" t="str">
        <f>IF(FL40=0," ",VLOOKUP(FL40,PROTOKOL!$A:$E,5,FALSE))</f>
        <v xml:space="preserve"> </v>
      </c>
      <c r="FQ40" s="205" t="str">
        <f t="shared" si="96"/>
        <v xml:space="preserve"> </v>
      </c>
      <c r="FR40" s="169">
        <f t="shared" si="60"/>
        <v>0</v>
      </c>
      <c r="FS40" s="170" t="str">
        <f t="shared" si="61"/>
        <v xml:space="preserve"> </v>
      </c>
      <c r="FU40" s="166">
        <v>6</v>
      </c>
      <c r="FV40" s="229"/>
      <c r="FW40" s="167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",(VLOOKUP(FY40,PROTOKOL!$A$1:$E$27,2,FALSE))*FZ40)</f>
        <v xml:space="preserve"> </v>
      </c>
      <c r="GB40" s="168" t="str">
        <f t="shared" si="16"/>
        <v xml:space="preserve"> </v>
      </c>
      <c r="GC40" s="205" t="str">
        <f>IF(FY40=0," ",VLOOKUP(FY40,PROTOKOL!$A:$E,5,FALSE))</f>
        <v xml:space="preserve"> </v>
      </c>
      <c r="GD40" s="169"/>
      <c r="GE40" s="170" t="str">
        <f t="shared" si="62"/>
        <v xml:space="preserve"> </v>
      </c>
      <c r="GF40" s="210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",(VLOOKUP(GH40,PROTOKOL!$A$1:$E$27,2,FALSE))*GI40)</f>
        <v xml:space="preserve"> </v>
      </c>
      <c r="GK40" s="168" t="str">
        <f t="shared" si="17"/>
        <v xml:space="preserve"> </v>
      </c>
      <c r="GL40" s="169" t="str">
        <f>IF(GH40=0," ",VLOOKUP(GH40,PROTOKOL!$A:$E,5,FALSE))</f>
        <v xml:space="preserve"> </v>
      </c>
      <c r="GM40" s="205" t="str">
        <f t="shared" si="97"/>
        <v xml:space="preserve"> </v>
      </c>
      <c r="GN40" s="169">
        <f t="shared" si="64"/>
        <v>0</v>
      </c>
      <c r="GO40" s="170" t="str">
        <f t="shared" si="65"/>
        <v xml:space="preserve"> </v>
      </c>
      <c r="GQ40" s="166">
        <v>6</v>
      </c>
      <c r="GR40" s="229"/>
      <c r="GS40" s="167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",(VLOOKUP(GU40,PROTOKOL!$A$1:$E$27,2,FALSE))*GV40)</f>
        <v xml:space="preserve"> </v>
      </c>
      <c r="GX40" s="168" t="str">
        <f t="shared" si="18"/>
        <v xml:space="preserve"> </v>
      </c>
      <c r="GY40" s="205" t="str">
        <f>IF(GU40=0," ",VLOOKUP(GU40,PROTOKOL!$A:$E,5,FALSE))</f>
        <v xml:space="preserve"> </v>
      </c>
      <c r="GZ40" s="169"/>
      <c r="HA40" s="170" t="str">
        <f t="shared" si="66"/>
        <v xml:space="preserve"> </v>
      </c>
      <c r="HB40" s="210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",(VLOOKUP(HD40,PROTOKOL!$A$1:$E$27,2,FALSE))*HE40)</f>
        <v xml:space="preserve"> </v>
      </c>
      <c r="HG40" s="168" t="str">
        <f t="shared" si="19"/>
        <v xml:space="preserve"> </v>
      </c>
      <c r="HH40" s="169" t="str">
        <f>IF(HD40=0," ",VLOOKUP(HD40,PROTOKOL!$A:$E,5,FALSE))</f>
        <v xml:space="preserve"> </v>
      </c>
      <c r="HI40" s="205" t="str">
        <f t="shared" si="98"/>
        <v xml:space="preserve"> </v>
      </c>
      <c r="HJ40" s="169">
        <f t="shared" si="68"/>
        <v>0</v>
      </c>
      <c r="HK40" s="170" t="str">
        <f t="shared" si="69"/>
        <v xml:space="preserve"> </v>
      </c>
      <c r="HM40" s="166">
        <v>6</v>
      </c>
      <c r="HN40" s="229"/>
      <c r="HO40" s="167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",(VLOOKUP(HQ40,PROTOKOL!$A$1:$E$27,2,FALSE))*HR40)</f>
        <v xml:space="preserve"> </v>
      </c>
      <c r="HT40" s="168" t="str">
        <f t="shared" si="20"/>
        <v xml:space="preserve"> </v>
      </c>
      <c r="HU40" s="205" t="str">
        <f>IF(HQ40=0," ",VLOOKUP(HQ40,PROTOKOL!$A:$E,5,FALSE))</f>
        <v xml:space="preserve"> </v>
      </c>
      <c r="HV40" s="169"/>
      <c r="HW40" s="170" t="str">
        <f t="shared" si="70"/>
        <v xml:space="preserve"> </v>
      </c>
      <c r="HX40" s="210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",(VLOOKUP(HZ40,PROTOKOL!$A$1:$E$27,2,FALSE))*IA40)</f>
        <v xml:space="preserve"> </v>
      </c>
      <c r="IC40" s="168" t="str">
        <f t="shared" si="21"/>
        <v xml:space="preserve"> </v>
      </c>
      <c r="ID40" s="169" t="str">
        <f>IF(HZ40=0," ",VLOOKUP(HZ40,PROTOKOL!$A:$E,5,FALSE))</f>
        <v xml:space="preserve"> </v>
      </c>
      <c r="IE40" s="205" t="str">
        <f t="shared" si="99"/>
        <v xml:space="preserve"> </v>
      </c>
      <c r="IF40" s="169">
        <f t="shared" si="72"/>
        <v>0</v>
      </c>
      <c r="IG40" s="170" t="str">
        <f t="shared" si="73"/>
        <v xml:space="preserve"> </v>
      </c>
      <c r="II40" s="166">
        <v>6</v>
      </c>
      <c r="IJ40" s="229"/>
      <c r="IK40" s="167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",(VLOOKUP(IM40,PROTOKOL!$A$1:$E$27,2,FALSE))*IN40)</f>
        <v xml:space="preserve"> </v>
      </c>
      <c r="IP40" s="168" t="str">
        <f t="shared" si="22"/>
        <v xml:space="preserve"> </v>
      </c>
      <c r="IQ40" s="205" t="str">
        <f>IF(IM40=0," ",VLOOKUP(IM40,PROTOKOL!$A:$E,5,FALSE))</f>
        <v xml:space="preserve"> </v>
      </c>
      <c r="IR40" s="169"/>
      <c r="IS40" s="170" t="str">
        <f t="shared" si="74"/>
        <v xml:space="preserve"> </v>
      </c>
      <c r="IT40" s="210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",(VLOOKUP(IV40,PROTOKOL!$A$1:$E$27,2,FALSE))*IW40)</f>
        <v xml:space="preserve"> </v>
      </c>
      <c r="IY40" s="168" t="str">
        <f t="shared" si="23"/>
        <v xml:space="preserve"> </v>
      </c>
      <c r="IZ40" s="169" t="str">
        <f>IF(IV40=0," ",VLOOKUP(IV40,PROTOKOL!$A:$E,5,FALSE))</f>
        <v xml:space="preserve"> </v>
      </c>
      <c r="JA40" s="205" t="str">
        <f t="shared" si="100"/>
        <v xml:space="preserve"> </v>
      </c>
      <c r="JB40" s="169">
        <f t="shared" si="76"/>
        <v>0</v>
      </c>
      <c r="JC40" s="170" t="str">
        <f t="shared" si="77"/>
        <v xml:space="preserve"> </v>
      </c>
      <c r="JE40" s="166">
        <v>6</v>
      </c>
      <c r="JF40" s="229"/>
      <c r="JG40" s="167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",(VLOOKUP(JI40,PROTOKOL!$A$1:$E$27,2,FALSE))*JJ40)</f>
        <v xml:space="preserve"> </v>
      </c>
      <c r="JL40" s="168" t="str">
        <f t="shared" si="24"/>
        <v xml:space="preserve"> </v>
      </c>
      <c r="JM40" s="205" t="str">
        <f>IF(JI40=0," ",VLOOKUP(JI40,PROTOKOL!$A:$E,5,FALSE))</f>
        <v xml:space="preserve"> </v>
      </c>
      <c r="JN40" s="169"/>
      <c r="JO40" s="170" t="str">
        <f t="shared" si="78"/>
        <v xml:space="preserve"> </v>
      </c>
      <c r="JP40" s="210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",(VLOOKUP(JR40,PROTOKOL!$A$1:$E$27,2,FALSE))*JS40)</f>
        <v xml:space="preserve"> </v>
      </c>
      <c r="JU40" s="168" t="str">
        <f t="shared" si="25"/>
        <v xml:space="preserve"> </v>
      </c>
      <c r="JV40" s="169" t="str">
        <f>IF(JR40=0," ",VLOOKUP(JR40,PROTOKOL!$A:$E,5,FALSE))</f>
        <v xml:space="preserve"> </v>
      </c>
      <c r="JW40" s="205" t="str">
        <f t="shared" si="101"/>
        <v xml:space="preserve"> </v>
      </c>
      <c r="JX40" s="169">
        <f t="shared" si="80"/>
        <v>0</v>
      </c>
      <c r="JY40" s="170" t="str">
        <f t="shared" si="81"/>
        <v xml:space="preserve"> </v>
      </c>
      <c r="KA40" s="166">
        <v>6</v>
      </c>
      <c r="KB40" s="229"/>
      <c r="KC40" s="167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",(VLOOKUP(KE40,PROTOKOL!$A$1:$E$27,2,FALSE))*KF40)</f>
        <v xml:space="preserve"> </v>
      </c>
      <c r="KH40" s="168" t="str">
        <f t="shared" si="26"/>
        <v xml:space="preserve"> </v>
      </c>
      <c r="KI40" s="205" t="str">
        <f>IF(KE40=0," ",VLOOKUP(KE40,PROTOKOL!$A:$E,5,FALSE))</f>
        <v xml:space="preserve"> </v>
      </c>
      <c r="KJ40" s="169"/>
      <c r="KK40" s="170" t="str">
        <f t="shared" si="82"/>
        <v xml:space="preserve"> </v>
      </c>
      <c r="KL40" s="210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",(VLOOKUP(KN40,PROTOKOL!$A$1:$E$27,2,FALSE))*KO40)</f>
        <v xml:space="preserve"> </v>
      </c>
      <c r="KQ40" s="168" t="str">
        <f t="shared" si="27"/>
        <v xml:space="preserve"> </v>
      </c>
      <c r="KR40" s="169" t="str">
        <f>IF(KN40=0," ",VLOOKUP(KN40,PROTOKOL!$A:$E,5,FALSE))</f>
        <v xml:space="preserve"> </v>
      </c>
      <c r="KS40" s="205" t="str">
        <f t="shared" si="102"/>
        <v xml:space="preserve"> </v>
      </c>
      <c r="KT40" s="169">
        <f t="shared" si="84"/>
        <v>0</v>
      </c>
      <c r="KU40" s="170" t="str">
        <f t="shared" si="85"/>
        <v xml:space="preserve"> </v>
      </c>
      <c r="KW40" s="166">
        <v>6</v>
      </c>
      <c r="KX40" s="229"/>
      <c r="KY40" s="167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",(VLOOKUP(LA40,PROTOKOL!$A$1:$E$27,2,FALSE))*LB40)</f>
        <v xml:space="preserve"> </v>
      </c>
      <c r="LD40" s="168" t="str">
        <f t="shared" si="28"/>
        <v xml:space="preserve"> </v>
      </c>
      <c r="LE40" s="205" t="str">
        <f>IF(LA40=0," ",VLOOKUP(LA40,PROTOKOL!$A:$E,5,FALSE))</f>
        <v xml:space="preserve"> </v>
      </c>
      <c r="LF40" s="169"/>
      <c r="LG40" s="170" t="str">
        <f t="shared" si="86"/>
        <v xml:space="preserve"> </v>
      </c>
      <c r="LH40" s="210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",(VLOOKUP(LJ40,PROTOKOL!$A$1:$E$27,2,FALSE))*LK40)</f>
        <v xml:space="preserve"> </v>
      </c>
      <c r="LM40" s="168" t="str">
        <f t="shared" si="29"/>
        <v xml:space="preserve"> </v>
      </c>
      <c r="LN40" s="169" t="str">
        <f>IF(LJ40=0," ",VLOOKUP(LJ40,PROTOKOL!$A:$E,5,FALSE))</f>
        <v xml:space="preserve"> </v>
      </c>
      <c r="LO40" s="205" t="str">
        <f t="shared" si="103"/>
        <v xml:space="preserve"> </v>
      </c>
      <c r="LP40" s="169">
        <f t="shared" si="88"/>
        <v>0</v>
      </c>
      <c r="LQ40" s="170" t="str">
        <f t="shared" si="89"/>
        <v xml:space="preserve"> </v>
      </c>
    </row>
    <row r="41" spans="1:329" ht="13.8">
      <c r="A41" s="166">
        <v>7</v>
      </c>
      <c r="B41" s="227">
        <v>7</v>
      </c>
      <c r="C41" s="167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",(VLOOKUP(E41,PROTOKOL!$A$1:$E$27,2,FALSE))*F41)</f>
        <v xml:space="preserve"> </v>
      </c>
      <c r="H41" s="168" t="str">
        <f t="shared" si="0"/>
        <v xml:space="preserve"> </v>
      </c>
      <c r="I41" s="205" t="str">
        <f>IF(E41=0," ",VLOOKUP(E41,PROTOKOL!$A:$E,5,FALSE))</f>
        <v xml:space="preserve"> </v>
      </c>
      <c r="J41" s="169"/>
      <c r="K41" s="170" t="str">
        <f t="shared" si="30"/>
        <v xml:space="preserve"> </v>
      </c>
      <c r="L41" s="210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",(VLOOKUP(N41,PROTOKOL!$A$1:$E$27,2,FALSE))*O41)</f>
        <v xml:space="preserve"> </v>
      </c>
      <c r="Q41" s="168" t="str">
        <f t="shared" si="1"/>
        <v xml:space="preserve"> </v>
      </c>
      <c r="R41" s="169" t="str">
        <f>IF(N41=0," ",VLOOKUP(N41,PROTOKOL!$A:$E,5,FALSE))</f>
        <v xml:space="preserve"> </v>
      </c>
      <c r="S41" s="205" t="str">
        <f t="shared" si="31"/>
        <v xml:space="preserve"> </v>
      </c>
      <c r="T41" s="169">
        <f t="shared" si="32"/>
        <v>0</v>
      </c>
      <c r="U41" s="170" t="str">
        <f t="shared" si="33"/>
        <v xml:space="preserve"> </v>
      </c>
      <c r="W41" s="166">
        <v>7</v>
      </c>
      <c r="X41" s="227">
        <v>7</v>
      </c>
      <c r="Y41" s="167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",(VLOOKUP(AA41,PROTOKOL!$A$1:$E$27,2,FALSE))*AB41)</f>
        <v xml:space="preserve"> </v>
      </c>
      <c r="AD41" s="168" t="str">
        <f t="shared" si="2"/>
        <v xml:space="preserve"> </v>
      </c>
      <c r="AE41" s="205" t="str">
        <f>IF(AA41=0," ",VLOOKUP(AA41,PROTOKOL!$A:$E,5,FALSE))</f>
        <v xml:space="preserve"> </v>
      </c>
      <c r="AF41" s="169"/>
      <c r="AG41" s="170" t="str">
        <f t="shared" si="34"/>
        <v xml:space="preserve"> </v>
      </c>
      <c r="AH41" s="210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",(VLOOKUP(AJ41,PROTOKOL!$A$1:$E$27,2,FALSE))*AK41)</f>
        <v xml:space="preserve"> </v>
      </c>
      <c r="AM41" s="168" t="str">
        <f t="shared" si="3"/>
        <v xml:space="preserve"> </v>
      </c>
      <c r="AN41" s="169" t="str">
        <f>IF(AJ41=0," ",VLOOKUP(AJ41,PROTOKOL!$A:$E,5,FALSE))</f>
        <v xml:space="preserve"> </v>
      </c>
      <c r="AO41" s="205" t="str">
        <f t="shared" si="90"/>
        <v xml:space="preserve"> </v>
      </c>
      <c r="AP41" s="169">
        <f t="shared" si="36"/>
        <v>0</v>
      </c>
      <c r="AQ41" s="170" t="str">
        <f t="shared" si="37"/>
        <v xml:space="preserve"> </v>
      </c>
      <c r="AS41" s="166">
        <v>7</v>
      </c>
      <c r="AT41" s="227">
        <v>7</v>
      </c>
      <c r="AU41" s="167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",(VLOOKUP(AW41,PROTOKOL!$A$1:$E$27,2,FALSE))*AX41)</f>
        <v xml:space="preserve"> </v>
      </c>
      <c r="AZ41" s="168" t="str">
        <f t="shared" si="4"/>
        <v xml:space="preserve"> </v>
      </c>
      <c r="BA41" s="205" t="str">
        <f>IF(AW41=0," ",VLOOKUP(AW41,PROTOKOL!$A:$E,5,FALSE))</f>
        <v xml:space="preserve"> </v>
      </c>
      <c r="BB41" s="169"/>
      <c r="BC41" s="170" t="str">
        <f t="shared" si="38"/>
        <v xml:space="preserve"> </v>
      </c>
      <c r="BD41" s="210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",(VLOOKUP(BF41,PROTOKOL!$A$1:$E$27,2,FALSE))*BG41)</f>
        <v xml:space="preserve"> </v>
      </c>
      <c r="BI41" s="168" t="str">
        <f t="shared" si="5"/>
        <v xml:space="preserve"> </v>
      </c>
      <c r="BJ41" s="169" t="str">
        <f>IF(BF41=0," ",VLOOKUP(BF41,PROTOKOL!$A:$E,5,FALSE))</f>
        <v xml:space="preserve"> </v>
      </c>
      <c r="BK41" s="205" t="str">
        <f t="shared" si="91"/>
        <v xml:space="preserve"> </v>
      </c>
      <c r="BL41" s="169">
        <f t="shared" si="40"/>
        <v>0</v>
      </c>
      <c r="BM41" s="170" t="str">
        <f t="shared" si="41"/>
        <v xml:space="preserve"> </v>
      </c>
      <c r="BO41" s="166">
        <v>7</v>
      </c>
      <c r="BP41" s="227">
        <v>7</v>
      </c>
      <c r="BQ41" s="167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",(VLOOKUP(BS41,PROTOKOL!$A$1:$E$27,2,FALSE))*BT41)</f>
        <v xml:space="preserve"> </v>
      </c>
      <c r="BV41" s="168" t="str">
        <f t="shared" si="6"/>
        <v xml:space="preserve"> </v>
      </c>
      <c r="BW41" s="205" t="str">
        <f>IF(BS41=0," ",VLOOKUP(BS41,PROTOKOL!$A:$E,5,FALSE))</f>
        <v xml:space="preserve"> </v>
      </c>
      <c r="BX41" s="169"/>
      <c r="BY41" s="170" t="str">
        <f t="shared" si="42"/>
        <v xml:space="preserve"> </v>
      </c>
      <c r="BZ41" s="210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",(VLOOKUP(CB41,PROTOKOL!$A$1:$E$27,2,FALSE))*CC41)</f>
        <v xml:space="preserve"> </v>
      </c>
      <c r="CE41" s="168" t="str">
        <f t="shared" si="7"/>
        <v xml:space="preserve"> </v>
      </c>
      <c r="CF41" s="169" t="str">
        <f>IF(CB41=0," ",VLOOKUP(CB41,PROTOKOL!$A:$E,5,FALSE))</f>
        <v xml:space="preserve"> </v>
      </c>
      <c r="CG41" s="205" t="str">
        <f t="shared" si="92"/>
        <v xml:space="preserve"> </v>
      </c>
      <c r="CH41" s="169">
        <f t="shared" si="44"/>
        <v>0</v>
      </c>
      <c r="CI41" s="170" t="str">
        <f t="shared" si="45"/>
        <v xml:space="preserve"> </v>
      </c>
      <c r="CK41" s="166">
        <v>7</v>
      </c>
      <c r="CL41" s="227">
        <v>7</v>
      </c>
      <c r="CM41" s="167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",(VLOOKUP(CO41,PROTOKOL!$A$1:$E$27,2,FALSE))*CP41)</f>
        <v xml:space="preserve"> </v>
      </c>
      <c r="CR41" s="168" t="str">
        <f t="shared" si="8"/>
        <v xml:space="preserve"> </v>
      </c>
      <c r="CS41" s="205" t="str">
        <f>IF(CO41=0," ",VLOOKUP(CO41,PROTOKOL!$A:$E,5,FALSE))</f>
        <v xml:space="preserve"> </v>
      </c>
      <c r="CT41" s="169"/>
      <c r="CU41" s="170" t="str">
        <f t="shared" si="46"/>
        <v xml:space="preserve"> </v>
      </c>
      <c r="CV41" s="210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",(VLOOKUP(CX41,PROTOKOL!$A$1:$E$27,2,FALSE))*CY41)</f>
        <v xml:space="preserve"> </v>
      </c>
      <c r="DA41" s="168" t="str">
        <f t="shared" si="9"/>
        <v xml:space="preserve"> </v>
      </c>
      <c r="DB41" s="169" t="str">
        <f>IF(CX41=0," ",VLOOKUP(CX41,PROTOKOL!$A:$E,5,FALSE))</f>
        <v xml:space="preserve"> </v>
      </c>
      <c r="DC41" s="205" t="str">
        <f t="shared" si="93"/>
        <v xml:space="preserve"> </v>
      </c>
      <c r="DD41" s="169">
        <f t="shared" si="48"/>
        <v>0</v>
      </c>
      <c r="DE41" s="170" t="str">
        <f t="shared" si="49"/>
        <v xml:space="preserve"> </v>
      </c>
      <c r="DG41" s="166">
        <v>7</v>
      </c>
      <c r="DH41" s="227">
        <v>7</v>
      </c>
      <c r="DI41" s="167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",(VLOOKUP(DK41,PROTOKOL!$A$1:$E$27,2,FALSE))*DL41)</f>
        <v xml:space="preserve"> </v>
      </c>
      <c r="DN41" s="168" t="str">
        <f t="shared" si="10"/>
        <v xml:space="preserve"> </v>
      </c>
      <c r="DO41" s="205" t="str">
        <f>IF(DK41=0," ",VLOOKUP(DK41,PROTOKOL!$A:$E,5,FALSE))</f>
        <v xml:space="preserve"> </v>
      </c>
      <c r="DP41" s="169"/>
      <c r="DQ41" s="170" t="str">
        <f t="shared" si="50"/>
        <v xml:space="preserve"> </v>
      </c>
      <c r="DR41" s="210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",(VLOOKUP(DT41,PROTOKOL!$A$1:$E$27,2,FALSE))*DU41)</f>
        <v xml:space="preserve"> </v>
      </c>
      <c r="DW41" s="168" t="str">
        <f t="shared" si="11"/>
        <v xml:space="preserve"> </v>
      </c>
      <c r="DX41" s="169" t="str">
        <f>IF(DT41=0," ",VLOOKUP(DT41,PROTOKOL!$A:$E,5,FALSE))</f>
        <v xml:space="preserve"> </v>
      </c>
      <c r="DY41" s="205" t="str">
        <f t="shared" si="94"/>
        <v xml:space="preserve"> </v>
      </c>
      <c r="DZ41" s="169">
        <f t="shared" si="52"/>
        <v>0</v>
      </c>
      <c r="EA41" s="170" t="str">
        <f t="shared" si="53"/>
        <v xml:space="preserve"> </v>
      </c>
      <c r="EC41" s="166">
        <v>7</v>
      </c>
      <c r="ED41" s="227">
        <v>7</v>
      </c>
      <c r="EE41" s="167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",(VLOOKUP(EG41,PROTOKOL!$A$1:$E$27,2,FALSE))*EH41)</f>
        <v xml:space="preserve"> </v>
      </c>
      <c r="EJ41" s="168" t="str">
        <f t="shared" si="12"/>
        <v xml:space="preserve"> </v>
      </c>
      <c r="EK41" s="205" t="str">
        <f>IF(EG41=0," ",VLOOKUP(EG41,PROTOKOL!$A:$E,5,FALSE))</f>
        <v xml:space="preserve"> </v>
      </c>
      <c r="EL41" s="169"/>
      <c r="EM41" s="170" t="str">
        <f t="shared" si="54"/>
        <v xml:space="preserve"> </v>
      </c>
      <c r="EN41" s="210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",(VLOOKUP(EP41,PROTOKOL!$A$1:$E$27,2,FALSE))*EQ41)</f>
        <v xml:space="preserve"> </v>
      </c>
      <c r="ES41" s="168" t="str">
        <f t="shared" si="13"/>
        <v xml:space="preserve"> </v>
      </c>
      <c r="ET41" s="169" t="str">
        <f>IF(EP41=0," ",VLOOKUP(EP41,PROTOKOL!$A:$E,5,FALSE))</f>
        <v xml:space="preserve"> </v>
      </c>
      <c r="EU41" s="205" t="str">
        <f t="shared" si="95"/>
        <v xml:space="preserve"> </v>
      </c>
      <c r="EV41" s="169">
        <f t="shared" si="56"/>
        <v>0</v>
      </c>
      <c r="EW41" s="170" t="str">
        <f t="shared" si="57"/>
        <v xml:space="preserve"> </v>
      </c>
      <c r="EY41" s="166">
        <v>7</v>
      </c>
      <c r="EZ41" s="227">
        <v>7</v>
      </c>
      <c r="FA41" s="167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",(VLOOKUP(FC41,PROTOKOL!$A$1:$E$27,2,FALSE))*FD41)</f>
        <v xml:space="preserve"> </v>
      </c>
      <c r="FF41" s="168" t="str">
        <f t="shared" si="14"/>
        <v xml:space="preserve"> </v>
      </c>
      <c r="FG41" s="205" t="str">
        <f>IF(FC41=0," ",VLOOKUP(FC41,PROTOKOL!$A:$E,5,FALSE))</f>
        <v xml:space="preserve"> </v>
      </c>
      <c r="FH41" s="169"/>
      <c r="FI41" s="170" t="str">
        <f t="shared" si="58"/>
        <v xml:space="preserve"> </v>
      </c>
      <c r="FJ41" s="210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",(VLOOKUP(FL41,PROTOKOL!$A$1:$E$27,2,FALSE))*FM41)</f>
        <v xml:space="preserve"> </v>
      </c>
      <c r="FO41" s="168" t="str">
        <f t="shared" si="15"/>
        <v xml:space="preserve"> </v>
      </c>
      <c r="FP41" s="169" t="str">
        <f>IF(FL41=0," ",VLOOKUP(FL41,PROTOKOL!$A:$E,5,FALSE))</f>
        <v xml:space="preserve"> </v>
      </c>
      <c r="FQ41" s="205" t="str">
        <f t="shared" si="96"/>
        <v xml:space="preserve"> </v>
      </c>
      <c r="FR41" s="169">
        <f t="shared" si="60"/>
        <v>0</v>
      </c>
      <c r="FS41" s="170" t="str">
        <f t="shared" si="61"/>
        <v xml:space="preserve"> </v>
      </c>
      <c r="FU41" s="166">
        <v>7</v>
      </c>
      <c r="FV41" s="227">
        <v>7</v>
      </c>
      <c r="FW41" s="167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",(VLOOKUP(FY41,PROTOKOL!$A$1:$E$27,2,FALSE))*FZ41)</f>
        <v xml:space="preserve"> </v>
      </c>
      <c r="GB41" s="168" t="str">
        <f t="shared" si="16"/>
        <v xml:space="preserve"> </v>
      </c>
      <c r="GC41" s="205" t="str">
        <f>IF(FY41=0," ",VLOOKUP(FY41,PROTOKOL!$A:$E,5,FALSE))</f>
        <v xml:space="preserve"> </v>
      </c>
      <c r="GD41" s="169"/>
      <c r="GE41" s="170" t="str">
        <f t="shared" si="62"/>
        <v xml:space="preserve"> </v>
      </c>
      <c r="GF41" s="210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",(VLOOKUP(GH41,PROTOKOL!$A$1:$E$27,2,FALSE))*GI41)</f>
        <v xml:space="preserve"> </v>
      </c>
      <c r="GK41" s="168" t="str">
        <f t="shared" si="17"/>
        <v xml:space="preserve"> </v>
      </c>
      <c r="GL41" s="169" t="str">
        <f>IF(GH41=0," ",VLOOKUP(GH41,PROTOKOL!$A:$E,5,FALSE))</f>
        <v xml:space="preserve"> </v>
      </c>
      <c r="GM41" s="205" t="str">
        <f t="shared" si="97"/>
        <v xml:space="preserve"> </v>
      </c>
      <c r="GN41" s="169">
        <f t="shared" si="64"/>
        <v>0</v>
      </c>
      <c r="GO41" s="170" t="str">
        <f t="shared" si="65"/>
        <v xml:space="preserve"> </v>
      </c>
      <c r="GQ41" s="166">
        <v>7</v>
      </c>
      <c r="GR41" s="227">
        <v>7</v>
      </c>
      <c r="GS41" s="167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",(VLOOKUP(GU41,PROTOKOL!$A$1:$E$27,2,FALSE))*GV41)</f>
        <v xml:space="preserve"> </v>
      </c>
      <c r="GX41" s="168" t="str">
        <f t="shared" si="18"/>
        <v xml:space="preserve"> </v>
      </c>
      <c r="GY41" s="205" t="str">
        <f>IF(GU41=0," ",VLOOKUP(GU41,PROTOKOL!$A:$E,5,FALSE))</f>
        <v xml:space="preserve"> </v>
      </c>
      <c r="GZ41" s="169"/>
      <c r="HA41" s="170" t="str">
        <f t="shared" si="66"/>
        <v xml:space="preserve"> </v>
      </c>
      <c r="HB41" s="210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",(VLOOKUP(HD41,PROTOKOL!$A$1:$E$27,2,FALSE))*HE41)</f>
        <v xml:space="preserve"> </v>
      </c>
      <c r="HG41" s="168" t="str">
        <f t="shared" si="19"/>
        <v xml:space="preserve"> </v>
      </c>
      <c r="HH41" s="169" t="str">
        <f>IF(HD41=0," ",VLOOKUP(HD41,PROTOKOL!$A:$E,5,FALSE))</f>
        <v xml:space="preserve"> </v>
      </c>
      <c r="HI41" s="205" t="str">
        <f t="shared" si="98"/>
        <v xml:space="preserve"> </v>
      </c>
      <c r="HJ41" s="169">
        <f t="shared" si="68"/>
        <v>0</v>
      </c>
      <c r="HK41" s="170" t="str">
        <f t="shared" si="69"/>
        <v xml:space="preserve"> </v>
      </c>
      <c r="HM41" s="166">
        <v>7</v>
      </c>
      <c r="HN41" s="227">
        <v>7</v>
      </c>
      <c r="HO41" s="167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",(VLOOKUP(HQ41,PROTOKOL!$A$1:$E$27,2,FALSE))*HR41)</f>
        <v xml:space="preserve"> </v>
      </c>
      <c r="HT41" s="168" t="str">
        <f t="shared" si="20"/>
        <v xml:space="preserve"> </v>
      </c>
      <c r="HU41" s="205" t="str">
        <f>IF(HQ41=0," ",VLOOKUP(HQ41,PROTOKOL!$A:$E,5,FALSE))</f>
        <v xml:space="preserve"> </v>
      </c>
      <c r="HV41" s="169"/>
      <c r="HW41" s="170" t="str">
        <f t="shared" si="70"/>
        <v xml:space="preserve"> </v>
      </c>
      <c r="HX41" s="210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",(VLOOKUP(HZ41,PROTOKOL!$A$1:$E$27,2,FALSE))*IA41)</f>
        <v xml:space="preserve"> </v>
      </c>
      <c r="IC41" s="168" t="str">
        <f t="shared" si="21"/>
        <v xml:space="preserve"> </v>
      </c>
      <c r="ID41" s="169" t="str">
        <f>IF(HZ41=0," ",VLOOKUP(HZ41,PROTOKOL!$A:$E,5,FALSE))</f>
        <v xml:space="preserve"> </v>
      </c>
      <c r="IE41" s="205" t="str">
        <f t="shared" si="99"/>
        <v xml:space="preserve"> </v>
      </c>
      <c r="IF41" s="169">
        <f t="shared" si="72"/>
        <v>0</v>
      </c>
      <c r="IG41" s="170" t="str">
        <f t="shared" si="73"/>
        <v xml:space="preserve"> </v>
      </c>
      <c r="II41" s="166">
        <v>7</v>
      </c>
      <c r="IJ41" s="227">
        <v>7</v>
      </c>
      <c r="IK41" s="167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",(VLOOKUP(IM41,PROTOKOL!$A$1:$E$27,2,FALSE))*IN41)</f>
        <v xml:space="preserve"> </v>
      </c>
      <c r="IP41" s="168" t="str">
        <f t="shared" si="22"/>
        <v xml:space="preserve"> </v>
      </c>
      <c r="IQ41" s="205" t="str">
        <f>IF(IM41=0," ",VLOOKUP(IM41,PROTOKOL!$A:$E,5,FALSE))</f>
        <v xml:space="preserve"> </v>
      </c>
      <c r="IR41" s="169"/>
      <c r="IS41" s="170" t="str">
        <f t="shared" si="74"/>
        <v xml:space="preserve"> </v>
      </c>
      <c r="IT41" s="210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",(VLOOKUP(IV41,PROTOKOL!$A$1:$E$27,2,FALSE))*IW41)</f>
        <v xml:space="preserve"> </v>
      </c>
      <c r="IY41" s="168" t="str">
        <f t="shared" si="23"/>
        <v xml:space="preserve"> </v>
      </c>
      <c r="IZ41" s="169" t="str">
        <f>IF(IV41=0," ",VLOOKUP(IV41,PROTOKOL!$A:$E,5,FALSE))</f>
        <v xml:space="preserve"> </v>
      </c>
      <c r="JA41" s="205" t="str">
        <f t="shared" si="100"/>
        <v xml:space="preserve"> </v>
      </c>
      <c r="JB41" s="169">
        <f t="shared" si="76"/>
        <v>0</v>
      </c>
      <c r="JC41" s="170" t="str">
        <f t="shared" si="77"/>
        <v xml:space="preserve"> </v>
      </c>
      <c r="JE41" s="166">
        <v>7</v>
      </c>
      <c r="JF41" s="227">
        <v>7</v>
      </c>
      <c r="JG41" s="167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",(VLOOKUP(JI41,PROTOKOL!$A$1:$E$27,2,FALSE))*JJ41)</f>
        <v xml:space="preserve"> </v>
      </c>
      <c r="JL41" s="168" t="str">
        <f t="shared" si="24"/>
        <v xml:space="preserve"> </v>
      </c>
      <c r="JM41" s="205" t="str">
        <f>IF(JI41=0," ",VLOOKUP(JI41,PROTOKOL!$A:$E,5,FALSE))</f>
        <v xml:space="preserve"> </v>
      </c>
      <c r="JN41" s="169"/>
      <c r="JO41" s="170" t="str">
        <f t="shared" si="78"/>
        <v xml:space="preserve"> </v>
      </c>
      <c r="JP41" s="210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",(VLOOKUP(JR41,PROTOKOL!$A$1:$E$27,2,FALSE))*JS41)</f>
        <v xml:space="preserve"> </v>
      </c>
      <c r="JU41" s="168" t="str">
        <f t="shared" si="25"/>
        <v xml:space="preserve"> </v>
      </c>
      <c r="JV41" s="169" t="str">
        <f>IF(JR41=0," ",VLOOKUP(JR41,PROTOKOL!$A:$E,5,FALSE))</f>
        <v xml:space="preserve"> </v>
      </c>
      <c r="JW41" s="205" t="str">
        <f t="shared" si="101"/>
        <v xml:space="preserve"> </v>
      </c>
      <c r="JX41" s="169">
        <f t="shared" si="80"/>
        <v>0</v>
      </c>
      <c r="JY41" s="170" t="str">
        <f t="shared" si="81"/>
        <v xml:space="preserve"> </v>
      </c>
      <c r="KA41" s="166">
        <v>7</v>
      </c>
      <c r="KB41" s="227">
        <v>7</v>
      </c>
      <c r="KC41" s="167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",(VLOOKUP(KE41,PROTOKOL!$A$1:$E$27,2,FALSE))*KF41)</f>
        <v xml:space="preserve"> </v>
      </c>
      <c r="KH41" s="168" t="str">
        <f t="shared" si="26"/>
        <v xml:space="preserve"> </v>
      </c>
      <c r="KI41" s="205" t="str">
        <f>IF(KE41=0," ",VLOOKUP(KE41,PROTOKOL!$A:$E,5,FALSE))</f>
        <v xml:space="preserve"> </v>
      </c>
      <c r="KJ41" s="169"/>
      <c r="KK41" s="170" t="str">
        <f t="shared" si="82"/>
        <v xml:space="preserve"> </v>
      </c>
      <c r="KL41" s="210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",(VLOOKUP(KN41,PROTOKOL!$A$1:$E$27,2,FALSE))*KO41)</f>
        <v xml:space="preserve"> </v>
      </c>
      <c r="KQ41" s="168" t="str">
        <f t="shared" si="27"/>
        <v xml:space="preserve"> </v>
      </c>
      <c r="KR41" s="169" t="str">
        <f>IF(KN41=0," ",VLOOKUP(KN41,PROTOKOL!$A:$E,5,FALSE))</f>
        <v xml:space="preserve"> </v>
      </c>
      <c r="KS41" s="205" t="str">
        <f t="shared" si="102"/>
        <v xml:space="preserve"> </v>
      </c>
      <c r="KT41" s="169">
        <f t="shared" si="84"/>
        <v>0</v>
      </c>
      <c r="KU41" s="170" t="str">
        <f t="shared" si="85"/>
        <v xml:space="preserve"> </v>
      </c>
      <c r="KW41" s="166">
        <v>7</v>
      </c>
      <c r="KX41" s="227">
        <v>7</v>
      </c>
      <c r="KY41" s="167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",(VLOOKUP(LA41,PROTOKOL!$A$1:$E$27,2,FALSE))*LB41)</f>
        <v xml:space="preserve"> </v>
      </c>
      <c r="LD41" s="168" t="str">
        <f t="shared" si="28"/>
        <v xml:space="preserve"> </v>
      </c>
      <c r="LE41" s="205" t="str">
        <f>IF(LA41=0," ",VLOOKUP(LA41,PROTOKOL!$A:$E,5,FALSE))</f>
        <v xml:space="preserve"> </v>
      </c>
      <c r="LF41" s="169"/>
      <c r="LG41" s="170" t="str">
        <f t="shared" si="86"/>
        <v xml:space="preserve"> </v>
      </c>
      <c r="LH41" s="210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",(VLOOKUP(LJ41,PROTOKOL!$A$1:$E$27,2,FALSE))*LK41)</f>
        <v xml:space="preserve"> </v>
      </c>
      <c r="LM41" s="168" t="str">
        <f t="shared" si="29"/>
        <v xml:space="preserve"> </v>
      </c>
      <c r="LN41" s="169" t="str">
        <f>IF(LJ41=0," ",VLOOKUP(LJ41,PROTOKOL!$A:$E,5,FALSE))</f>
        <v xml:space="preserve"> </v>
      </c>
      <c r="LO41" s="205" t="str">
        <f t="shared" si="103"/>
        <v xml:space="preserve"> </v>
      </c>
      <c r="LP41" s="169">
        <f t="shared" si="88"/>
        <v>0</v>
      </c>
      <c r="LQ41" s="170" t="str">
        <f t="shared" si="89"/>
        <v xml:space="preserve"> </v>
      </c>
    </row>
    <row r="42" spans="1:329" ht="13.8">
      <c r="A42" s="166">
        <v>7</v>
      </c>
      <c r="B42" s="228"/>
      <c r="C42" s="167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",(VLOOKUP(E42,PROTOKOL!$A$1:$E$27,2,FALSE))*F42)</f>
        <v xml:space="preserve"> </v>
      </c>
      <c r="H42" s="168" t="str">
        <f t="shared" si="0"/>
        <v xml:space="preserve"> </v>
      </c>
      <c r="I42" s="205" t="str">
        <f>IF(E42=0," ",VLOOKUP(E42,PROTOKOL!$A:$E,5,FALSE))</f>
        <v xml:space="preserve"> </v>
      </c>
      <c r="J42" s="169"/>
      <c r="K42" s="170" t="str">
        <f t="shared" si="30"/>
        <v xml:space="preserve"> </v>
      </c>
      <c r="L42" s="210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",(VLOOKUP(N42,PROTOKOL!$A$1:$E$27,2,FALSE))*O42)</f>
        <v xml:space="preserve"> </v>
      </c>
      <c r="Q42" s="168" t="str">
        <f t="shared" si="1"/>
        <v xml:space="preserve"> </v>
      </c>
      <c r="R42" s="169" t="str">
        <f>IF(N42=0," ",VLOOKUP(N42,PROTOKOL!$A:$E,5,FALSE))</f>
        <v xml:space="preserve"> </v>
      </c>
      <c r="S42" s="205" t="str">
        <f t="shared" si="31"/>
        <v xml:space="preserve"> </v>
      </c>
      <c r="T42" s="169">
        <f t="shared" si="32"/>
        <v>0</v>
      </c>
      <c r="U42" s="170" t="str">
        <f t="shared" si="33"/>
        <v xml:space="preserve"> </v>
      </c>
      <c r="W42" s="166">
        <v>7</v>
      </c>
      <c r="X42" s="228"/>
      <c r="Y42" s="167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",(VLOOKUP(AA42,PROTOKOL!$A$1:$E$27,2,FALSE))*AB42)</f>
        <v xml:space="preserve"> </v>
      </c>
      <c r="AD42" s="168" t="str">
        <f t="shared" si="2"/>
        <v xml:space="preserve"> </v>
      </c>
      <c r="AE42" s="205" t="str">
        <f>IF(AA42=0," ",VLOOKUP(AA42,PROTOKOL!$A:$E,5,FALSE))</f>
        <v xml:space="preserve"> </v>
      </c>
      <c r="AF42" s="169"/>
      <c r="AG42" s="170" t="str">
        <f t="shared" si="34"/>
        <v xml:space="preserve"> </v>
      </c>
      <c r="AH42" s="210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",(VLOOKUP(AJ42,PROTOKOL!$A$1:$E$27,2,FALSE))*AK42)</f>
        <v xml:space="preserve"> </v>
      </c>
      <c r="AM42" s="168" t="str">
        <f t="shared" si="3"/>
        <v xml:space="preserve"> </v>
      </c>
      <c r="AN42" s="169" t="str">
        <f>IF(AJ42=0," ",VLOOKUP(AJ42,PROTOKOL!$A:$E,5,FALSE))</f>
        <v xml:space="preserve"> </v>
      </c>
      <c r="AO42" s="205" t="str">
        <f t="shared" si="90"/>
        <v xml:space="preserve"> </v>
      </c>
      <c r="AP42" s="169">
        <f t="shared" si="36"/>
        <v>0</v>
      </c>
      <c r="AQ42" s="170" t="str">
        <f t="shared" si="37"/>
        <v xml:space="preserve"> </v>
      </c>
      <c r="AS42" s="166">
        <v>7</v>
      </c>
      <c r="AT42" s="228"/>
      <c r="AU42" s="167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",(VLOOKUP(AW42,PROTOKOL!$A$1:$E$27,2,FALSE))*AX42)</f>
        <v xml:space="preserve"> </v>
      </c>
      <c r="AZ42" s="168" t="str">
        <f t="shared" si="4"/>
        <v xml:space="preserve"> </v>
      </c>
      <c r="BA42" s="205" t="str">
        <f>IF(AW42=0," ",VLOOKUP(AW42,PROTOKOL!$A:$E,5,FALSE))</f>
        <v xml:space="preserve"> </v>
      </c>
      <c r="BB42" s="169"/>
      <c r="BC42" s="170" t="str">
        <f t="shared" si="38"/>
        <v xml:space="preserve"> </v>
      </c>
      <c r="BD42" s="210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",(VLOOKUP(BF42,PROTOKOL!$A$1:$E$27,2,FALSE))*BG42)</f>
        <v xml:space="preserve"> </v>
      </c>
      <c r="BI42" s="168" t="str">
        <f t="shared" si="5"/>
        <v xml:space="preserve"> </v>
      </c>
      <c r="BJ42" s="169" t="str">
        <f>IF(BF42=0," ",VLOOKUP(BF42,PROTOKOL!$A:$E,5,FALSE))</f>
        <v xml:space="preserve"> </v>
      </c>
      <c r="BK42" s="205" t="str">
        <f t="shared" si="91"/>
        <v xml:space="preserve"> </v>
      </c>
      <c r="BL42" s="169">
        <f t="shared" si="40"/>
        <v>0</v>
      </c>
      <c r="BM42" s="170" t="str">
        <f t="shared" si="41"/>
        <v xml:space="preserve"> </v>
      </c>
      <c r="BO42" s="166">
        <v>7</v>
      </c>
      <c r="BP42" s="228"/>
      <c r="BQ42" s="167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",(VLOOKUP(BS42,PROTOKOL!$A$1:$E$27,2,FALSE))*BT42)</f>
        <v xml:space="preserve"> </v>
      </c>
      <c r="BV42" s="168" t="str">
        <f t="shared" si="6"/>
        <v xml:space="preserve"> </v>
      </c>
      <c r="BW42" s="205" t="str">
        <f>IF(BS42=0," ",VLOOKUP(BS42,PROTOKOL!$A:$E,5,FALSE))</f>
        <v xml:space="preserve"> </v>
      </c>
      <c r="BX42" s="169"/>
      <c r="BY42" s="170" t="str">
        <f t="shared" si="42"/>
        <v xml:space="preserve"> </v>
      </c>
      <c r="BZ42" s="210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",(VLOOKUP(CB42,PROTOKOL!$A$1:$E$27,2,FALSE))*CC42)</f>
        <v xml:space="preserve"> </v>
      </c>
      <c r="CE42" s="168" t="str">
        <f t="shared" si="7"/>
        <v xml:space="preserve"> </v>
      </c>
      <c r="CF42" s="169" t="str">
        <f>IF(CB42=0," ",VLOOKUP(CB42,PROTOKOL!$A:$E,5,FALSE))</f>
        <v xml:space="preserve"> </v>
      </c>
      <c r="CG42" s="205" t="str">
        <f t="shared" si="92"/>
        <v xml:space="preserve"> </v>
      </c>
      <c r="CH42" s="169">
        <f t="shared" si="44"/>
        <v>0</v>
      </c>
      <c r="CI42" s="170" t="str">
        <f t="shared" si="45"/>
        <v xml:space="preserve"> </v>
      </c>
      <c r="CK42" s="166">
        <v>7</v>
      </c>
      <c r="CL42" s="228"/>
      <c r="CM42" s="167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",(VLOOKUP(CO42,PROTOKOL!$A$1:$E$27,2,FALSE))*CP42)</f>
        <v xml:space="preserve"> </v>
      </c>
      <c r="CR42" s="168" t="str">
        <f t="shared" si="8"/>
        <v xml:space="preserve"> </v>
      </c>
      <c r="CS42" s="205" t="str">
        <f>IF(CO42=0," ",VLOOKUP(CO42,PROTOKOL!$A:$E,5,FALSE))</f>
        <v xml:space="preserve"> </v>
      </c>
      <c r="CT42" s="169"/>
      <c r="CU42" s="170" t="str">
        <f t="shared" si="46"/>
        <v xml:space="preserve"> </v>
      </c>
      <c r="CV42" s="210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",(VLOOKUP(CX42,PROTOKOL!$A$1:$E$27,2,FALSE))*CY42)</f>
        <v xml:space="preserve"> </v>
      </c>
      <c r="DA42" s="168" t="str">
        <f t="shared" si="9"/>
        <v xml:space="preserve"> </v>
      </c>
      <c r="DB42" s="169" t="str">
        <f>IF(CX42=0," ",VLOOKUP(CX42,PROTOKOL!$A:$E,5,FALSE))</f>
        <v xml:space="preserve"> </v>
      </c>
      <c r="DC42" s="205" t="str">
        <f t="shared" si="93"/>
        <v xml:space="preserve"> </v>
      </c>
      <c r="DD42" s="169">
        <f t="shared" si="48"/>
        <v>0</v>
      </c>
      <c r="DE42" s="170" t="str">
        <f t="shared" si="49"/>
        <v xml:space="preserve"> </v>
      </c>
      <c r="DG42" s="166">
        <v>7</v>
      </c>
      <c r="DH42" s="228"/>
      <c r="DI42" s="167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",(VLOOKUP(DK42,PROTOKOL!$A$1:$E$27,2,FALSE))*DL42)</f>
        <v xml:space="preserve"> </v>
      </c>
      <c r="DN42" s="168" t="str">
        <f t="shared" si="10"/>
        <v xml:space="preserve"> </v>
      </c>
      <c r="DO42" s="205" t="str">
        <f>IF(DK42=0," ",VLOOKUP(DK42,PROTOKOL!$A:$E,5,FALSE))</f>
        <v xml:space="preserve"> </v>
      </c>
      <c r="DP42" s="169"/>
      <c r="DQ42" s="170" t="str">
        <f t="shared" si="50"/>
        <v xml:space="preserve"> </v>
      </c>
      <c r="DR42" s="210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",(VLOOKUP(DT42,PROTOKOL!$A$1:$E$27,2,FALSE))*DU42)</f>
        <v xml:space="preserve"> </v>
      </c>
      <c r="DW42" s="168" t="str">
        <f t="shared" si="11"/>
        <v xml:space="preserve"> </v>
      </c>
      <c r="DX42" s="169" t="str">
        <f>IF(DT42=0," ",VLOOKUP(DT42,PROTOKOL!$A:$E,5,FALSE))</f>
        <v xml:space="preserve"> </v>
      </c>
      <c r="DY42" s="205" t="str">
        <f t="shared" si="94"/>
        <v xml:space="preserve"> </v>
      </c>
      <c r="DZ42" s="169">
        <f t="shared" si="52"/>
        <v>0</v>
      </c>
      <c r="EA42" s="170" t="str">
        <f t="shared" si="53"/>
        <v xml:space="preserve"> </v>
      </c>
      <c r="EC42" s="166">
        <v>7</v>
      </c>
      <c r="ED42" s="228"/>
      <c r="EE42" s="167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",(VLOOKUP(EG42,PROTOKOL!$A$1:$E$27,2,FALSE))*EH42)</f>
        <v xml:space="preserve"> </v>
      </c>
      <c r="EJ42" s="168" t="str">
        <f t="shared" si="12"/>
        <v xml:space="preserve"> </v>
      </c>
      <c r="EK42" s="205" t="str">
        <f>IF(EG42=0," ",VLOOKUP(EG42,PROTOKOL!$A:$E,5,FALSE))</f>
        <v xml:space="preserve"> </v>
      </c>
      <c r="EL42" s="169"/>
      <c r="EM42" s="170" t="str">
        <f t="shared" si="54"/>
        <v xml:space="preserve"> </v>
      </c>
      <c r="EN42" s="210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",(VLOOKUP(EP42,PROTOKOL!$A$1:$E$27,2,FALSE))*EQ42)</f>
        <v xml:space="preserve"> </v>
      </c>
      <c r="ES42" s="168" t="str">
        <f t="shared" si="13"/>
        <v xml:space="preserve"> </v>
      </c>
      <c r="ET42" s="169" t="str">
        <f>IF(EP42=0," ",VLOOKUP(EP42,PROTOKOL!$A:$E,5,FALSE))</f>
        <v xml:space="preserve"> </v>
      </c>
      <c r="EU42" s="205" t="str">
        <f t="shared" si="95"/>
        <v xml:space="preserve"> </v>
      </c>
      <c r="EV42" s="169">
        <f t="shared" si="56"/>
        <v>0</v>
      </c>
      <c r="EW42" s="170" t="str">
        <f t="shared" si="57"/>
        <v xml:space="preserve"> </v>
      </c>
      <c r="EY42" s="166">
        <v>7</v>
      </c>
      <c r="EZ42" s="228"/>
      <c r="FA42" s="167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",(VLOOKUP(FC42,PROTOKOL!$A$1:$E$27,2,FALSE))*FD42)</f>
        <v xml:space="preserve"> </v>
      </c>
      <c r="FF42" s="168" t="str">
        <f t="shared" si="14"/>
        <v xml:space="preserve"> </v>
      </c>
      <c r="FG42" s="205" t="str">
        <f>IF(FC42=0," ",VLOOKUP(FC42,PROTOKOL!$A:$E,5,FALSE))</f>
        <v xml:space="preserve"> </v>
      </c>
      <c r="FH42" s="169"/>
      <c r="FI42" s="170" t="str">
        <f t="shared" si="58"/>
        <v xml:space="preserve"> </v>
      </c>
      <c r="FJ42" s="210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",(VLOOKUP(FL42,PROTOKOL!$A$1:$E$27,2,FALSE))*FM42)</f>
        <v xml:space="preserve"> </v>
      </c>
      <c r="FO42" s="168" t="str">
        <f t="shared" si="15"/>
        <v xml:space="preserve"> </v>
      </c>
      <c r="FP42" s="169" t="str">
        <f>IF(FL42=0," ",VLOOKUP(FL42,PROTOKOL!$A:$E,5,FALSE))</f>
        <v xml:space="preserve"> </v>
      </c>
      <c r="FQ42" s="205" t="str">
        <f t="shared" si="96"/>
        <v xml:space="preserve"> </v>
      </c>
      <c r="FR42" s="169">
        <f t="shared" si="60"/>
        <v>0</v>
      </c>
      <c r="FS42" s="170" t="str">
        <f t="shared" si="61"/>
        <v xml:space="preserve"> </v>
      </c>
      <c r="FU42" s="166">
        <v>7</v>
      </c>
      <c r="FV42" s="228"/>
      <c r="FW42" s="167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",(VLOOKUP(FY42,PROTOKOL!$A$1:$E$27,2,FALSE))*FZ42)</f>
        <v xml:space="preserve"> </v>
      </c>
      <c r="GB42" s="168" t="str">
        <f t="shared" si="16"/>
        <v xml:space="preserve"> </v>
      </c>
      <c r="GC42" s="205" t="str">
        <f>IF(FY42=0," ",VLOOKUP(FY42,PROTOKOL!$A:$E,5,FALSE))</f>
        <v xml:space="preserve"> </v>
      </c>
      <c r="GD42" s="169"/>
      <c r="GE42" s="170" t="str">
        <f t="shared" si="62"/>
        <v xml:space="preserve"> </v>
      </c>
      <c r="GF42" s="210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",(VLOOKUP(GH42,PROTOKOL!$A$1:$E$27,2,FALSE))*GI42)</f>
        <v xml:space="preserve"> </v>
      </c>
      <c r="GK42" s="168" t="str">
        <f t="shared" si="17"/>
        <v xml:space="preserve"> </v>
      </c>
      <c r="GL42" s="169" t="str">
        <f>IF(GH42=0," ",VLOOKUP(GH42,PROTOKOL!$A:$E,5,FALSE))</f>
        <v xml:space="preserve"> </v>
      </c>
      <c r="GM42" s="205" t="str">
        <f t="shared" si="97"/>
        <v xml:space="preserve"> </v>
      </c>
      <c r="GN42" s="169">
        <f t="shared" si="64"/>
        <v>0</v>
      </c>
      <c r="GO42" s="170" t="str">
        <f t="shared" si="65"/>
        <v xml:space="preserve"> </v>
      </c>
      <c r="GQ42" s="166">
        <v>7</v>
      </c>
      <c r="GR42" s="228"/>
      <c r="GS42" s="167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",(VLOOKUP(GU42,PROTOKOL!$A$1:$E$27,2,FALSE))*GV42)</f>
        <v xml:space="preserve"> </v>
      </c>
      <c r="GX42" s="168" t="str">
        <f t="shared" si="18"/>
        <v xml:space="preserve"> </v>
      </c>
      <c r="GY42" s="205" t="str">
        <f>IF(GU42=0," ",VLOOKUP(GU42,PROTOKOL!$A:$E,5,FALSE))</f>
        <v xml:space="preserve"> </v>
      </c>
      <c r="GZ42" s="169"/>
      <c r="HA42" s="170" t="str">
        <f t="shared" si="66"/>
        <v xml:space="preserve"> </v>
      </c>
      <c r="HB42" s="210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",(VLOOKUP(HD42,PROTOKOL!$A$1:$E$27,2,FALSE))*HE42)</f>
        <v xml:space="preserve"> </v>
      </c>
      <c r="HG42" s="168" t="str">
        <f t="shared" si="19"/>
        <v xml:space="preserve"> </v>
      </c>
      <c r="HH42" s="169" t="str">
        <f>IF(HD42=0," ",VLOOKUP(HD42,PROTOKOL!$A:$E,5,FALSE))</f>
        <v xml:space="preserve"> </v>
      </c>
      <c r="HI42" s="205" t="str">
        <f t="shared" si="98"/>
        <v xml:space="preserve"> </v>
      </c>
      <c r="HJ42" s="169">
        <f t="shared" si="68"/>
        <v>0</v>
      </c>
      <c r="HK42" s="170" t="str">
        <f t="shared" si="69"/>
        <v xml:space="preserve"> </v>
      </c>
      <c r="HM42" s="166">
        <v>7</v>
      </c>
      <c r="HN42" s="228"/>
      <c r="HO42" s="167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",(VLOOKUP(HQ42,PROTOKOL!$A$1:$E$27,2,FALSE))*HR42)</f>
        <v xml:space="preserve"> </v>
      </c>
      <c r="HT42" s="168" t="str">
        <f t="shared" si="20"/>
        <v xml:space="preserve"> </v>
      </c>
      <c r="HU42" s="205" t="str">
        <f>IF(HQ42=0," ",VLOOKUP(HQ42,PROTOKOL!$A:$E,5,FALSE))</f>
        <v xml:space="preserve"> </v>
      </c>
      <c r="HV42" s="169"/>
      <c r="HW42" s="170" t="str">
        <f t="shared" si="70"/>
        <v xml:space="preserve"> </v>
      </c>
      <c r="HX42" s="210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",(VLOOKUP(HZ42,PROTOKOL!$A$1:$E$27,2,FALSE))*IA42)</f>
        <v xml:space="preserve"> </v>
      </c>
      <c r="IC42" s="168" t="str">
        <f t="shared" si="21"/>
        <v xml:space="preserve"> </v>
      </c>
      <c r="ID42" s="169" t="str">
        <f>IF(HZ42=0," ",VLOOKUP(HZ42,PROTOKOL!$A:$E,5,FALSE))</f>
        <v xml:space="preserve"> </v>
      </c>
      <c r="IE42" s="205" t="str">
        <f t="shared" si="99"/>
        <v xml:space="preserve"> </v>
      </c>
      <c r="IF42" s="169">
        <f t="shared" si="72"/>
        <v>0</v>
      </c>
      <c r="IG42" s="170" t="str">
        <f t="shared" si="73"/>
        <v xml:space="preserve"> </v>
      </c>
      <c r="II42" s="166">
        <v>7</v>
      </c>
      <c r="IJ42" s="228"/>
      <c r="IK42" s="167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",(VLOOKUP(IM42,PROTOKOL!$A$1:$E$27,2,FALSE))*IN42)</f>
        <v xml:space="preserve"> </v>
      </c>
      <c r="IP42" s="168" t="str">
        <f t="shared" si="22"/>
        <v xml:space="preserve"> </v>
      </c>
      <c r="IQ42" s="205" t="str">
        <f>IF(IM42=0," ",VLOOKUP(IM42,PROTOKOL!$A:$E,5,FALSE))</f>
        <v xml:space="preserve"> </v>
      </c>
      <c r="IR42" s="169"/>
      <c r="IS42" s="170" t="str">
        <f t="shared" si="74"/>
        <v xml:space="preserve"> </v>
      </c>
      <c r="IT42" s="210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",(VLOOKUP(IV42,PROTOKOL!$A$1:$E$27,2,FALSE))*IW42)</f>
        <v xml:space="preserve"> </v>
      </c>
      <c r="IY42" s="168" t="str">
        <f t="shared" si="23"/>
        <v xml:space="preserve"> </v>
      </c>
      <c r="IZ42" s="169" t="str">
        <f>IF(IV42=0," ",VLOOKUP(IV42,PROTOKOL!$A:$E,5,FALSE))</f>
        <v xml:space="preserve"> </v>
      </c>
      <c r="JA42" s="205" t="str">
        <f t="shared" si="100"/>
        <v xml:space="preserve"> </v>
      </c>
      <c r="JB42" s="169">
        <f t="shared" si="76"/>
        <v>0</v>
      </c>
      <c r="JC42" s="170" t="str">
        <f t="shared" si="77"/>
        <v xml:space="preserve"> </v>
      </c>
      <c r="JE42" s="166">
        <v>7</v>
      </c>
      <c r="JF42" s="228"/>
      <c r="JG42" s="167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",(VLOOKUP(JI42,PROTOKOL!$A$1:$E$27,2,FALSE))*JJ42)</f>
        <v xml:space="preserve"> </v>
      </c>
      <c r="JL42" s="168" t="str">
        <f t="shared" si="24"/>
        <v xml:space="preserve"> </v>
      </c>
      <c r="JM42" s="205" t="str">
        <f>IF(JI42=0," ",VLOOKUP(JI42,PROTOKOL!$A:$E,5,FALSE))</f>
        <v xml:space="preserve"> </v>
      </c>
      <c r="JN42" s="169"/>
      <c r="JO42" s="170" t="str">
        <f t="shared" si="78"/>
        <v xml:space="preserve"> </v>
      </c>
      <c r="JP42" s="210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",(VLOOKUP(JR42,PROTOKOL!$A$1:$E$27,2,FALSE))*JS42)</f>
        <v xml:space="preserve"> </v>
      </c>
      <c r="JU42" s="168" t="str">
        <f t="shared" si="25"/>
        <v xml:space="preserve"> </v>
      </c>
      <c r="JV42" s="169" t="str">
        <f>IF(JR42=0," ",VLOOKUP(JR42,PROTOKOL!$A:$E,5,FALSE))</f>
        <v xml:space="preserve"> </v>
      </c>
      <c r="JW42" s="205" t="str">
        <f t="shared" si="101"/>
        <v xml:space="preserve"> </v>
      </c>
      <c r="JX42" s="169">
        <f t="shared" si="80"/>
        <v>0</v>
      </c>
      <c r="JY42" s="170" t="str">
        <f t="shared" si="81"/>
        <v xml:space="preserve"> </v>
      </c>
      <c r="KA42" s="166">
        <v>7</v>
      </c>
      <c r="KB42" s="228"/>
      <c r="KC42" s="167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",(VLOOKUP(KE42,PROTOKOL!$A$1:$E$27,2,FALSE))*KF42)</f>
        <v xml:space="preserve"> </v>
      </c>
      <c r="KH42" s="168" t="str">
        <f t="shared" si="26"/>
        <v xml:space="preserve"> </v>
      </c>
      <c r="KI42" s="205" t="str">
        <f>IF(KE42=0," ",VLOOKUP(KE42,PROTOKOL!$A:$E,5,FALSE))</f>
        <v xml:space="preserve"> </v>
      </c>
      <c r="KJ42" s="169"/>
      <c r="KK42" s="170" t="str">
        <f t="shared" si="82"/>
        <v xml:space="preserve"> </v>
      </c>
      <c r="KL42" s="210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",(VLOOKUP(KN42,PROTOKOL!$A$1:$E$27,2,FALSE))*KO42)</f>
        <v xml:space="preserve"> </v>
      </c>
      <c r="KQ42" s="168" t="str">
        <f t="shared" si="27"/>
        <v xml:space="preserve"> </v>
      </c>
      <c r="KR42" s="169" t="str">
        <f>IF(KN42=0," ",VLOOKUP(KN42,PROTOKOL!$A:$E,5,FALSE))</f>
        <v xml:space="preserve"> </v>
      </c>
      <c r="KS42" s="205" t="str">
        <f t="shared" si="102"/>
        <v xml:space="preserve"> </v>
      </c>
      <c r="KT42" s="169">
        <f t="shared" si="84"/>
        <v>0</v>
      </c>
      <c r="KU42" s="170" t="str">
        <f t="shared" si="85"/>
        <v xml:space="preserve"> </v>
      </c>
      <c r="KW42" s="166">
        <v>7</v>
      </c>
      <c r="KX42" s="228"/>
      <c r="KY42" s="167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",(VLOOKUP(LA42,PROTOKOL!$A$1:$E$27,2,FALSE))*LB42)</f>
        <v xml:space="preserve"> </v>
      </c>
      <c r="LD42" s="168" t="str">
        <f t="shared" si="28"/>
        <v xml:space="preserve"> </v>
      </c>
      <c r="LE42" s="205" t="str">
        <f>IF(LA42=0," ",VLOOKUP(LA42,PROTOKOL!$A:$E,5,FALSE))</f>
        <v xml:space="preserve"> </v>
      </c>
      <c r="LF42" s="169"/>
      <c r="LG42" s="170" t="str">
        <f t="shared" si="86"/>
        <v xml:space="preserve"> </v>
      </c>
      <c r="LH42" s="210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",(VLOOKUP(LJ42,PROTOKOL!$A$1:$E$27,2,FALSE))*LK42)</f>
        <v xml:space="preserve"> </v>
      </c>
      <c r="LM42" s="168" t="str">
        <f t="shared" si="29"/>
        <v xml:space="preserve"> </v>
      </c>
      <c r="LN42" s="169" t="str">
        <f>IF(LJ42=0," ",VLOOKUP(LJ42,PROTOKOL!$A:$E,5,FALSE))</f>
        <v xml:space="preserve"> </v>
      </c>
      <c r="LO42" s="205" t="str">
        <f t="shared" si="103"/>
        <v xml:space="preserve"> </v>
      </c>
      <c r="LP42" s="169">
        <f t="shared" si="88"/>
        <v>0</v>
      </c>
      <c r="LQ42" s="170" t="str">
        <f t="shared" si="89"/>
        <v xml:space="preserve"> </v>
      </c>
    </row>
    <row r="43" spans="1:329" ht="13.8">
      <c r="A43" s="166">
        <v>7</v>
      </c>
      <c r="B43" s="229"/>
      <c r="C43" s="167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",(VLOOKUP(E43,PROTOKOL!$A$1:$E$27,2,FALSE))*F43)</f>
        <v xml:space="preserve"> </v>
      </c>
      <c r="H43" s="168" t="str">
        <f t="shared" si="0"/>
        <v xml:space="preserve"> </v>
      </c>
      <c r="I43" s="205" t="str">
        <f>IF(E43=0," ",VLOOKUP(E43,PROTOKOL!$A:$E,5,FALSE))</f>
        <v xml:space="preserve"> </v>
      </c>
      <c r="J43" s="169"/>
      <c r="K43" s="170" t="str">
        <f t="shared" si="30"/>
        <v xml:space="preserve"> </v>
      </c>
      <c r="L43" s="210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",(VLOOKUP(N43,PROTOKOL!$A$1:$E$27,2,FALSE))*O43)</f>
        <v xml:space="preserve"> </v>
      </c>
      <c r="Q43" s="168" t="str">
        <f t="shared" si="1"/>
        <v xml:space="preserve"> </v>
      </c>
      <c r="R43" s="169" t="str">
        <f>IF(N43=0," ",VLOOKUP(N43,PROTOKOL!$A:$E,5,FALSE))</f>
        <v xml:space="preserve"> </v>
      </c>
      <c r="S43" s="205" t="str">
        <f t="shared" si="31"/>
        <v xml:space="preserve"> </v>
      </c>
      <c r="T43" s="169">
        <f t="shared" si="32"/>
        <v>0</v>
      </c>
      <c r="U43" s="170" t="str">
        <f t="shared" si="33"/>
        <v xml:space="preserve"> </v>
      </c>
      <c r="W43" s="166">
        <v>7</v>
      </c>
      <c r="X43" s="229"/>
      <c r="Y43" s="167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",(VLOOKUP(AA43,PROTOKOL!$A$1:$E$27,2,FALSE))*AB43)</f>
        <v xml:space="preserve"> </v>
      </c>
      <c r="AD43" s="168" t="str">
        <f t="shared" si="2"/>
        <v xml:space="preserve"> </v>
      </c>
      <c r="AE43" s="205" t="str">
        <f>IF(AA43=0," ",VLOOKUP(AA43,PROTOKOL!$A:$E,5,FALSE))</f>
        <v xml:space="preserve"> </v>
      </c>
      <c r="AF43" s="169"/>
      <c r="AG43" s="170" t="str">
        <f t="shared" si="34"/>
        <v xml:space="preserve"> </v>
      </c>
      <c r="AH43" s="210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",(VLOOKUP(AJ43,PROTOKOL!$A$1:$E$27,2,FALSE))*AK43)</f>
        <v xml:space="preserve"> </v>
      </c>
      <c r="AM43" s="168" t="str">
        <f t="shared" si="3"/>
        <v xml:space="preserve"> </v>
      </c>
      <c r="AN43" s="169" t="str">
        <f>IF(AJ43=0," ",VLOOKUP(AJ43,PROTOKOL!$A:$E,5,FALSE))</f>
        <v xml:space="preserve"> </v>
      </c>
      <c r="AO43" s="205" t="str">
        <f t="shared" si="90"/>
        <v xml:space="preserve"> </v>
      </c>
      <c r="AP43" s="169">
        <f t="shared" si="36"/>
        <v>0</v>
      </c>
      <c r="AQ43" s="170" t="str">
        <f t="shared" si="37"/>
        <v xml:space="preserve"> </v>
      </c>
      <c r="AS43" s="166">
        <v>7</v>
      </c>
      <c r="AT43" s="229"/>
      <c r="AU43" s="167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",(VLOOKUP(AW43,PROTOKOL!$A$1:$E$27,2,FALSE))*AX43)</f>
        <v xml:space="preserve"> </v>
      </c>
      <c r="AZ43" s="168" t="str">
        <f t="shared" si="4"/>
        <v xml:space="preserve"> </v>
      </c>
      <c r="BA43" s="205" t="str">
        <f>IF(AW43=0," ",VLOOKUP(AW43,PROTOKOL!$A:$E,5,FALSE))</f>
        <v xml:space="preserve"> </v>
      </c>
      <c r="BB43" s="169"/>
      <c r="BC43" s="170" t="str">
        <f t="shared" si="38"/>
        <v xml:space="preserve"> </v>
      </c>
      <c r="BD43" s="210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",(VLOOKUP(BF43,PROTOKOL!$A$1:$E$27,2,FALSE))*BG43)</f>
        <v xml:space="preserve"> </v>
      </c>
      <c r="BI43" s="168" t="str">
        <f t="shared" si="5"/>
        <v xml:space="preserve"> </v>
      </c>
      <c r="BJ43" s="169" t="str">
        <f>IF(BF43=0," ",VLOOKUP(BF43,PROTOKOL!$A:$E,5,FALSE))</f>
        <v xml:space="preserve"> </v>
      </c>
      <c r="BK43" s="205" t="str">
        <f t="shared" si="91"/>
        <v xml:space="preserve"> </v>
      </c>
      <c r="BL43" s="169">
        <f t="shared" si="40"/>
        <v>0</v>
      </c>
      <c r="BM43" s="170" t="str">
        <f t="shared" si="41"/>
        <v xml:space="preserve"> </v>
      </c>
      <c r="BO43" s="166">
        <v>7</v>
      </c>
      <c r="BP43" s="229"/>
      <c r="BQ43" s="167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",(VLOOKUP(BS43,PROTOKOL!$A$1:$E$27,2,FALSE))*BT43)</f>
        <v xml:space="preserve"> </v>
      </c>
      <c r="BV43" s="168" t="str">
        <f t="shared" si="6"/>
        <v xml:space="preserve"> </v>
      </c>
      <c r="BW43" s="205" t="str">
        <f>IF(BS43=0," ",VLOOKUP(BS43,PROTOKOL!$A:$E,5,FALSE))</f>
        <v xml:space="preserve"> </v>
      </c>
      <c r="BX43" s="169"/>
      <c r="BY43" s="170" t="str">
        <f t="shared" si="42"/>
        <v xml:space="preserve"> </v>
      </c>
      <c r="BZ43" s="210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",(VLOOKUP(CB43,PROTOKOL!$A$1:$E$27,2,FALSE))*CC43)</f>
        <v xml:space="preserve"> </v>
      </c>
      <c r="CE43" s="168" t="str">
        <f t="shared" si="7"/>
        <v xml:space="preserve"> </v>
      </c>
      <c r="CF43" s="169" t="str">
        <f>IF(CB43=0," ",VLOOKUP(CB43,PROTOKOL!$A:$E,5,FALSE))</f>
        <v xml:space="preserve"> </v>
      </c>
      <c r="CG43" s="205" t="str">
        <f t="shared" si="92"/>
        <v xml:space="preserve"> </v>
      </c>
      <c r="CH43" s="169">
        <f t="shared" si="44"/>
        <v>0</v>
      </c>
      <c r="CI43" s="170" t="str">
        <f t="shared" si="45"/>
        <v xml:space="preserve"> </v>
      </c>
      <c r="CK43" s="166">
        <v>7</v>
      </c>
      <c r="CL43" s="229"/>
      <c r="CM43" s="167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",(VLOOKUP(CO43,PROTOKOL!$A$1:$E$27,2,FALSE))*CP43)</f>
        <v xml:space="preserve"> </v>
      </c>
      <c r="CR43" s="168" t="str">
        <f t="shared" si="8"/>
        <v xml:space="preserve"> </v>
      </c>
      <c r="CS43" s="205" t="str">
        <f>IF(CO43=0," ",VLOOKUP(CO43,PROTOKOL!$A:$E,5,FALSE))</f>
        <v xml:space="preserve"> </v>
      </c>
      <c r="CT43" s="169"/>
      <c r="CU43" s="170" t="str">
        <f t="shared" si="46"/>
        <v xml:space="preserve"> </v>
      </c>
      <c r="CV43" s="210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",(VLOOKUP(CX43,PROTOKOL!$A$1:$E$27,2,FALSE))*CY43)</f>
        <v xml:space="preserve"> </v>
      </c>
      <c r="DA43" s="168" t="str">
        <f t="shared" si="9"/>
        <v xml:space="preserve"> </v>
      </c>
      <c r="DB43" s="169" t="str">
        <f>IF(CX43=0," ",VLOOKUP(CX43,PROTOKOL!$A:$E,5,FALSE))</f>
        <v xml:space="preserve"> </v>
      </c>
      <c r="DC43" s="205" t="str">
        <f t="shared" si="93"/>
        <v xml:space="preserve"> </v>
      </c>
      <c r="DD43" s="169">
        <f t="shared" si="48"/>
        <v>0</v>
      </c>
      <c r="DE43" s="170" t="str">
        <f t="shared" si="49"/>
        <v xml:space="preserve"> </v>
      </c>
      <c r="DG43" s="166">
        <v>7</v>
      </c>
      <c r="DH43" s="229"/>
      <c r="DI43" s="167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",(VLOOKUP(DK43,PROTOKOL!$A$1:$E$27,2,FALSE))*DL43)</f>
        <v xml:space="preserve"> </v>
      </c>
      <c r="DN43" s="168" t="str">
        <f t="shared" si="10"/>
        <v xml:space="preserve"> </v>
      </c>
      <c r="DO43" s="205" t="str">
        <f>IF(DK43=0," ",VLOOKUP(DK43,PROTOKOL!$A:$E,5,FALSE))</f>
        <v xml:space="preserve"> </v>
      </c>
      <c r="DP43" s="169"/>
      <c r="DQ43" s="170" t="str">
        <f t="shared" si="50"/>
        <v xml:space="preserve"> </v>
      </c>
      <c r="DR43" s="210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",(VLOOKUP(DT43,PROTOKOL!$A$1:$E$27,2,FALSE))*DU43)</f>
        <v xml:space="preserve"> </v>
      </c>
      <c r="DW43" s="168" t="str">
        <f t="shared" si="11"/>
        <v xml:space="preserve"> </v>
      </c>
      <c r="DX43" s="169" t="str">
        <f>IF(DT43=0," ",VLOOKUP(DT43,PROTOKOL!$A:$E,5,FALSE))</f>
        <v xml:space="preserve"> </v>
      </c>
      <c r="DY43" s="205" t="str">
        <f t="shared" si="94"/>
        <v xml:space="preserve"> </v>
      </c>
      <c r="DZ43" s="169">
        <f t="shared" si="52"/>
        <v>0</v>
      </c>
      <c r="EA43" s="170" t="str">
        <f t="shared" si="53"/>
        <v xml:space="preserve"> </v>
      </c>
      <c r="EC43" s="166">
        <v>7</v>
      </c>
      <c r="ED43" s="229"/>
      <c r="EE43" s="167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",(VLOOKUP(EG43,PROTOKOL!$A$1:$E$27,2,FALSE))*EH43)</f>
        <v xml:space="preserve"> </v>
      </c>
      <c r="EJ43" s="168" t="str">
        <f t="shared" si="12"/>
        <v xml:space="preserve"> </v>
      </c>
      <c r="EK43" s="205" t="str">
        <f>IF(EG43=0," ",VLOOKUP(EG43,PROTOKOL!$A:$E,5,FALSE))</f>
        <v xml:space="preserve"> </v>
      </c>
      <c r="EL43" s="169"/>
      <c r="EM43" s="170" t="str">
        <f t="shared" si="54"/>
        <v xml:space="preserve"> </v>
      </c>
      <c r="EN43" s="210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",(VLOOKUP(EP43,PROTOKOL!$A$1:$E$27,2,FALSE))*EQ43)</f>
        <v xml:space="preserve"> </v>
      </c>
      <c r="ES43" s="168" t="str">
        <f t="shared" si="13"/>
        <v xml:space="preserve"> </v>
      </c>
      <c r="ET43" s="169" t="str">
        <f>IF(EP43=0," ",VLOOKUP(EP43,PROTOKOL!$A:$E,5,FALSE))</f>
        <v xml:space="preserve"> </v>
      </c>
      <c r="EU43" s="205" t="str">
        <f t="shared" si="95"/>
        <v xml:space="preserve"> </v>
      </c>
      <c r="EV43" s="169">
        <f t="shared" si="56"/>
        <v>0</v>
      </c>
      <c r="EW43" s="170" t="str">
        <f t="shared" si="57"/>
        <v xml:space="preserve"> </v>
      </c>
      <c r="EY43" s="166">
        <v>7</v>
      </c>
      <c r="EZ43" s="229"/>
      <c r="FA43" s="167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",(VLOOKUP(FC43,PROTOKOL!$A$1:$E$27,2,FALSE))*FD43)</f>
        <v xml:space="preserve"> </v>
      </c>
      <c r="FF43" s="168" t="str">
        <f t="shared" si="14"/>
        <v xml:space="preserve"> </v>
      </c>
      <c r="FG43" s="205" t="str">
        <f>IF(FC43=0," ",VLOOKUP(FC43,PROTOKOL!$A:$E,5,FALSE))</f>
        <v xml:space="preserve"> </v>
      </c>
      <c r="FH43" s="169"/>
      <c r="FI43" s="170" t="str">
        <f t="shared" si="58"/>
        <v xml:space="preserve"> </v>
      </c>
      <c r="FJ43" s="210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",(VLOOKUP(FL43,PROTOKOL!$A$1:$E$27,2,FALSE))*FM43)</f>
        <v xml:space="preserve"> </v>
      </c>
      <c r="FO43" s="168" t="str">
        <f t="shared" si="15"/>
        <v xml:space="preserve"> </v>
      </c>
      <c r="FP43" s="169" t="str">
        <f>IF(FL43=0," ",VLOOKUP(FL43,PROTOKOL!$A:$E,5,FALSE))</f>
        <v xml:space="preserve"> </v>
      </c>
      <c r="FQ43" s="205" t="str">
        <f t="shared" si="96"/>
        <v xml:space="preserve"> </v>
      </c>
      <c r="FR43" s="169">
        <f t="shared" si="60"/>
        <v>0</v>
      </c>
      <c r="FS43" s="170" t="str">
        <f t="shared" si="61"/>
        <v xml:space="preserve"> </v>
      </c>
      <c r="FU43" s="166">
        <v>7</v>
      </c>
      <c r="FV43" s="229"/>
      <c r="FW43" s="167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",(VLOOKUP(FY43,PROTOKOL!$A$1:$E$27,2,FALSE))*FZ43)</f>
        <v xml:space="preserve"> </v>
      </c>
      <c r="GB43" s="168" t="str">
        <f t="shared" si="16"/>
        <v xml:space="preserve"> </v>
      </c>
      <c r="GC43" s="205" t="str">
        <f>IF(FY43=0," ",VLOOKUP(FY43,PROTOKOL!$A:$E,5,FALSE))</f>
        <v xml:space="preserve"> </v>
      </c>
      <c r="GD43" s="169"/>
      <c r="GE43" s="170" t="str">
        <f t="shared" si="62"/>
        <v xml:space="preserve"> </v>
      </c>
      <c r="GF43" s="210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",(VLOOKUP(GH43,PROTOKOL!$A$1:$E$27,2,FALSE))*GI43)</f>
        <v xml:space="preserve"> </v>
      </c>
      <c r="GK43" s="168" t="str">
        <f t="shared" si="17"/>
        <v xml:space="preserve"> </v>
      </c>
      <c r="GL43" s="169" t="str">
        <f>IF(GH43=0," ",VLOOKUP(GH43,PROTOKOL!$A:$E,5,FALSE))</f>
        <v xml:space="preserve"> </v>
      </c>
      <c r="GM43" s="205" t="str">
        <f t="shared" si="97"/>
        <v xml:space="preserve"> </v>
      </c>
      <c r="GN43" s="169">
        <f t="shared" si="64"/>
        <v>0</v>
      </c>
      <c r="GO43" s="170" t="str">
        <f t="shared" si="65"/>
        <v xml:space="preserve"> </v>
      </c>
      <c r="GQ43" s="166">
        <v>7</v>
      </c>
      <c r="GR43" s="229"/>
      <c r="GS43" s="167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",(VLOOKUP(GU43,PROTOKOL!$A$1:$E$27,2,FALSE))*GV43)</f>
        <v xml:space="preserve"> </v>
      </c>
      <c r="GX43" s="168" t="str">
        <f t="shared" si="18"/>
        <v xml:space="preserve"> </v>
      </c>
      <c r="GY43" s="205" t="str">
        <f>IF(GU43=0," ",VLOOKUP(GU43,PROTOKOL!$A:$E,5,FALSE))</f>
        <v xml:space="preserve"> </v>
      </c>
      <c r="GZ43" s="169"/>
      <c r="HA43" s="170" t="str">
        <f t="shared" si="66"/>
        <v xml:space="preserve"> </v>
      </c>
      <c r="HB43" s="210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",(VLOOKUP(HD43,PROTOKOL!$A$1:$E$27,2,FALSE))*HE43)</f>
        <v xml:space="preserve"> </v>
      </c>
      <c r="HG43" s="168" t="str">
        <f t="shared" si="19"/>
        <v xml:space="preserve"> </v>
      </c>
      <c r="HH43" s="169" t="str">
        <f>IF(HD43=0," ",VLOOKUP(HD43,PROTOKOL!$A:$E,5,FALSE))</f>
        <v xml:space="preserve"> </v>
      </c>
      <c r="HI43" s="205" t="str">
        <f t="shared" si="98"/>
        <v xml:space="preserve"> </v>
      </c>
      <c r="HJ43" s="169">
        <f t="shared" si="68"/>
        <v>0</v>
      </c>
      <c r="HK43" s="170" t="str">
        <f t="shared" si="69"/>
        <v xml:space="preserve"> </v>
      </c>
      <c r="HM43" s="166">
        <v>7</v>
      </c>
      <c r="HN43" s="229"/>
      <c r="HO43" s="167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",(VLOOKUP(HQ43,PROTOKOL!$A$1:$E$27,2,FALSE))*HR43)</f>
        <v xml:space="preserve"> </v>
      </c>
      <c r="HT43" s="168" t="str">
        <f t="shared" si="20"/>
        <v xml:space="preserve"> </v>
      </c>
      <c r="HU43" s="205" t="str">
        <f>IF(HQ43=0," ",VLOOKUP(HQ43,PROTOKOL!$A:$E,5,FALSE))</f>
        <v xml:space="preserve"> </v>
      </c>
      <c r="HV43" s="169"/>
      <c r="HW43" s="170" t="str">
        <f t="shared" si="70"/>
        <v xml:space="preserve"> </v>
      </c>
      <c r="HX43" s="210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",(VLOOKUP(HZ43,PROTOKOL!$A$1:$E$27,2,FALSE))*IA43)</f>
        <v xml:space="preserve"> </v>
      </c>
      <c r="IC43" s="168" t="str">
        <f t="shared" si="21"/>
        <v xml:space="preserve"> </v>
      </c>
      <c r="ID43" s="169" t="str">
        <f>IF(HZ43=0," ",VLOOKUP(HZ43,PROTOKOL!$A:$E,5,FALSE))</f>
        <v xml:space="preserve"> </v>
      </c>
      <c r="IE43" s="205" t="str">
        <f t="shared" si="99"/>
        <v xml:space="preserve"> </v>
      </c>
      <c r="IF43" s="169">
        <f t="shared" si="72"/>
        <v>0</v>
      </c>
      <c r="IG43" s="170" t="str">
        <f t="shared" si="73"/>
        <v xml:space="preserve"> </v>
      </c>
      <c r="II43" s="166">
        <v>7</v>
      </c>
      <c r="IJ43" s="229"/>
      <c r="IK43" s="167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",(VLOOKUP(IM43,PROTOKOL!$A$1:$E$27,2,FALSE))*IN43)</f>
        <v xml:space="preserve"> </v>
      </c>
      <c r="IP43" s="168" t="str">
        <f t="shared" si="22"/>
        <v xml:space="preserve"> </v>
      </c>
      <c r="IQ43" s="205" t="str">
        <f>IF(IM43=0," ",VLOOKUP(IM43,PROTOKOL!$A:$E,5,FALSE))</f>
        <v xml:space="preserve"> </v>
      </c>
      <c r="IR43" s="169"/>
      <c r="IS43" s="170" t="str">
        <f t="shared" si="74"/>
        <v xml:space="preserve"> </v>
      </c>
      <c r="IT43" s="210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",(VLOOKUP(IV43,PROTOKOL!$A$1:$E$27,2,FALSE))*IW43)</f>
        <v xml:space="preserve"> </v>
      </c>
      <c r="IY43" s="168" t="str">
        <f t="shared" si="23"/>
        <v xml:space="preserve"> </v>
      </c>
      <c r="IZ43" s="169" t="str">
        <f>IF(IV43=0," ",VLOOKUP(IV43,PROTOKOL!$A:$E,5,FALSE))</f>
        <v xml:space="preserve"> </v>
      </c>
      <c r="JA43" s="205" t="str">
        <f t="shared" si="100"/>
        <v xml:space="preserve"> </v>
      </c>
      <c r="JB43" s="169">
        <f t="shared" si="76"/>
        <v>0</v>
      </c>
      <c r="JC43" s="170" t="str">
        <f t="shared" si="77"/>
        <v xml:space="preserve"> </v>
      </c>
      <c r="JE43" s="166">
        <v>7</v>
      </c>
      <c r="JF43" s="229"/>
      <c r="JG43" s="167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",(VLOOKUP(JI43,PROTOKOL!$A$1:$E$27,2,FALSE))*JJ43)</f>
        <v xml:space="preserve"> </v>
      </c>
      <c r="JL43" s="168" t="str">
        <f t="shared" si="24"/>
        <v xml:space="preserve"> </v>
      </c>
      <c r="JM43" s="205" t="str">
        <f>IF(JI43=0," ",VLOOKUP(JI43,PROTOKOL!$A:$E,5,FALSE))</f>
        <v xml:space="preserve"> </v>
      </c>
      <c r="JN43" s="169"/>
      <c r="JO43" s="170" t="str">
        <f t="shared" si="78"/>
        <v xml:space="preserve"> </v>
      </c>
      <c r="JP43" s="210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",(VLOOKUP(JR43,PROTOKOL!$A$1:$E$27,2,FALSE))*JS43)</f>
        <v xml:space="preserve"> </v>
      </c>
      <c r="JU43" s="168" t="str">
        <f t="shared" si="25"/>
        <v xml:space="preserve"> </v>
      </c>
      <c r="JV43" s="169" t="str">
        <f>IF(JR43=0," ",VLOOKUP(JR43,PROTOKOL!$A:$E,5,FALSE))</f>
        <v xml:space="preserve"> </v>
      </c>
      <c r="JW43" s="205" t="str">
        <f t="shared" si="101"/>
        <v xml:space="preserve"> </v>
      </c>
      <c r="JX43" s="169">
        <f t="shared" si="80"/>
        <v>0</v>
      </c>
      <c r="JY43" s="170" t="str">
        <f t="shared" si="81"/>
        <v xml:space="preserve"> </v>
      </c>
      <c r="KA43" s="166">
        <v>7</v>
      </c>
      <c r="KB43" s="229"/>
      <c r="KC43" s="167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",(VLOOKUP(KE43,PROTOKOL!$A$1:$E$27,2,FALSE))*KF43)</f>
        <v xml:space="preserve"> </v>
      </c>
      <c r="KH43" s="168" t="str">
        <f t="shared" si="26"/>
        <v xml:space="preserve"> </v>
      </c>
      <c r="KI43" s="205" t="str">
        <f>IF(KE43=0," ",VLOOKUP(KE43,PROTOKOL!$A:$E,5,FALSE))</f>
        <v xml:space="preserve"> </v>
      </c>
      <c r="KJ43" s="169"/>
      <c r="KK43" s="170" t="str">
        <f t="shared" si="82"/>
        <v xml:space="preserve"> </v>
      </c>
      <c r="KL43" s="210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",(VLOOKUP(KN43,PROTOKOL!$A$1:$E$27,2,FALSE))*KO43)</f>
        <v xml:space="preserve"> </v>
      </c>
      <c r="KQ43" s="168" t="str">
        <f t="shared" si="27"/>
        <v xml:space="preserve"> </v>
      </c>
      <c r="KR43" s="169" t="str">
        <f>IF(KN43=0," ",VLOOKUP(KN43,PROTOKOL!$A:$E,5,FALSE))</f>
        <v xml:space="preserve"> </v>
      </c>
      <c r="KS43" s="205" t="str">
        <f t="shared" si="102"/>
        <v xml:space="preserve"> </v>
      </c>
      <c r="KT43" s="169">
        <f t="shared" si="84"/>
        <v>0</v>
      </c>
      <c r="KU43" s="170" t="str">
        <f t="shared" si="85"/>
        <v xml:space="preserve"> </v>
      </c>
      <c r="KW43" s="166">
        <v>7</v>
      </c>
      <c r="KX43" s="229"/>
      <c r="KY43" s="167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",(VLOOKUP(LA43,PROTOKOL!$A$1:$E$27,2,FALSE))*LB43)</f>
        <v xml:space="preserve"> </v>
      </c>
      <c r="LD43" s="168" t="str">
        <f t="shared" si="28"/>
        <v xml:space="preserve"> </v>
      </c>
      <c r="LE43" s="205" t="str">
        <f>IF(LA43=0," ",VLOOKUP(LA43,PROTOKOL!$A:$E,5,FALSE))</f>
        <v xml:space="preserve"> </v>
      </c>
      <c r="LF43" s="169"/>
      <c r="LG43" s="170" t="str">
        <f t="shared" si="86"/>
        <v xml:space="preserve"> </v>
      </c>
      <c r="LH43" s="210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",(VLOOKUP(LJ43,PROTOKOL!$A$1:$E$27,2,FALSE))*LK43)</f>
        <v xml:space="preserve"> </v>
      </c>
      <c r="LM43" s="168" t="str">
        <f t="shared" si="29"/>
        <v xml:space="preserve"> </v>
      </c>
      <c r="LN43" s="169" t="str">
        <f>IF(LJ43=0," ",VLOOKUP(LJ43,PROTOKOL!$A:$E,5,FALSE))</f>
        <v xml:space="preserve"> </v>
      </c>
      <c r="LO43" s="205" t="str">
        <f t="shared" si="103"/>
        <v xml:space="preserve"> </v>
      </c>
      <c r="LP43" s="169">
        <f t="shared" si="88"/>
        <v>0</v>
      </c>
      <c r="LQ43" s="170" t="str">
        <f t="shared" si="89"/>
        <v xml:space="preserve"> </v>
      </c>
    </row>
    <row r="44" spans="1:329" ht="13.8">
      <c r="A44" s="166">
        <v>8</v>
      </c>
      <c r="B44" s="227">
        <v>8</v>
      </c>
      <c r="C44" s="167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",(VLOOKUP(E44,PROTOKOL!$A$1:$E$27,2,FALSE))*F44)</f>
        <v xml:space="preserve"> </v>
      </c>
      <c r="H44" s="168" t="str">
        <f t="shared" si="0"/>
        <v xml:space="preserve"> </v>
      </c>
      <c r="I44" s="205" t="str">
        <f>IF(E44=0," ",VLOOKUP(E44,PROTOKOL!$A:$E,5,FALSE))</f>
        <v xml:space="preserve"> </v>
      </c>
      <c r="J44" s="169"/>
      <c r="K44" s="170" t="str">
        <f t="shared" si="30"/>
        <v xml:space="preserve"> </v>
      </c>
      <c r="L44" s="210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",(VLOOKUP(N44,PROTOKOL!$A$1:$E$27,2,FALSE))*O44)</f>
        <v xml:space="preserve"> </v>
      </c>
      <c r="Q44" s="168" t="str">
        <f t="shared" si="1"/>
        <v xml:space="preserve"> </v>
      </c>
      <c r="R44" s="169" t="str">
        <f>IF(N44=0," ",VLOOKUP(N44,PROTOKOL!$A:$E,5,FALSE))</f>
        <v xml:space="preserve"> </v>
      </c>
      <c r="S44" s="205" t="str">
        <f t="shared" si="31"/>
        <v xml:space="preserve"> </v>
      </c>
      <c r="T44" s="169">
        <f t="shared" si="32"/>
        <v>0</v>
      </c>
      <c r="U44" s="170" t="str">
        <f t="shared" si="33"/>
        <v xml:space="preserve"> </v>
      </c>
      <c r="W44" s="166">
        <v>8</v>
      </c>
      <c r="X44" s="227">
        <v>8</v>
      </c>
      <c r="Y44" s="167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",(VLOOKUP(AA44,PROTOKOL!$A$1:$E$27,2,FALSE))*AB44)</f>
        <v xml:space="preserve"> </v>
      </c>
      <c r="AD44" s="168" t="str">
        <f t="shared" si="2"/>
        <v xml:space="preserve"> </v>
      </c>
      <c r="AE44" s="205" t="str">
        <f>IF(AA44=0," ",VLOOKUP(AA44,PROTOKOL!$A:$E,5,FALSE))</f>
        <v xml:space="preserve"> </v>
      </c>
      <c r="AF44" s="169"/>
      <c r="AG44" s="170" t="str">
        <f t="shared" si="34"/>
        <v xml:space="preserve"> </v>
      </c>
      <c r="AH44" s="210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",(VLOOKUP(AJ44,PROTOKOL!$A$1:$E$27,2,FALSE))*AK44)</f>
        <v xml:space="preserve"> </v>
      </c>
      <c r="AM44" s="168" t="str">
        <f t="shared" si="3"/>
        <v xml:space="preserve"> </v>
      </c>
      <c r="AN44" s="169" t="str">
        <f>IF(AJ44=0," ",VLOOKUP(AJ44,PROTOKOL!$A:$E,5,FALSE))</f>
        <v xml:space="preserve"> </v>
      </c>
      <c r="AO44" s="205" t="str">
        <f t="shared" si="90"/>
        <v xml:space="preserve"> </v>
      </c>
      <c r="AP44" s="169">
        <f t="shared" si="36"/>
        <v>0</v>
      </c>
      <c r="AQ44" s="170" t="str">
        <f t="shared" si="37"/>
        <v xml:space="preserve"> </v>
      </c>
      <c r="AS44" s="166">
        <v>8</v>
      </c>
      <c r="AT44" s="227">
        <v>8</v>
      </c>
      <c r="AU44" s="167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",(VLOOKUP(AW44,PROTOKOL!$A$1:$E$27,2,FALSE))*AX44)</f>
        <v xml:space="preserve"> </v>
      </c>
      <c r="AZ44" s="168" t="str">
        <f t="shared" si="4"/>
        <v xml:space="preserve"> </v>
      </c>
      <c r="BA44" s="205" t="str">
        <f>IF(AW44=0," ",VLOOKUP(AW44,PROTOKOL!$A:$E,5,FALSE))</f>
        <v xml:space="preserve"> </v>
      </c>
      <c r="BB44" s="169"/>
      <c r="BC44" s="170" t="str">
        <f t="shared" si="38"/>
        <v xml:space="preserve"> </v>
      </c>
      <c r="BD44" s="210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",(VLOOKUP(BF44,PROTOKOL!$A$1:$E$27,2,FALSE))*BG44)</f>
        <v xml:space="preserve"> </v>
      </c>
      <c r="BI44" s="168" t="str">
        <f t="shared" si="5"/>
        <v xml:space="preserve"> </v>
      </c>
      <c r="BJ44" s="169" t="str">
        <f>IF(BF44=0," ",VLOOKUP(BF44,PROTOKOL!$A:$E,5,FALSE))</f>
        <v xml:space="preserve"> </v>
      </c>
      <c r="BK44" s="205" t="str">
        <f t="shared" si="91"/>
        <v xml:space="preserve"> </v>
      </c>
      <c r="BL44" s="169">
        <f t="shared" si="40"/>
        <v>0</v>
      </c>
      <c r="BM44" s="170" t="str">
        <f t="shared" si="41"/>
        <v xml:space="preserve"> </v>
      </c>
      <c r="BO44" s="166">
        <v>8</v>
      </c>
      <c r="BP44" s="227">
        <v>8</v>
      </c>
      <c r="BQ44" s="167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",(VLOOKUP(BS44,PROTOKOL!$A$1:$E$27,2,FALSE))*BT44)</f>
        <v xml:space="preserve"> </v>
      </c>
      <c r="BV44" s="168" t="str">
        <f t="shared" si="6"/>
        <v xml:space="preserve"> </v>
      </c>
      <c r="BW44" s="205" t="str">
        <f>IF(BS44=0," ",VLOOKUP(BS44,PROTOKOL!$A:$E,5,FALSE))</f>
        <v xml:space="preserve"> </v>
      </c>
      <c r="BX44" s="169"/>
      <c r="BY44" s="170" t="str">
        <f t="shared" si="42"/>
        <v xml:space="preserve"> </v>
      </c>
      <c r="BZ44" s="210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",(VLOOKUP(CB44,PROTOKOL!$A$1:$E$27,2,FALSE))*CC44)</f>
        <v xml:space="preserve"> </v>
      </c>
      <c r="CE44" s="168" t="str">
        <f t="shared" si="7"/>
        <v xml:space="preserve"> </v>
      </c>
      <c r="CF44" s="169" t="str">
        <f>IF(CB44=0," ",VLOOKUP(CB44,PROTOKOL!$A:$E,5,FALSE))</f>
        <v xml:space="preserve"> </v>
      </c>
      <c r="CG44" s="205" t="str">
        <f t="shared" si="92"/>
        <v xml:space="preserve"> </v>
      </c>
      <c r="CH44" s="169">
        <f t="shared" si="44"/>
        <v>0</v>
      </c>
      <c r="CI44" s="170" t="str">
        <f t="shared" si="45"/>
        <v xml:space="preserve"> </v>
      </c>
      <c r="CK44" s="166">
        <v>8</v>
      </c>
      <c r="CL44" s="227">
        <v>8</v>
      </c>
      <c r="CM44" s="167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",(VLOOKUP(CO44,PROTOKOL!$A$1:$E$27,2,FALSE))*CP44)</f>
        <v xml:space="preserve"> </v>
      </c>
      <c r="CR44" s="168" t="str">
        <f t="shared" si="8"/>
        <v xml:space="preserve"> </v>
      </c>
      <c r="CS44" s="205" t="str">
        <f>IF(CO44=0," ",VLOOKUP(CO44,PROTOKOL!$A:$E,5,FALSE))</f>
        <v xml:space="preserve"> </v>
      </c>
      <c r="CT44" s="169"/>
      <c r="CU44" s="170" t="str">
        <f t="shared" si="46"/>
        <v xml:space="preserve"> </v>
      </c>
      <c r="CV44" s="210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",(VLOOKUP(CX44,PROTOKOL!$A$1:$E$27,2,FALSE))*CY44)</f>
        <v xml:space="preserve"> </v>
      </c>
      <c r="DA44" s="168" t="str">
        <f t="shared" si="9"/>
        <v xml:space="preserve"> </v>
      </c>
      <c r="DB44" s="169" t="str">
        <f>IF(CX44=0," ",VLOOKUP(CX44,PROTOKOL!$A:$E,5,FALSE))</f>
        <v xml:space="preserve"> </v>
      </c>
      <c r="DC44" s="205" t="str">
        <f t="shared" si="93"/>
        <v xml:space="preserve"> </v>
      </c>
      <c r="DD44" s="169">
        <f t="shared" si="48"/>
        <v>0</v>
      </c>
      <c r="DE44" s="170" t="str">
        <f t="shared" si="49"/>
        <v xml:space="preserve"> </v>
      </c>
      <c r="DG44" s="166">
        <v>8</v>
      </c>
      <c r="DH44" s="227">
        <v>8</v>
      </c>
      <c r="DI44" s="167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",(VLOOKUP(DK44,PROTOKOL!$A$1:$E$27,2,FALSE))*DL44)</f>
        <v xml:space="preserve"> </v>
      </c>
      <c r="DN44" s="168" t="str">
        <f t="shared" si="10"/>
        <v xml:space="preserve"> </v>
      </c>
      <c r="DO44" s="205" t="str">
        <f>IF(DK44=0," ",VLOOKUP(DK44,PROTOKOL!$A:$E,5,FALSE))</f>
        <v xml:space="preserve"> </v>
      </c>
      <c r="DP44" s="169"/>
      <c r="DQ44" s="170" t="str">
        <f t="shared" si="50"/>
        <v xml:space="preserve"> </v>
      </c>
      <c r="DR44" s="210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",(VLOOKUP(DT44,PROTOKOL!$A$1:$E$27,2,FALSE))*DU44)</f>
        <v xml:space="preserve"> </v>
      </c>
      <c r="DW44" s="168" t="str">
        <f t="shared" si="11"/>
        <v xml:space="preserve"> </v>
      </c>
      <c r="DX44" s="169" t="str">
        <f>IF(DT44=0," ",VLOOKUP(DT44,PROTOKOL!$A:$E,5,FALSE))</f>
        <v xml:space="preserve"> </v>
      </c>
      <c r="DY44" s="205" t="str">
        <f t="shared" si="94"/>
        <v xml:space="preserve"> </v>
      </c>
      <c r="DZ44" s="169">
        <f t="shared" si="52"/>
        <v>0</v>
      </c>
      <c r="EA44" s="170" t="str">
        <f t="shared" si="53"/>
        <v xml:space="preserve"> </v>
      </c>
      <c r="EC44" s="166">
        <v>8</v>
      </c>
      <c r="ED44" s="227">
        <v>8</v>
      </c>
      <c r="EE44" s="167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",(VLOOKUP(EG44,PROTOKOL!$A$1:$E$27,2,FALSE))*EH44)</f>
        <v xml:space="preserve"> </v>
      </c>
      <c r="EJ44" s="168" t="str">
        <f t="shared" si="12"/>
        <v xml:space="preserve"> </v>
      </c>
      <c r="EK44" s="205" t="str">
        <f>IF(EG44=0," ",VLOOKUP(EG44,PROTOKOL!$A:$E,5,FALSE))</f>
        <v xml:space="preserve"> </v>
      </c>
      <c r="EL44" s="169"/>
      <c r="EM44" s="170" t="str">
        <f t="shared" si="54"/>
        <v xml:space="preserve"> </v>
      </c>
      <c r="EN44" s="210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",(VLOOKUP(EP44,PROTOKOL!$A$1:$E$27,2,FALSE))*EQ44)</f>
        <v xml:space="preserve"> </v>
      </c>
      <c r="ES44" s="168" t="str">
        <f t="shared" si="13"/>
        <v xml:space="preserve"> </v>
      </c>
      <c r="ET44" s="169" t="str">
        <f>IF(EP44=0," ",VLOOKUP(EP44,PROTOKOL!$A:$E,5,FALSE))</f>
        <v xml:space="preserve"> </v>
      </c>
      <c r="EU44" s="205" t="str">
        <f t="shared" si="95"/>
        <v xml:space="preserve"> </v>
      </c>
      <c r="EV44" s="169">
        <f t="shared" si="56"/>
        <v>0</v>
      </c>
      <c r="EW44" s="170" t="str">
        <f t="shared" si="57"/>
        <v xml:space="preserve"> </v>
      </c>
      <c r="EY44" s="166">
        <v>8</v>
      </c>
      <c r="EZ44" s="227">
        <v>8</v>
      </c>
      <c r="FA44" s="167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",(VLOOKUP(FC44,PROTOKOL!$A$1:$E$27,2,FALSE))*FD44)</f>
        <v xml:space="preserve"> </v>
      </c>
      <c r="FF44" s="168" t="str">
        <f t="shared" si="14"/>
        <v xml:space="preserve"> </v>
      </c>
      <c r="FG44" s="205" t="str">
        <f>IF(FC44=0," ",VLOOKUP(FC44,PROTOKOL!$A:$E,5,FALSE))</f>
        <v xml:space="preserve"> </v>
      </c>
      <c r="FH44" s="169"/>
      <c r="FI44" s="170" t="str">
        <f t="shared" si="58"/>
        <v xml:space="preserve"> </v>
      </c>
      <c r="FJ44" s="210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",(VLOOKUP(FL44,PROTOKOL!$A$1:$E$27,2,FALSE))*FM44)</f>
        <v xml:space="preserve"> </v>
      </c>
      <c r="FO44" s="168" t="str">
        <f t="shared" si="15"/>
        <v xml:space="preserve"> </v>
      </c>
      <c r="FP44" s="169" t="str">
        <f>IF(FL44=0," ",VLOOKUP(FL44,PROTOKOL!$A:$E,5,FALSE))</f>
        <v xml:space="preserve"> </v>
      </c>
      <c r="FQ44" s="205" t="str">
        <f t="shared" si="96"/>
        <v xml:space="preserve"> </v>
      </c>
      <c r="FR44" s="169">
        <f t="shared" si="60"/>
        <v>0</v>
      </c>
      <c r="FS44" s="170" t="str">
        <f t="shared" si="61"/>
        <v xml:space="preserve"> </v>
      </c>
      <c r="FU44" s="166">
        <v>8</v>
      </c>
      <c r="FV44" s="227">
        <v>8</v>
      </c>
      <c r="FW44" s="167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",(VLOOKUP(FY44,PROTOKOL!$A$1:$E$27,2,FALSE))*FZ44)</f>
        <v xml:space="preserve"> </v>
      </c>
      <c r="GB44" s="168" t="str">
        <f t="shared" si="16"/>
        <v xml:space="preserve"> </v>
      </c>
      <c r="GC44" s="205" t="str">
        <f>IF(FY44=0," ",VLOOKUP(FY44,PROTOKOL!$A:$E,5,FALSE))</f>
        <v xml:space="preserve"> </v>
      </c>
      <c r="GD44" s="169"/>
      <c r="GE44" s="170" t="str">
        <f t="shared" si="62"/>
        <v xml:space="preserve"> </v>
      </c>
      <c r="GF44" s="210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",(VLOOKUP(GH44,PROTOKOL!$A$1:$E$27,2,FALSE))*GI44)</f>
        <v xml:space="preserve"> </v>
      </c>
      <c r="GK44" s="168" t="str">
        <f t="shared" si="17"/>
        <v xml:space="preserve"> </v>
      </c>
      <c r="GL44" s="169" t="str">
        <f>IF(GH44=0," ",VLOOKUP(GH44,PROTOKOL!$A:$E,5,FALSE))</f>
        <v xml:space="preserve"> </v>
      </c>
      <c r="GM44" s="205" t="str">
        <f t="shared" si="97"/>
        <v xml:space="preserve"> </v>
      </c>
      <c r="GN44" s="169">
        <f t="shared" si="64"/>
        <v>0</v>
      </c>
      <c r="GO44" s="170" t="str">
        <f t="shared" si="65"/>
        <v xml:space="preserve"> </v>
      </c>
      <c r="GQ44" s="166">
        <v>8</v>
      </c>
      <c r="GR44" s="227">
        <v>8</v>
      </c>
      <c r="GS44" s="167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",(VLOOKUP(GU44,PROTOKOL!$A$1:$E$27,2,FALSE))*GV44)</f>
        <v xml:space="preserve"> </v>
      </c>
      <c r="GX44" s="168" t="str">
        <f t="shared" si="18"/>
        <v xml:space="preserve"> </v>
      </c>
      <c r="GY44" s="205" t="str">
        <f>IF(GU44=0," ",VLOOKUP(GU44,PROTOKOL!$A:$E,5,FALSE))</f>
        <v xml:space="preserve"> </v>
      </c>
      <c r="GZ44" s="169"/>
      <c r="HA44" s="170" t="str">
        <f t="shared" si="66"/>
        <v xml:space="preserve"> </v>
      </c>
      <c r="HB44" s="210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",(VLOOKUP(HD44,PROTOKOL!$A$1:$E$27,2,FALSE))*HE44)</f>
        <v xml:space="preserve"> </v>
      </c>
      <c r="HG44" s="168" t="str">
        <f t="shared" si="19"/>
        <v xml:space="preserve"> </v>
      </c>
      <c r="HH44" s="169" t="str">
        <f>IF(HD44=0," ",VLOOKUP(HD44,PROTOKOL!$A:$E,5,FALSE))</f>
        <v xml:space="preserve"> </v>
      </c>
      <c r="HI44" s="205" t="str">
        <f t="shared" si="98"/>
        <v xml:space="preserve"> </v>
      </c>
      <c r="HJ44" s="169">
        <f t="shared" si="68"/>
        <v>0</v>
      </c>
      <c r="HK44" s="170" t="str">
        <f t="shared" si="69"/>
        <v xml:space="preserve"> </v>
      </c>
      <c r="HM44" s="166">
        <v>8</v>
      </c>
      <c r="HN44" s="227">
        <v>8</v>
      </c>
      <c r="HO44" s="167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",(VLOOKUP(HQ44,PROTOKOL!$A$1:$E$27,2,FALSE))*HR44)</f>
        <v xml:space="preserve"> </v>
      </c>
      <c r="HT44" s="168" t="str">
        <f t="shared" si="20"/>
        <v xml:space="preserve"> </v>
      </c>
      <c r="HU44" s="205" t="str">
        <f>IF(HQ44=0," ",VLOOKUP(HQ44,PROTOKOL!$A:$E,5,FALSE))</f>
        <v xml:space="preserve"> </v>
      </c>
      <c r="HV44" s="169"/>
      <c r="HW44" s="170" t="str">
        <f t="shared" si="70"/>
        <v xml:space="preserve"> </v>
      </c>
      <c r="HX44" s="210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",(VLOOKUP(HZ44,PROTOKOL!$A$1:$E$27,2,FALSE))*IA44)</f>
        <v xml:space="preserve"> </v>
      </c>
      <c r="IC44" s="168" t="str">
        <f t="shared" si="21"/>
        <v xml:space="preserve"> </v>
      </c>
      <c r="ID44" s="169" t="str">
        <f>IF(HZ44=0," ",VLOOKUP(HZ44,PROTOKOL!$A:$E,5,FALSE))</f>
        <v xml:space="preserve"> </v>
      </c>
      <c r="IE44" s="205" t="str">
        <f t="shared" si="99"/>
        <v xml:space="preserve"> </v>
      </c>
      <c r="IF44" s="169">
        <f t="shared" si="72"/>
        <v>0</v>
      </c>
      <c r="IG44" s="170" t="str">
        <f t="shared" si="73"/>
        <v xml:space="preserve"> </v>
      </c>
      <c r="II44" s="166">
        <v>8</v>
      </c>
      <c r="IJ44" s="227">
        <v>8</v>
      </c>
      <c r="IK44" s="167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",(VLOOKUP(IM44,PROTOKOL!$A$1:$E$27,2,FALSE))*IN44)</f>
        <v xml:space="preserve"> </v>
      </c>
      <c r="IP44" s="168" t="str">
        <f t="shared" si="22"/>
        <v xml:space="preserve"> </v>
      </c>
      <c r="IQ44" s="205" t="str">
        <f>IF(IM44=0," ",VLOOKUP(IM44,PROTOKOL!$A:$E,5,FALSE))</f>
        <v xml:space="preserve"> </v>
      </c>
      <c r="IR44" s="169"/>
      <c r="IS44" s="170" t="str">
        <f t="shared" si="74"/>
        <v xml:space="preserve"> </v>
      </c>
      <c r="IT44" s="210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",(VLOOKUP(IV44,PROTOKOL!$A$1:$E$27,2,FALSE))*IW44)</f>
        <v xml:space="preserve"> </v>
      </c>
      <c r="IY44" s="168" t="str">
        <f t="shared" si="23"/>
        <v xml:space="preserve"> </v>
      </c>
      <c r="IZ44" s="169" t="str">
        <f>IF(IV44=0," ",VLOOKUP(IV44,PROTOKOL!$A:$E,5,FALSE))</f>
        <v xml:space="preserve"> </v>
      </c>
      <c r="JA44" s="205" t="str">
        <f t="shared" si="100"/>
        <v xml:space="preserve"> </v>
      </c>
      <c r="JB44" s="169">
        <f t="shared" si="76"/>
        <v>0</v>
      </c>
      <c r="JC44" s="170" t="str">
        <f t="shared" si="77"/>
        <v xml:space="preserve"> </v>
      </c>
      <c r="JE44" s="166">
        <v>8</v>
      </c>
      <c r="JF44" s="227">
        <v>8</v>
      </c>
      <c r="JG44" s="167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",(VLOOKUP(JI44,PROTOKOL!$A$1:$E$27,2,FALSE))*JJ44)</f>
        <v xml:space="preserve"> </v>
      </c>
      <c r="JL44" s="168" t="str">
        <f t="shared" si="24"/>
        <v xml:space="preserve"> </v>
      </c>
      <c r="JM44" s="205" t="str">
        <f>IF(JI44=0," ",VLOOKUP(JI44,PROTOKOL!$A:$E,5,FALSE))</f>
        <v xml:space="preserve"> </v>
      </c>
      <c r="JN44" s="169"/>
      <c r="JO44" s="170" t="str">
        <f t="shared" si="78"/>
        <v xml:space="preserve"> </v>
      </c>
      <c r="JP44" s="210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",(VLOOKUP(JR44,PROTOKOL!$A$1:$E$27,2,FALSE))*JS44)</f>
        <v xml:space="preserve"> </v>
      </c>
      <c r="JU44" s="168" t="str">
        <f t="shared" si="25"/>
        <v xml:space="preserve"> </v>
      </c>
      <c r="JV44" s="169" t="str">
        <f>IF(JR44=0," ",VLOOKUP(JR44,PROTOKOL!$A:$E,5,FALSE))</f>
        <v xml:space="preserve"> </v>
      </c>
      <c r="JW44" s="205" t="str">
        <f t="shared" si="101"/>
        <v xml:space="preserve"> </v>
      </c>
      <c r="JX44" s="169">
        <f t="shared" si="80"/>
        <v>0</v>
      </c>
      <c r="JY44" s="170" t="str">
        <f t="shared" si="81"/>
        <v xml:space="preserve"> </v>
      </c>
      <c r="KA44" s="166">
        <v>8</v>
      </c>
      <c r="KB44" s="227">
        <v>8</v>
      </c>
      <c r="KC44" s="167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",(VLOOKUP(KE44,PROTOKOL!$A$1:$E$27,2,FALSE))*KF44)</f>
        <v xml:space="preserve"> </v>
      </c>
      <c r="KH44" s="168" t="str">
        <f t="shared" si="26"/>
        <v xml:space="preserve"> </v>
      </c>
      <c r="KI44" s="205" t="str">
        <f>IF(KE44=0," ",VLOOKUP(KE44,PROTOKOL!$A:$E,5,FALSE))</f>
        <v xml:space="preserve"> </v>
      </c>
      <c r="KJ44" s="169"/>
      <c r="KK44" s="170" t="str">
        <f t="shared" si="82"/>
        <v xml:space="preserve"> </v>
      </c>
      <c r="KL44" s="210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",(VLOOKUP(KN44,PROTOKOL!$A$1:$E$27,2,FALSE))*KO44)</f>
        <v xml:space="preserve"> </v>
      </c>
      <c r="KQ44" s="168" t="str">
        <f t="shared" si="27"/>
        <v xml:space="preserve"> </v>
      </c>
      <c r="KR44" s="169" t="str">
        <f>IF(KN44=0," ",VLOOKUP(KN44,PROTOKOL!$A:$E,5,FALSE))</f>
        <v xml:space="preserve"> </v>
      </c>
      <c r="KS44" s="205" t="str">
        <f t="shared" si="102"/>
        <v xml:space="preserve"> </v>
      </c>
      <c r="KT44" s="169">
        <f t="shared" si="84"/>
        <v>0</v>
      </c>
      <c r="KU44" s="170" t="str">
        <f t="shared" si="85"/>
        <v xml:space="preserve"> </v>
      </c>
      <c r="KW44" s="166">
        <v>8</v>
      </c>
      <c r="KX44" s="227">
        <v>8</v>
      </c>
      <c r="KY44" s="167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",(VLOOKUP(LA44,PROTOKOL!$A$1:$E$27,2,FALSE))*LB44)</f>
        <v xml:space="preserve"> </v>
      </c>
      <c r="LD44" s="168" t="str">
        <f t="shared" si="28"/>
        <v xml:space="preserve"> </v>
      </c>
      <c r="LE44" s="205" t="str">
        <f>IF(LA44=0," ",VLOOKUP(LA44,PROTOKOL!$A:$E,5,FALSE))</f>
        <v xml:space="preserve"> </v>
      </c>
      <c r="LF44" s="169"/>
      <c r="LG44" s="170" t="str">
        <f t="shared" si="86"/>
        <v xml:space="preserve"> </v>
      </c>
      <c r="LH44" s="210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",(VLOOKUP(LJ44,PROTOKOL!$A$1:$E$27,2,FALSE))*LK44)</f>
        <v xml:space="preserve"> </v>
      </c>
      <c r="LM44" s="168" t="str">
        <f t="shared" si="29"/>
        <v xml:space="preserve"> </v>
      </c>
      <c r="LN44" s="169" t="str">
        <f>IF(LJ44=0," ",VLOOKUP(LJ44,PROTOKOL!$A:$E,5,FALSE))</f>
        <v xml:space="preserve"> </v>
      </c>
      <c r="LO44" s="205" t="str">
        <f t="shared" si="103"/>
        <v xml:space="preserve"> </v>
      </c>
      <c r="LP44" s="169">
        <f t="shared" si="88"/>
        <v>0</v>
      </c>
      <c r="LQ44" s="170" t="str">
        <f t="shared" si="89"/>
        <v xml:space="preserve"> </v>
      </c>
    </row>
    <row r="45" spans="1:329" ht="13.8">
      <c r="A45" s="166">
        <v>8</v>
      </c>
      <c r="B45" s="228"/>
      <c r="C45" s="167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",(VLOOKUP(E45,PROTOKOL!$A$1:$E$27,2,FALSE))*F45)</f>
        <v xml:space="preserve"> </v>
      </c>
      <c r="H45" s="168" t="str">
        <f t="shared" si="0"/>
        <v xml:space="preserve"> </v>
      </c>
      <c r="I45" s="205" t="str">
        <f>IF(E45=0," ",VLOOKUP(E45,PROTOKOL!$A:$E,5,FALSE))</f>
        <v xml:space="preserve"> </v>
      </c>
      <c r="J45" s="169"/>
      <c r="K45" s="170" t="str">
        <f t="shared" si="30"/>
        <v xml:space="preserve"> </v>
      </c>
      <c r="L45" s="210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",(VLOOKUP(N45,PROTOKOL!$A$1:$E$27,2,FALSE))*O45)</f>
        <v xml:space="preserve"> </v>
      </c>
      <c r="Q45" s="168" t="str">
        <f t="shared" si="1"/>
        <v xml:space="preserve"> </v>
      </c>
      <c r="R45" s="169" t="str">
        <f>IF(N45=0," ",VLOOKUP(N45,PROTOKOL!$A:$E,5,FALSE))</f>
        <v xml:space="preserve"> </v>
      </c>
      <c r="S45" s="205" t="str">
        <f t="shared" si="31"/>
        <v xml:space="preserve"> </v>
      </c>
      <c r="T45" s="169">
        <f t="shared" si="32"/>
        <v>0</v>
      </c>
      <c r="U45" s="170" t="str">
        <f t="shared" si="33"/>
        <v xml:space="preserve"> </v>
      </c>
      <c r="W45" s="166">
        <v>8</v>
      </c>
      <c r="X45" s="228"/>
      <c r="Y45" s="167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",(VLOOKUP(AA45,PROTOKOL!$A$1:$E$27,2,FALSE))*AB45)</f>
        <v xml:space="preserve"> </v>
      </c>
      <c r="AD45" s="168" t="str">
        <f t="shared" si="2"/>
        <v xml:space="preserve"> </v>
      </c>
      <c r="AE45" s="205" t="str">
        <f>IF(AA45=0," ",VLOOKUP(AA45,PROTOKOL!$A:$E,5,FALSE))</f>
        <v xml:space="preserve"> </v>
      </c>
      <c r="AF45" s="169"/>
      <c r="AG45" s="170" t="str">
        <f t="shared" si="34"/>
        <v xml:space="preserve"> </v>
      </c>
      <c r="AH45" s="210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",(VLOOKUP(AJ45,PROTOKOL!$A$1:$E$27,2,FALSE))*AK45)</f>
        <v xml:space="preserve"> </v>
      </c>
      <c r="AM45" s="168" t="str">
        <f t="shared" si="3"/>
        <v xml:space="preserve"> </v>
      </c>
      <c r="AN45" s="169" t="str">
        <f>IF(AJ45=0," ",VLOOKUP(AJ45,PROTOKOL!$A:$E,5,FALSE))</f>
        <v xml:space="preserve"> </v>
      </c>
      <c r="AO45" s="205" t="str">
        <f t="shared" si="90"/>
        <v xml:space="preserve"> </v>
      </c>
      <c r="AP45" s="169">
        <f t="shared" si="36"/>
        <v>0</v>
      </c>
      <c r="AQ45" s="170" t="str">
        <f t="shared" si="37"/>
        <v xml:space="preserve"> </v>
      </c>
      <c r="AS45" s="166">
        <v>8</v>
      </c>
      <c r="AT45" s="228"/>
      <c r="AU45" s="167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",(VLOOKUP(AW45,PROTOKOL!$A$1:$E$27,2,FALSE))*AX45)</f>
        <v xml:space="preserve"> </v>
      </c>
      <c r="AZ45" s="168" t="str">
        <f t="shared" si="4"/>
        <v xml:space="preserve"> </v>
      </c>
      <c r="BA45" s="205" t="str">
        <f>IF(AW45=0," ",VLOOKUP(AW45,PROTOKOL!$A:$E,5,FALSE))</f>
        <v xml:space="preserve"> </v>
      </c>
      <c r="BB45" s="169"/>
      <c r="BC45" s="170" t="str">
        <f t="shared" si="38"/>
        <v xml:space="preserve"> </v>
      </c>
      <c r="BD45" s="210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",(VLOOKUP(BF45,PROTOKOL!$A$1:$E$27,2,FALSE))*BG45)</f>
        <v xml:space="preserve"> </v>
      </c>
      <c r="BI45" s="168" t="str">
        <f t="shared" si="5"/>
        <v xml:space="preserve"> </v>
      </c>
      <c r="BJ45" s="169" t="str">
        <f>IF(BF45=0," ",VLOOKUP(BF45,PROTOKOL!$A:$E,5,FALSE))</f>
        <v xml:space="preserve"> </v>
      </c>
      <c r="BK45" s="205" t="str">
        <f t="shared" si="91"/>
        <v xml:space="preserve"> </v>
      </c>
      <c r="BL45" s="169">
        <f t="shared" si="40"/>
        <v>0</v>
      </c>
      <c r="BM45" s="170" t="str">
        <f t="shared" si="41"/>
        <v xml:space="preserve"> </v>
      </c>
      <c r="BO45" s="166">
        <v>8</v>
      </c>
      <c r="BP45" s="228"/>
      <c r="BQ45" s="167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",(VLOOKUP(BS45,PROTOKOL!$A$1:$E$27,2,FALSE))*BT45)</f>
        <v xml:space="preserve"> </v>
      </c>
      <c r="BV45" s="168" t="str">
        <f t="shared" si="6"/>
        <v xml:space="preserve"> </v>
      </c>
      <c r="BW45" s="205" t="str">
        <f>IF(BS45=0," ",VLOOKUP(BS45,PROTOKOL!$A:$E,5,FALSE))</f>
        <v xml:space="preserve"> </v>
      </c>
      <c r="BX45" s="169"/>
      <c r="BY45" s="170" t="str">
        <f t="shared" si="42"/>
        <v xml:space="preserve"> </v>
      </c>
      <c r="BZ45" s="210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",(VLOOKUP(CB45,PROTOKOL!$A$1:$E$27,2,FALSE))*CC45)</f>
        <v xml:space="preserve"> </v>
      </c>
      <c r="CE45" s="168" t="str">
        <f t="shared" si="7"/>
        <v xml:space="preserve"> </v>
      </c>
      <c r="CF45" s="169" t="str">
        <f>IF(CB45=0," ",VLOOKUP(CB45,PROTOKOL!$A:$E,5,FALSE))</f>
        <v xml:space="preserve"> </v>
      </c>
      <c r="CG45" s="205" t="str">
        <f t="shared" si="92"/>
        <v xml:space="preserve"> </v>
      </c>
      <c r="CH45" s="169">
        <f t="shared" si="44"/>
        <v>0</v>
      </c>
      <c r="CI45" s="170" t="str">
        <f t="shared" si="45"/>
        <v xml:space="preserve"> </v>
      </c>
      <c r="CK45" s="166">
        <v>8</v>
      </c>
      <c r="CL45" s="228"/>
      <c r="CM45" s="167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",(VLOOKUP(CO45,PROTOKOL!$A$1:$E$27,2,FALSE))*CP45)</f>
        <v xml:space="preserve"> </v>
      </c>
      <c r="CR45" s="168" t="str">
        <f t="shared" si="8"/>
        <v xml:space="preserve"> </v>
      </c>
      <c r="CS45" s="205" t="str">
        <f>IF(CO45=0," ",VLOOKUP(CO45,PROTOKOL!$A:$E,5,FALSE))</f>
        <v xml:space="preserve"> </v>
      </c>
      <c r="CT45" s="169"/>
      <c r="CU45" s="170" t="str">
        <f t="shared" si="46"/>
        <v xml:space="preserve"> </v>
      </c>
      <c r="CV45" s="210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",(VLOOKUP(CX45,PROTOKOL!$A$1:$E$27,2,FALSE))*CY45)</f>
        <v xml:space="preserve"> </v>
      </c>
      <c r="DA45" s="168" t="str">
        <f t="shared" si="9"/>
        <v xml:space="preserve"> </v>
      </c>
      <c r="DB45" s="169" t="str">
        <f>IF(CX45=0," ",VLOOKUP(CX45,PROTOKOL!$A:$E,5,FALSE))</f>
        <v xml:space="preserve"> </v>
      </c>
      <c r="DC45" s="205" t="str">
        <f t="shared" si="93"/>
        <v xml:space="preserve"> </v>
      </c>
      <c r="DD45" s="169">
        <f t="shared" si="48"/>
        <v>0</v>
      </c>
      <c r="DE45" s="170" t="str">
        <f t="shared" si="49"/>
        <v xml:space="preserve"> </v>
      </c>
      <c r="DG45" s="166">
        <v>8</v>
      </c>
      <c r="DH45" s="228"/>
      <c r="DI45" s="167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",(VLOOKUP(DK45,PROTOKOL!$A$1:$E$27,2,FALSE))*DL45)</f>
        <v xml:space="preserve"> </v>
      </c>
      <c r="DN45" s="168" t="str">
        <f t="shared" si="10"/>
        <v xml:space="preserve"> </v>
      </c>
      <c r="DO45" s="205" t="str">
        <f>IF(DK45=0," ",VLOOKUP(DK45,PROTOKOL!$A:$E,5,FALSE))</f>
        <v xml:space="preserve"> </v>
      </c>
      <c r="DP45" s="169"/>
      <c r="DQ45" s="170" t="str">
        <f t="shared" si="50"/>
        <v xml:space="preserve"> </v>
      </c>
      <c r="DR45" s="210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",(VLOOKUP(DT45,PROTOKOL!$A$1:$E$27,2,FALSE))*DU45)</f>
        <v xml:space="preserve"> </v>
      </c>
      <c r="DW45" s="168" t="str">
        <f t="shared" si="11"/>
        <v xml:space="preserve"> </v>
      </c>
      <c r="DX45" s="169" t="str">
        <f>IF(DT45=0," ",VLOOKUP(DT45,PROTOKOL!$A:$E,5,FALSE))</f>
        <v xml:space="preserve"> </v>
      </c>
      <c r="DY45" s="205" t="str">
        <f t="shared" si="94"/>
        <v xml:space="preserve"> </v>
      </c>
      <c r="DZ45" s="169">
        <f t="shared" si="52"/>
        <v>0</v>
      </c>
      <c r="EA45" s="170" t="str">
        <f t="shared" si="53"/>
        <v xml:space="preserve"> </v>
      </c>
      <c r="EC45" s="166">
        <v>8</v>
      </c>
      <c r="ED45" s="228"/>
      <c r="EE45" s="167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",(VLOOKUP(EG45,PROTOKOL!$A$1:$E$27,2,FALSE))*EH45)</f>
        <v xml:space="preserve"> </v>
      </c>
      <c r="EJ45" s="168" t="str">
        <f t="shared" si="12"/>
        <v xml:space="preserve"> </v>
      </c>
      <c r="EK45" s="205" t="str">
        <f>IF(EG45=0," ",VLOOKUP(EG45,PROTOKOL!$A:$E,5,FALSE))</f>
        <v xml:space="preserve"> </v>
      </c>
      <c r="EL45" s="169"/>
      <c r="EM45" s="170" t="str">
        <f t="shared" si="54"/>
        <v xml:space="preserve"> </v>
      </c>
      <c r="EN45" s="210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",(VLOOKUP(EP45,PROTOKOL!$A$1:$E$27,2,FALSE))*EQ45)</f>
        <v xml:space="preserve"> </v>
      </c>
      <c r="ES45" s="168" t="str">
        <f t="shared" si="13"/>
        <v xml:space="preserve"> </v>
      </c>
      <c r="ET45" s="169" t="str">
        <f>IF(EP45=0," ",VLOOKUP(EP45,PROTOKOL!$A:$E,5,FALSE))</f>
        <v xml:space="preserve"> </v>
      </c>
      <c r="EU45" s="205" t="str">
        <f t="shared" si="95"/>
        <v xml:space="preserve"> </v>
      </c>
      <c r="EV45" s="169">
        <f t="shared" si="56"/>
        <v>0</v>
      </c>
      <c r="EW45" s="170" t="str">
        <f t="shared" si="57"/>
        <v xml:space="preserve"> </v>
      </c>
      <c r="EY45" s="166">
        <v>8</v>
      </c>
      <c r="EZ45" s="228"/>
      <c r="FA45" s="167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",(VLOOKUP(FC45,PROTOKOL!$A$1:$E$27,2,FALSE))*FD45)</f>
        <v xml:space="preserve"> </v>
      </c>
      <c r="FF45" s="168" t="str">
        <f t="shared" si="14"/>
        <v xml:space="preserve"> </v>
      </c>
      <c r="FG45" s="205" t="str">
        <f>IF(FC45=0," ",VLOOKUP(FC45,PROTOKOL!$A:$E,5,FALSE))</f>
        <v xml:space="preserve"> </v>
      </c>
      <c r="FH45" s="169"/>
      <c r="FI45" s="170" t="str">
        <f t="shared" si="58"/>
        <v xml:space="preserve"> </v>
      </c>
      <c r="FJ45" s="210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",(VLOOKUP(FL45,PROTOKOL!$A$1:$E$27,2,FALSE))*FM45)</f>
        <v xml:space="preserve"> </v>
      </c>
      <c r="FO45" s="168" t="str">
        <f t="shared" si="15"/>
        <v xml:space="preserve"> </v>
      </c>
      <c r="FP45" s="169" t="str">
        <f>IF(FL45=0," ",VLOOKUP(FL45,PROTOKOL!$A:$E,5,FALSE))</f>
        <v xml:space="preserve"> </v>
      </c>
      <c r="FQ45" s="205" t="str">
        <f t="shared" si="96"/>
        <v xml:space="preserve"> </v>
      </c>
      <c r="FR45" s="169">
        <f t="shared" si="60"/>
        <v>0</v>
      </c>
      <c r="FS45" s="170" t="str">
        <f t="shared" si="61"/>
        <v xml:space="preserve"> </v>
      </c>
      <c r="FU45" s="166">
        <v>8</v>
      </c>
      <c r="FV45" s="228"/>
      <c r="FW45" s="167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",(VLOOKUP(FY45,PROTOKOL!$A$1:$E$27,2,FALSE))*FZ45)</f>
        <v xml:space="preserve"> </v>
      </c>
      <c r="GB45" s="168" t="str">
        <f t="shared" si="16"/>
        <v xml:space="preserve"> </v>
      </c>
      <c r="GC45" s="205" t="str">
        <f>IF(FY45=0," ",VLOOKUP(FY45,PROTOKOL!$A:$E,5,FALSE))</f>
        <v xml:space="preserve"> </v>
      </c>
      <c r="GD45" s="169"/>
      <c r="GE45" s="170" t="str">
        <f t="shared" si="62"/>
        <v xml:space="preserve"> </v>
      </c>
      <c r="GF45" s="210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",(VLOOKUP(GH45,PROTOKOL!$A$1:$E$27,2,FALSE))*GI45)</f>
        <v xml:space="preserve"> </v>
      </c>
      <c r="GK45" s="168" t="str">
        <f t="shared" si="17"/>
        <v xml:space="preserve"> </v>
      </c>
      <c r="GL45" s="169" t="str">
        <f>IF(GH45=0," ",VLOOKUP(GH45,PROTOKOL!$A:$E,5,FALSE))</f>
        <v xml:space="preserve"> </v>
      </c>
      <c r="GM45" s="205" t="str">
        <f t="shared" si="97"/>
        <v xml:space="preserve"> </v>
      </c>
      <c r="GN45" s="169">
        <f t="shared" si="64"/>
        <v>0</v>
      </c>
      <c r="GO45" s="170" t="str">
        <f t="shared" si="65"/>
        <v xml:space="preserve"> </v>
      </c>
      <c r="GQ45" s="166">
        <v>8</v>
      </c>
      <c r="GR45" s="228"/>
      <c r="GS45" s="167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",(VLOOKUP(GU45,PROTOKOL!$A$1:$E$27,2,FALSE))*GV45)</f>
        <v xml:space="preserve"> </v>
      </c>
      <c r="GX45" s="168" t="str">
        <f t="shared" si="18"/>
        <v xml:space="preserve"> </v>
      </c>
      <c r="GY45" s="205" t="str">
        <f>IF(GU45=0," ",VLOOKUP(GU45,PROTOKOL!$A:$E,5,FALSE))</f>
        <v xml:space="preserve"> </v>
      </c>
      <c r="GZ45" s="169"/>
      <c r="HA45" s="170" t="str">
        <f t="shared" si="66"/>
        <v xml:space="preserve"> </v>
      </c>
      <c r="HB45" s="210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",(VLOOKUP(HD45,PROTOKOL!$A$1:$E$27,2,FALSE))*HE45)</f>
        <v xml:space="preserve"> </v>
      </c>
      <c r="HG45" s="168" t="str">
        <f t="shared" si="19"/>
        <v xml:space="preserve"> </v>
      </c>
      <c r="HH45" s="169" t="str">
        <f>IF(HD45=0," ",VLOOKUP(HD45,PROTOKOL!$A:$E,5,FALSE))</f>
        <v xml:space="preserve"> </v>
      </c>
      <c r="HI45" s="205" t="str">
        <f t="shared" si="98"/>
        <v xml:space="preserve"> </v>
      </c>
      <c r="HJ45" s="169">
        <f t="shared" si="68"/>
        <v>0</v>
      </c>
      <c r="HK45" s="170" t="str">
        <f t="shared" si="69"/>
        <v xml:space="preserve"> </v>
      </c>
      <c r="HM45" s="166">
        <v>8</v>
      </c>
      <c r="HN45" s="228"/>
      <c r="HO45" s="167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",(VLOOKUP(HQ45,PROTOKOL!$A$1:$E$27,2,FALSE))*HR45)</f>
        <v xml:space="preserve"> </v>
      </c>
      <c r="HT45" s="168" t="str">
        <f t="shared" si="20"/>
        <v xml:space="preserve"> </v>
      </c>
      <c r="HU45" s="205" t="str">
        <f>IF(HQ45=0," ",VLOOKUP(HQ45,PROTOKOL!$A:$E,5,FALSE))</f>
        <v xml:space="preserve"> </v>
      </c>
      <c r="HV45" s="169"/>
      <c r="HW45" s="170" t="str">
        <f t="shared" si="70"/>
        <v xml:space="preserve"> </v>
      </c>
      <c r="HX45" s="210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",(VLOOKUP(HZ45,PROTOKOL!$A$1:$E$27,2,FALSE))*IA45)</f>
        <v xml:space="preserve"> </v>
      </c>
      <c r="IC45" s="168" t="str">
        <f t="shared" si="21"/>
        <v xml:space="preserve"> </v>
      </c>
      <c r="ID45" s="169" t="str">
        <f>IF(HZ45=0," ",VLOOKUP(HZ45,PROTOKOL!$A:$E,5,FALSE))</f>
        <v xml:space="preserve"> </v>
      </c>
      <c r="IE45" s="205" t="str">
        <f t="shared" si="99"/>
        <v xml:space="preserve"> </v>
      </c>
      <c r="IF45" s="169">
        <f t="shared" si="72"/>
        <v>0</v>
      </c>
      <c r="IG45" s="170" t="str">
        <f t="shared" si="73"/>
        <v xml:space="preserve"> </v>
      </c>
      <c r="II45" s="166">
        <v>8</v>
      </c>
      <c r="IJ45" s="228"/>
      <c r="IK45" s="167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",(VLOOKUP(IM45,PROTOKOL!$A$1:$E$27,2,FALSE))*IN45)</f>
        <v xml:space="preserve"> </v>
      </c>
      <c r="IP45" s="168" t="str">
        <f t="shared" si="22"/>
        <v xml:space="preserve"> </v>
      </c>
      <c r="IQ45" s="205" t="str">
        <f>IF(IM45=0," ",VLOOKUP(IM45,PROTOKOL!$A:$E,5,FALSE))</f>
        <v xml:space="preserve"> </v>
      </c>
      <c r="IR45" s="169"/>
      <c r="IS45" s="170" t="str">
        <f t="shared" si="74"/>
        <v xml:space="preserve"> </v>
      </c>
      <c r="IT45" s="210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",(VLOOKUP(IV45,PROTOKOL!$A$1:$E$27,2,FALSE))*IW45)</f>
        <v xml:space="preserve"> </v>
      </c>
      <c r="IY45" s="168" t="str">
        <f t="shared" si="23"/>
        <v xml:space="preserve"> </v>
      </c>
      <c r="IZ45" s="169" t="str">
        <f>IF(IV45=0," ",VLOOKUP(IV45,PROTOKOL!$A:$E,5,FALSE))</f>
        <v xml:space="preserve"> </v>
      </c>
      <c r="JA45" s="205" t="str">
        <f t="shared" si="100"/>
        <v xml:space="preserve"> </v>
      </c>
      <c r="JB45" s="169">
        <f t="shared" si="76"/>
        <v>0</v>
      </c>
      <c r="JC45" s="170" t="str">
        <f t="shared" si="77"/>
        <v xml:space="preserve"> </v>
      </c>
      <c r="JE45" s="166">
        <v>8</v>
      </c>
      <c r="JF45" s="228"/>
      <c r="JG45" s="167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",(VLOOKUP(JI45,PROTOKOL!$A$1:$E$27,2,FALSE))*JJ45)</f>
        <v xml:space="preserve"> </v>
      </c>
      <c r="JL45" s="168" t="str">
        <f t="shared" si="24"/>
        <v xml:space="preserve"> </v>
      </c>
      <c r="JM45" s="205" t="str">
        <f>IF(JI45=0," ",VLOOKUP(JI45,PROTOKOL!$A:$E,5,FALSE))</f>
        <v xml:space="preserve"> </v>
      </c>
      <c r="JN45" s="169"/>
      <c r="JO45" s="170" t="str">
        <f t="shared" si="78"/>
        <v xml:space="preserve"> </v>
      </c>
      <c r="JP45" s="210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",(VLOOKUP(JR45,PROTOKOL!$A$1:$E$27,2,FALSE))*JS45)</f>
        <v xml:space="preserve"> </v>
      </c>
      <c r="JU45" s="168" t="str">
        <f t="shared" si="25"/>
        <v xml:space="preserve"> </v>
      </c>
      <c r="JV45" s="169" t="str">
        <f>IF(JR45=0," ",VLOOKUP(JR45,PROTOKOL!$A:$E,5,FALSE))</f>
        <v xml:space="preserve"> </v>
      </c>
      <c r="JW45" s="205" t="str">
        <f t="shared" si="101"/>
        <v xml:space="preserve"> </v>
      </c>
      <c r="JX45" s="169">
        <f t="shared" si="80"/>
        <v>0</v>
      </c>
      <c r="JY45" s="170" t="str">
        <f t="shared" si="81"/>
        <v xml:space="preserve"> </v>
      </c>
      <c r="KA45" s="166">
        <v>8</v>
      </c>
      <c r="KB45" s="228"/>
      <c r="KC45" s="167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",(VLOOKUP(KE45,PROTOKOL!$A$1:$E$27,2,FALSE))*KF45)</f>
        <v xml:space="preserve"> </v>
      </c>
      <c r="KH45" s="168" t="str">
        <f t="shared" si="26"/>
        <v xml:space="preserve"> </v>
      </c>
      <c r="KI45" s="205" t="str">
        <f>IF(KE45=0," ",VLOOKUP(KE45,PROTOKOL!$A:$E,5,FALSE))</f>
        <v xml:space="preserve"> </v>
      </c>
      <c r="KJ45" s="169"/>
      <c r="KK45" s="170" t="str">
        <f t="shared" si="82"/>
        <v xml:space="preserve"> </v>
      </c>
      <c r="KL45" s="210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",(VLOOKUP(KN45,PROTOKOL!$A$1:$E$27,2,FALSE))*KO45)</f>
        <v xml:space="preserve"> </v>
      </c>
      <c r="KQ45" s="168" t="str">
        <f t="shared" si="27"/>
        <v xml:space="preserve"> </v>
      </c>
      <c r="KR45" s="169" t="str">
        <f>IF(KN45=0," ",VLOOKUP(KN45,PROTOKOL!$A:$E,5,FALSE))</f>
        <v xml:space="preserve"> </v>
      </c>
      <c r="KS45" s="205" t="str">
        <f t="shared" si="102"/>
        <v xml:space="preserve"> </v>
      </c>
      <c r="KT45" s="169">
        <f t="shared" si="84"/>
        <v>0</v>
      </c>
      <c r="KU45" s="170" t="str">
        <f t="shared" si="85"/>
        <v xml:space="preserve"> </v>
      </c>
      <c r="KW45" s="166">
        <v>8</v>
      </c>
      <c r="KX45" s="228"/>
      <c r="KY45" s="167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",(VLOOKUP(LA45,PROTOKOL!$A$1:$E$27,2,FALSE))*LB45)</f>
        <v xml:space="preserve"> </v>
      </c>
      <c r="LD45" s="168" t="str">
        <f t="shared" si="28"/>
        <v xml:space="preserve"> </v>
      </c>
      <c r="LE45" s="205" t="str">
        <f>IF(LA45=0," ",VLOOKUP(LA45,PROTOKOL!$A:$E,5,FALSE))</f>
        <v xml:space="preserve"> </v>
      </c>
      <c r="LF45" s="169"/>
      <c r="LG45" s="170" t="str">
        <f t="shared" si="86"/>
        <v xml:space="preserve"> </v>
      </c>
      <c r="LH45" s="210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",(VLOOKUP(LJ45,PROTOKOL!$A$1:$E$27,2,FALSE))*LK45)</f>
        <v xml:space="preserve"> </v>
      </c>
      <c r="LM45" s="168" t="str">
        <f t="shared" si="29"/>
        <v xml:space="preserve"> </v>
      </c>
      <c r="LN45" s="169" t="str">
        <f>IF(LJ45=0," ",VLOOKUP(LJ45,PROTOKOL!$A:$E,5,FALSE))</f>
        <v xml:space="preserve"> </v>
      </c>
      <c r="LO45" s="205" t="str">
        <f t="shared" si="103"/>
        <v xml:space="preserve"> </v>
      </c>
      <c r="LP45" s="169">
        <f t="shared" si="88"/>
        <v>0</v>
      </c>
      <c r="LQ45" s="170" t="str">
        <f t="shared" si="89"/>
        <v xml:space="preserve"> </v>
      </c>
    </row>
    <row r="46" spans="1:329" ht="13.8">
      <c r="A46" s="166">
        <v>8</v>
      </c>
      <c r="B46" s="229"/>
      <c r="C46" s="167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",(VLOOKUP(E46,PROTOKOL!$A$1:$E$27,2,FALSE))*F46)</f>
        <v xml:space="preserve"> </v>
      </c>
      <c r="H46" s="168" t="str">
        <f t="shared" si="0"/>
        <v xml:space="preserve"> </v>
      </c>
      <c r="I46" s="205" t="str">
        <f>IF(E46=0," ",VLOOKUP(E46,PROTOKOL!$A:$E,5,FALSE))</f>
        <v xml:space="preserve"> </v>
      </c>
      <c r="J46" s="169"/>
      <c r="K46" s="170" t="str">
        <f t="shared" si="30"/>
        <v xml:space="preserve"> </v>
      </c>
      <c r="L46" s="210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",(VLOOKUP(N46,PROTOKOL!$A$1:$E$27,2,FALSE))*O46)</f>
        <v xml:space="preserve"> </v>
      </c>
      <c r="Q46" s="168" t="str">
        <f t="shared" si="1"/>
        <v xml:space="preserve"> </v>
      </c>
      <c r="R46" s="169" t="str">
        <f>IF(N46=0," ",VLOOKUP(N46,PROTOKOL!$A:$E,5,FALSE))</f>
        <v xml:space="preserve"> </v>
      </c>
      <c r="S46" s="205" t="str">
        <f t="shared" si="31"/>
        <v xml:space="preserve"> </v>
      </c>
      <c r="T46" s="169">
        <f t="shared" si="32"/>
        <v>0</v>
      </c>
      <c r="U46" s="170" t="str">
        <f t="shared" si="33"/>
        <v xml:space="preserve"> </v>
      </c>
      <c r="W46" s="166">
        <v>8</v>
      </c>
      <c r="X46" s="229"/>
      <c r="Y46" s="167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",(VLOOKUP(AA46,PROTOKOL!$A$1:$E$27,2,FALSE))*AB46)</f>
        <v xml:space="preserve"> </v>
      </c>
      <c r="AD46" s="168" t="str">
        <f t="shared" si="2"/>
        <v xml:space="preserve"> </v>
      </c>
      <c r="AE46" s="205" t="str">
        <f>IF(AA46=0," ",VLOOKUP(AA46,PROTOKOL!$A:$E,5,FALSE))</f>
        <v xml:space="preserve"> </v>
      </c>
      <c r="AF46" s="169"/>
      <c r="AG46" s="170" t="str">
        <f t="shared" si="34"/>
        <v xml:space="preserve"> </v>
      </c>
      <c r="AH46" s="210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",(VLOOKUP(AJ46,PROTOKOL!$A$1:$E$27,2,FALSE))*AK46)</f>
        <v xml:space="preserve"> </v>
      </c>
      <c r="AM46" s="168" t="str">
        <f t="shared" si="3"/>
        <v xml:space="preserve"> </v>
      </c>
      <c r="AN46" s="169" t="str">
        <f>IF(AJ46=0," ",VLOOKUP(AJ46,PROTOKOL!$A:$E,5,FALSE))</f>
        <v xml:space="preserve"> </v>
      </c>
      <c r="AO46" s="205" t="str">
        <f t="shared" si="90"/>
        <v xml:space="preserve"> </v>
      </c>
      <c r="AP46" s="169">
        <f t="shared" si="36"/>
        <v>0</v>
      </c>
      <c r="AQ46" s="170" t="str">
        <f t="shared" si="37"/>
        <v xml:space="preserve"> </v>
      </c>
      <c r="AS46" s="166">
        <v>8</v>
      </c>
      <c r="AT46" s="229"/>
      <c r="AU46" s="167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",(VLOOKUP(AW46,PROTOKOL!$A$1:$E$27,2,FALSE))*AX46)</f>
        <v xml:space="preserve"> </v>
      </c>
      <c r="AZ46" s="168" t="str">
        <f t="shared" si="4"/>
        <v xml:space="preserve"> </v>
      </c>
      <c r="BA46" s="205" t="str">
        <f>IF(AW46=0," ",VLOOKUP(AW46,PROTOKOL!$A:$E,5,FALSE))</f>
        <v xml:space="preserve"> </v>
      </c>
      <c r="BB46" s="169"/>
      <c r="BC46" s="170" t="str">
        <f t="shared" si="38"/>
        <v xml:space="preserve"> </v>
      </c>
      <c r="BD46" s="210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",(VLOOKUP(BF46,PROTOKOL!$A$1:$E$27,2,FALSE))*BG46)</f>
        <v xml:space="preserve"> </v>
      </c>
      <c r="BI46" s="168" t="str">
        <f t="shared" si="5"/>
        <v xml:space="preserve"> </v>
      </c>
      <c r="BJ46" s="169" t="str">
        <f>IF(BF46=0," ",VLOOKUP(BF46,PROTOKOL!$A:$E,5,FALSE))</f>
        <v xml:space="preserve"> </v>
      </c>
      <c r="BK46" s="205" t="str">
        <f t="shared" si="91"/>
        <v xml:space="preserve"> </v>
      </c>
      <c r="BL46" s="169">
        <f t="shared" si="40"/>
        <v>0</v>
      </c>
      <c r="BM46" s="170" t="str">
        <f t="shared" si="41"/>
        <v xml:space="preserve"> </v>
      </c>
      <c r="BO46" s="166">
        <v>8</v>
      </c>
      <c r="BP46" s="229"/>
      <c r="BQ46" s="167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",(VLOOKUP(BS46,PROTOKOL!$A$1:$E$27,2,FALSE))*BT46)</f>
        <v xml:space="preserve"> </v>
      </c>
      <c r="BV46" s="168" t="str">
        <f t="shared" si="6"/>
        <v xml:space="preserve"> </v>
      </c>
      <c r="BW46" s="205" t="str">
        <f>IF(BS46=0," ",VLOOKUP(BS46,PROTOKOL!$A:$E,5,FALSE))</f>
        <v xml:space="preserve"> </v>
      </c>
      <c r="BX46" s="169"/>
      <c r="BY46" s="170" t="str">
        <f t="shared" si="42"/>
        <v xml:space="preserve"> </v>
      </c>
      <c r="BZ46" s="210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",(VLOOKUP(CB46,PROTOKOL!$A$1:$E$27,2,FALSE))*CC46)</f>
        <v xml:space="preserve"> </v>
      </c>
      <c r="CE46" s="168" t="str">
        <f t="shared" si="7"/>
        <v xml:space="preserve"> </v>
      </c>
      <c r="CF46" s="169" t="str">
        <f>IF(CB46=0," ",VLOOKUP(CB46,PROTOKOL!$A:$E,5,FALSE))</f>
        <v xml:space="preserve"> </v>
      </c>
      <c r="CG46" s="205" t="str">
        <f t="shared" si="92"/>
        <v xml:space="preserve"> </v>
      </c>
      <c r="CH46" s="169">
        <f t="shared" si="44"/>
        <v>0</v>
      </c>
      <c r="CI46" s="170" t="str">
        <f t="shared" si="45"/>
        <v xml:space="preserve"> </v>
      </c>
      <c r="CK46" s="166">
        <v>8</v>
      </c>
      <c r="CL46" s="229"/>
      <c r="CM46" s="167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",(VLOOKUP(CO46,PROTOKOL!$A$1:$E$27,2,FALSE))*CP46)</f>
        <v xml:space="preserve"> </v>
      </c>
      <c r="CR46" s="168" t="str">
        <f t="shared" si="8"/>
        <v xml:space="preserve"> </v>
      </c>
      <c r="CS46" s="205" t="str">
        <f>IF(CO46=0," ",VLOOKUP(CO46,PROTOKOL!$A:$E,5,FALSE))</f>
        <v xml:space="preserve"> </v>
      </c>
      <c r="CT46" s="169"/>
      <c r="CU46" s="170" t="str">
        <f t="shared" si="46"/>
        <v xml:space="preserve"> </v>
      </c>
      <c r="CV46" s="210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",(VLOOKUP(CX46,PROTOKOL!$A$1:$E$27,2,FALSE))*CY46)</f>
        <v xml:space="preserve"> </v>
      </c>
      <c r="DA46" s="168" t="str">
        <f t="shared" si="9"/>
        <v xml:space="preserve"> </v>
      </c>
      <c r="DB46" s="169" t="str">
        <f>IF(CX46=0," ",VLOOKUP(CX46,PROTOKOL!$A:$E,5,FALSE))</f>
        <v xml:space="preserve"> </v>
      </c>
      <c r="DC46" s="205" t="str">
        <f t="shared" si="93"/>
        <v xml:space="preserve"> </v>
      </c>
      <c r="DD46" s="169">
        <f t="shared" si="48"/>
        <v>0</v>
      </c>
      <c r="DE46" s="170" t="str">
        <f t="shared" si="49"/>
        <v xml:space="preserve"> </v>
      </c>
      <c r="DG46" s="166">
        <v>8</v>
      </c>
      <c r="DH46" s="229"/>
      <c r="DI46" s="167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",(VLOOKUP(DK46,PROTOKOL!$A$1:$E$27,2,FALSE))*DL46)</f>
        <v xml:space="preserve"> </v>
      </c>
      <c r="DN46" s="168" t="str">
        <f t="shared" si="10"/>
        <v xml:space="preserve"> </v>
      </c>
      <c r="DO46" s="205" t="str">
        <f>IF(DK46=0," ",VLOOKUP(DK46,PROTOKOL!$A:$E,5,FALSE))</f>
        <v xml:space="preserve"> </v>
      </c>
      <c r="DP46" s="169"/>
      <c r="DQ46" s="170" t="str">
        <f t="shared" si="50"/>
        <v xml:space="preserve"> </v>
      </c>
      <c r="DR46" s="210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",(VLOOKUP(DT46,PROTOKOL!$A$1:$E$27,2,FALSE))*DU46)</f>
        <v xml:space="preserve"> </v>
      </c>
      <c r="DW46" s="168" t="str">
        <f t="shared" si="11"/>
        <v xml:space="preserve"> </v>
      </c>
      <c r="DX46" s="169" t="str">
        <f>IF(DT46=0," ",VLOOKUP(DT46,PROTOKOL!$A:$E,5,FALSE))</f>
        <v xml:space="preserve"> </v>
      </c>
      <c r="DY46" s="205" t="str">
        <f t="shared" si="94"/>
        <v xml:space="preserve"> </v>
      </c>
      <c r="DZ46" s="169">
        <f t="shared" si="52"/>
        <v>0</v>
      </c>
      <c r="EA46" s="170" t="str">
        <f t="shared" si="53"/>
        <v xml:space="preserve"> </v>
      </c>
      <c r="EC46" s="166">
        <v>8</v>
      </c>
      <c r="ED46" s="229"/>
      <c r="EE46" s="167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",(VLOOKUP(EG46,PROTOKOL!$A$1:$E$27,2,FALSE))*EH46)</f>
        <v xml:space="preserve"> </v>
      </c>
      <c r="EJ46" s="168" t="str">
        <f t="shared" si="12"/>
        <v xml:space="preserve"> </v>
      </c>
      <c r="EK46" s="205" t="str">
        <f>IF(EG46=0," ",VLOOKUP(EG46,PROTOKOL!$A:$E,5,FALSE))</f>
        <v xml:space="preserve"> </v>
      </c>
      <c r="EL46" s="169"/>
      <c r="EM46" s="170" t="str">
        <f t="shared" si="54"/>
        <v xml:space="preserve"> </v>
      </c>
      <c r="EN46" s="210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",(VLOOKUP(EP46,PROTOKOL!$A$1:$E$27,2,FALSE))*EQ46)</f>
        <v xml:space="preserve"> </v>
      </c>
      <c r="ES46" s="168" t="str">
        <f t="shared" si="13"/>
        <v xml:space="preserve"> </v>
      </c>
      <c r="ET46" s="169" t="str">
        <f>IF(EP46=0," ",VLOOKUP(EP46,PROTOKOL!$A:$E,5,FALSE))</f>
        <v xml:space="preserve"> </v>
      </c>
      <c r="EU46" s="205" t="str">
        <f t="shared" si="95"/>
        <v xml:space="preserve"> </v>
      </c>
      <c r="EV46" s="169">
        <f t="shared" si="56"/>
        <v>0</v>
      </c>
      <c r="EW46" s="170" t="str">
        <f t="shared" si="57"/>
        <v xml:space="preserve"> </v>
      </c>
      <c r="EY46" s="166">
        <v>8</v>
      </c>
      <c r="EZ46" s="229"/>
      <c r="FA46" s="167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",(VLOOKUP(FC46,PROTOKOL!$A$1:$E$27,2,FALSE))*FD46)</f>
        <v xml:space="preserve"> </v>
      </c>
      <c r="FF46" s="168" t="str">
        <f t="shared" si="14"/>
        <v xml:space="preserve"> </v>
      </c>
      <c r="FG46" s="205" t="str">
        <f>IF(FC46=0," ",VLOOKUP(FC46,PROTOKOL!$A:$E,5,FALSE))</f>
        <v xml:space="preserve"> </v>
      </c>
      <c r="FH46" s="169"/>
      <c r="FI46" s="170" t="str">
        <f t="shared" si="58"/>
        <v xml:space="preserve"> </v>
      </c>
      <c r="FJ46" s="210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",(VLOOKUP(FL46,PROTOKOL!$A$1:$E$27,2,FALSE))*FM46)</f>
        <v xml:space="preserve"> </v>
      </c>
      <c r="FO46" s="168" t="str">
        <f t="shared" si="15"/>
        <v xml:space="preserve"> </v>
      </c>
      <c r="FP46" s="169" t="str">
        <f>IF(FL46=0," ",VLOOKUP(FL46,PROTOKOL!$A:$E,5,FALSE))</f>
        <v xml:space="preserve"> </v>
      </c>
      <c r="FQ46" s="205" t="str">
        <f t="shared" si="96"/>
        <v xml:space="preserve"> </v>
      </c>
      <c r="FR46" s="169">
        <f t="shared" si="60"/>
        <v>0</v>
      </c>
      <c r="FS46" s="170" t="str">
        <f t="shared" si="61"/>
        <v xml:space="preserve"> </v>
      </c>
      <c r="FU46" s="166">
        <v>8</v>
      </c>
      <c r="FV46" s="229"/>
      <c r="FW46" s="167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",(VLOOKUP(FY46,PROTOKOL!$A$1:$E$27,2,FALSE))*FZ46)</f>
        <v xml:space="preserve"> </v>
      </c>
      <c r="GB46" s="168" t="str">
        <f t="shared" si="16"/>
        <v xml:space="preserve"> </v>
      </c>
      <c r="GC46" s="205" t="str">
        <f>IF(FY46=0," ",VLOOKUP(FY46,PROTOKOL!$A:$E,5,FALSE))</f>
        <v xml:space="preserve"> </v>
      </c>
      <c r="GD46" s="169"/>
      <c r="GE46" s="170" t="str">
        <f t="shared" si="62"/>
        <v xml:space="preserve"> </v>
      </c>
      <c r="GF46" s="210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",(VLOOKUP(GH46,PROTOKOL!$A$1:$E$27,2,FALSE))*GI46)</f>
        <v xml:space="preserve"> </v>
      </c>
      <c r="GK46" s="168" t="str">
        <f t="shared" si="17"/>
        <v xml:space="preserve"> </v>
      </c>
      <c r="GL46" s="169" t="str">
        <f>IF(GH46=0," ",VLOOKUP(GH46,PROTOKOL!$A:$E,5,FALSE))</f>
        <v xml:space="preserve"> </v>
      </c>
      <c r="GM46" s="205" t="str">
        <f t="shared" si="97"/>
        <v xml:space="preserve"> </v>
      </c>
      <c r="GN46" s="169">
        <f t="shared" si="64"/>
        <v>0</v>
      </c>
      <c r="GO46" s="170" t="str">
        <f t="shared" si="65"/>
        <v xml:space="preserve"> </v>
      </c>
      <c r="GQ46" s="166">
        <v>8</v>
      </c>
      <c r="GR46" s="229"/>
      <c r="GS46" s="167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",(VLOOKUP(GU46,PROTOKOL!$A$1:$E$27,2,FALSE))*GV46)</f>
        <v xml:space="preserve"> </v>
      </c>
      <c r="GX46" s="168" t="str">
        <f t="shared" si="18"/>
        <v xml:space="preserve"> </v>
      </c>
      <c r="GY46" s="205" t="str">
        <f>IF(GU46=0," ",VLOOKUP(GU46,PROTOKOL!$A:$E,5,FALSE))</f>
        <v xml:space="preserve"> </v>
      </c>
      <c r="GZ46" s="169"/>
      <c r="HA46" s="170" t="str">
        <f t="shared" si="66"/>
        <v xml:space="preserve"> </v>
      </c>
      <c r="HB46" s="210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",(VLOOKUP(HD46,PROTOKOL!$A$1:$E$27,2,FALSE))*HE46)</f>
        <v xml:space="preserve"> </v>
      </c>
      <c r="HG46" s="168" t="str">
        <f t="shared" si="19"/>
        <v xml:space="preserve"> </v>
      </c>
      <c r="HH46" s="169" t="str">
        <f>IF(HD46=0," ",VLOOKUP(HD46,PROTOKOL!$A:$E,5,FALSE))</f>
        <v xml:space="preserve"> </v>
      </c>
      <c r="HI46" s="205" t="str">
        <f t="shared" si="98"/>
        <v xml:space="preserve"> </v>
      </c>
      <c r="HJ46" s="169">
        <f t="shared" si="68"/>
        <v>0</v>
      </c>
      <c r="HK46" s="170" t="str">
        <f t="shared" si="69"/>
        <v xml:space="preserve"> </v>
      </c>
      <c r="HM46" s="166">
        <v>8</v>
      </c>
      <c r="HN46" s="229"/>
      <c r="HO46" s="167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",(VLOOKUP(HQ46,PROTOKOL!$A$1:$E$27,2,FALSE))*HR46)</f>
        <v xml:space="preserve"> </v>
      </c>
      <c r="HT46" s="168" t="str">
        <f t="shared" si="20"/>
        <v xml:space="preserve"> </v>
      </c>
      <c r="HU46" s="205" t="str">
        <f>IF(HQ46=0," ",VLOOKUP(HQ46,PROTOKOL!$A:$E,5,FALSE))</f>
        <v xml:space="preserve"> </v>
      </c>
      <c r="HV46" s="169"/>
      <c r="HW46" s="170" t="str">
        <f t="shared" si="70"/>
        <v xml:space="preserve"> </v>
      </c>
      <c r="HX46" s="210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",(VLOOKUP(HZ46,PROTOKOL!$A$1:$E$27,2,FALSE))*IA46)</f>
        <v xml:space="preserve"> </v>
      </c>
      <c r="IC46" s="168" t="str">
        <f t="shared" si="21"/>
        <v xml:space="preserve"> </v>
      </c>
      <c r="ID46" s="169" t="str">
        <f>IF(HZ46=0," ",VLOOKUP(HZ46,PROTOKOL!$A:$E,5,FALSE))</f>
        <v xml:space="preserve"> </v>
      </c>
      <c r="IE46" s="205" t="str">
        <f t="shared" si="99"/>
        <v xml:space="preserve"> </v>
      </c>
      <c r="IF46" s="169">
        <f t="shared" si="72"/>
        <v>0</v>
      </c>
      <c r="IG46" s="170" t="str">
        <f t="shared" si="73"/>
        <v xml:space="preserve"> </v>
      </c>
      <c r="II46" s="166">
        <v>8</v>
      </c>
      <c r="IJ46" s="229"/>
      <c r="IK46" s="167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",(VLOOKUP(IM46,PROTOKOL!$A$1:$E$27,2,FALSE))*IN46)</f>
        <v xml:space="preserve"> </v>
      </c>
      <c r="IP46" s="168" t="str">
        <f t="shared" si="22"/>
        <v xml:space="preserve"> </v>
      </c>
      <c r="IQ46" s="205" t="str">
        <f>IF(IM46=0," ",VLOOKUP(IM46,PROTOKOL!$A:$E,5,FALSE))</f>
        <v xml:space="preserve"> </v>
      </c>
      <c r="IR46" s="169"/>
      <c r="IS46" s="170" t="str">
        <f t="shared" si="74"/>
        <v xml:space="preserve"> </v>
      </c>
      <c r="IT46" s="210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",(VLOOKUP(IV46,PROTOKOL!$A$1:$E$27,2,FALSE))*IW46)</f>
        <v xml:space="preserve"> </v>
      </c>
      <c r="IY46" s="168" t="str">
        <f t="shared" si="23"/>
        <v xml:space="preserve"> </v>
      </c>
      <c r="IZ46" s="169" t="str">
        <f>IF(IV46=0," ",VLOOKUP(IV46,PROTOKOL!$A:$E,5,FALSE))</f>
        <v xml:space="preserve"> </v>
      </c>
      <c r="JA46" s="205" t="str">
        <f t="shared" si="100"/>
        <v xml:space="preserve"> </v>
      </c>
      <c r="JB46" s="169">
        <f t="shared" si="76"/>
        <v>0</v>
      </c>
      <c r="JC46" s="170" t="str">
        <f t="shared" si="77"/>
        <v xml:space="preserve"> </v>
      </c>
      <c r="JE46" s="166">
        <v>8</v>
      </c>
      <c r="JF46" s="229"/>
      <c r="JG46" s="167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",(VLOOKUP(JI46,PROTOKOL!$A$1:$E$27,2,FALSE))*JJ46)</f>
        <v xml:space="preserve"> </v>
      </c>
      <c r="JL46" s="168" t="str">
        <f t="shared" si="24"/>
        <v xml:space="preserve"> </v>
      </c>
      <c r="JM46" s="205" t="str">
        <f>IF(JI46=0," ",VLOOKUP(JI46,PROTOKOL!$A:$E,5,FALSE))</f>
        <v xml:space="preserve"> </v>
      </c>
      <c r="JN46" s="169"/>
      <c r="JO46" s="170" t="str">
        <f t="shared" si="78"/>
        <v xml:space="preserve"> </v>
      </c>
      <c r="JP46" s="210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",(VLOOKUP(JR46,PROTOKOL!$A$1:$E$27,2,FALSE))*JS46)</f>
        <v xml:space="preserve"> </v>
      </c>
      <c r="JU46" s="168" t="str">
        <f t="shared" si="25"/>
        <v xml:space="preserve"> </v>
      </c>
      <c r="JV46" s="169" t="str">
        <f>IF(JR46=0," ",VLOOKUP(JR46,PROTOKOL!$A:$E,5,FALSE))</f>
        <v xml:space="preserve"> </v>
      </c>
      <c r="JW46" s="205" t="str">
        <f t="shared" si="101"/>
        <v xml:space="preserve"> </v>
      </c>
      <c r="JX46" s="169">
        <f t="shared" si="80"/>
        <v>0</v>
      </c>
      <c r="JY46" s="170" t="str">
        <f t="shared" si="81"/>
        <v xml:space="preserve"> </v>
      </c>
      <c r="KA46" s="166">
        <v>8</v>
      </c>
      <c r="KB46" s="229"/>
      <c r="KC46" s="167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",(VLOOKUP(KE46,PROTOKOL!$A$1:$E$27,2,FALSE))*KF46)</f>
        <v xml:space="preserve"> </v>
      </c>
      <c r="KH46" s="168" t="str">
        <f t="shared" si="26"/>
        <v xml:space="preserve"> </v>
      </c>
      <c r="KI46" s="205" t="str">
        <f>IF(KE46=0," ",VLOOKUP(KE46,PROTOKOL!$A:$E,5,FALSE))</f>
        <v xml:space="preserve"> </v>
      </c>
      <c r="KJ46" s="169"/>
      <c r="KK46" s="170" t="str">
        <f t="shared" si="82"/>
        <v xml:space="preserve"> </v>
      </c>
      <c r="KL46" s="210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",(VLOOKUP(KN46,PROTOKOL!$A$1:$E$27,2,FALSE))*KO46)</f>
        <v xml:space="preserve"> </v>
      </c>
      <c r="KQ46" s="168" t="str">
        <f t="shared" si="27"/>
        <v xml:space="preserve"> </v>
      </c>
      <c r="KR46" s="169" t="str">
        <f>IF(KN46=0," ",VLOOKUP(KN46,PROTOKOL!$A:$E,5,FALSE))</f>
        <v xml:space="preserve"> </v>
      </c>
      <c r="KS46" s="205" t="str">
        <f t="shared" si="102"/>
        <v xml:space="preserve"> </v>
      </c>
      <c r="KT46" s="169">
        <f t="shared" si="84"/>
        <v>0</v>
      </c>
      <c r="KU46" s="170" t="str">
        <f t="shared" si="85"/>
        <v xml:space="preserve"> </v>
      </c>
      <c r="KW46" s="166">
        <v>8</v>
      </c>
      <c r="KX46" s="229"/>
      <c r="KY46" s="167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",(VLOOKUP(LA46,PROTOKOL!$A$1:$E$27,2,FALSE))*LB46)</f>
        <v xml:space="preserve"> </v>
      </c>
      <c r="LD46" s="168" t="str">
        <f t="shared" si="28"/>
        <v xml:space="preserve"> </v>
      </c>
      <c r="LE46" s="205" t="str">
        <f>IF(LA46=0," ",VLOOKUP(LA46,PROTOKOL!$A:$E,5,FALSE))</f>
        <v xml:space="preserve"> </v>
      </c>
      <c r="LF46" s="169"/>
      <c r="LG46" s="170" t="str">
        <f t="shared" si="86"/>
        <v xml:space="preserve"> </v>
      </c>
      <c r="LH46" s="210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",(VLOOKUP(LJ46,PROTOKOL!$A$1:$E$27,2,FALSE))*LK46)</f>
        <v xml:space="preserve"> </v>
      </c>
      <c r="LM46" s="168" t="str">
        <f t="shared" si="29"/>
        <v xml:space="preserve"> </v>
      </c>
      <c r="LN46" s="169" t="str">
        <f>IF(LJ46=0," ",VLOOKUP(LJ46,PROTOKOL!$A:$E,5,FALSE))</f>
        <v xml:space="preserve"> </v>
      </c>
      <c r="LO46" s="205" t="str">
        <f t="shared" si="103"/>
        <v xml:space="preserve"> </v>
      </c>
      <c r="LP46" s="169">
        <f t="shared" si="88"/>
        <v>0</v>
      </c>
      <c r="LQ46" s="170" t="str">
        <f t="shared" si="89"/>
        <v xml:space="preserve"> </v>
      </c>
    </row>
    <row r="47" spans="1:329" ht="13.8">
      <c r="A47" s="166">
        <v>9</v>
      </c>
      <c r="B47" s="227">
        <v>9</v>
      </c>
      <c r="C47" s="167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",(VLOOKUP(E47,PROTOKOL!$A$1:$E$27,2,FALSE))*F47)</f>
        <v xml:space="preserve"> </v>
      </c>
      <c r="H47" s="168" t="str">
        <f t="shared" si="0"/>
        <v xml:space="preserve"> </v>
      </c>
      <c r="I47" s="205" t="str">
        <f>IF(E47=0," ",VLOOKUP(E47,PROTOKOL!$A:$E,5,FALSE))</f>
        <v xml:space="preserve"> </v>
      </c>
      <c r="J47" s="169"/>
      <c r="K47" s="170" t="str">
        <f t="shared" si="30"/>
        <v xml:space="preserve"> </v>
      </c>
      <c r="L47" s="210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",(VLOOKUP(N47,PROTOKOL!$A$1:$E$27,2,FALSE))*O47)</f>
        <v xml:space="preserve"> </v>
      </c>
      <c r="Q47" s="168" t="str">
        <f t="shared" si="1"/>
        <v xml:space="preserve"> </v>
      </c>
      <c r="R47" s="169" t="str">
        <f>IF(N47=0," ",VLOOKUP(N47,PROTOKOL!$A:$E,5,FALSE))</f>
        <v xml:space="preserve"> </v>
      </c>
      <c r="S47" s="205" t="str">
        <f t="shared" si="31"/>
        <v xml:space="preserve"> </v>
      </c>
      <c r="T47" s="169">
        <f t="shared" si="32"/>
        <v>0</v>
      </c>
      <c r="U47" s="170" t="str">
        <f t="shared" si="33"/>
        <v xml:space="preserve"> </v>
      </c>
      <c r="W47" s="166">
        <v>9</v>
      </c>
      <c r="X47" s="227">
        <v>9</v>
      </c>
      <c r="Y47" s="167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",(VLOOKUP(AA47,PROTOKOL!$A$1:$E$27,2,FALSE))*AB47)</f>
        <v xml:space="preserve"> </v>
      </c>
      <c r="AD47" s="168" t="str">
        <f t="shared" si="2"/>
        <v xml:space="preserve"> </v>
      </c>
      <c r="AE47" s="205" t="str">
        <f>IF(AA47=0," ",VLOOKUP(AA47,PROTOKOL!$A:$E,5,FALSE))</f>
        <v xml:space="preserve"> </v>
      </c>
      <c r="AF47" s="169"/>
      <c r="AG47" s="170" t="str">
        <f t="shared" si="34"/>
        <v xml:space="preserve"> </v>
      </c>
      <c r="AH47" s="210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",(VLOOKUP(AJ47,PROTOKOL!$A$1:$E$27,2,FALSE))*AK47)</f>
        <v xml:space="preserve"> </v>
      </c>
      <c r="AM47" s="168" t="str">
        <f t="shared" si="3"/>
        <v xml:space="preserve"> </v>
      </c>
      <c r="AN47" s="169" t="str">
        <f>IF(AJ47=0," ",VLOOKUP(AJ47,PROTOKOL!$A:$E,5,FALSE))</f>
        <v xml:space="preserve"> </v>
      </c>
      <c r="AO47" s="205" t="str">
        <f t="shared" si="90"/>
        <v xml:space="preserve"> </v>
      </c>
      <c r="AP47" s="169">
        <f t="shared" si="36"/>
        <v>0</v>
      </c>
      <c r="AQ47" s="170" t="str">
        <f t="shared" si="37"/>
        <v xml:space="preserve"> </v>
      </c>
      <c r="AS47" s="166">
        <v>9</v>
      </c>
      <c r="AT47" s="227">
        <v>9</v>
      </c>
      <c r="AU47" s="167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",(VLOOKUP(AW47,PROTOKOL!$A$1:$E$27,2,FALSE))*AX47)</f>
        <v xml:space="preserve"> </v>
      </c>
      <c r="AZ47" s="168" t="str">
        <f t="shared" si="4"/>
        <v xml:space="preserve"> </v>
      </c>
      <c r="BA47" s="205" t="str">
        <f>IF(AW47=0," ",VLOOKUP(AW47,PROTOKOL!$A:$E,5,FALSE))</f>
        <v xml:space="preserve"> </v>
      </c>
      <c r="BB47" s="169"/>
      <c r="BC47" s="170" t="str">
        <f t="shared" si="38"/>
        <v xml:space="preserve"> </v>
      </c>
      <c r="BD47" s="210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",(VLOOKUP(BF47,PROTOKOL!$A$1:$E$27,2,FALSE))*BG47)</f>
        <v xml:space="preserve"> </v>
      </c>
      <c r="BI47" s="168" t="str">
        <f t="shared" si="5"/>
        <v xml:space="preserve"> </v>
      </c>
      <c r="BJ47" s="169" t="str">
        <f>IF(BF47=0," ",VLOOKUP(BF47,PROTOKOL!$A:$E,5,FALSE))</f>
        <v xml:space="preserve"> </v>
      </c>
      <c r="BK47" s="205" t="str">
        <f t="shared" si="91"/>
        <v xml:space="preserve"> </v>
      </c>
      <c r="BL47" s="169">
        <f t="shared" si="40"/>
        <v>0</v>
      </c>
      <c r="BM47" s="170" t="str">
        <f t="shared" si="41"/>
        <v xml:space="preserve"> </v>
      </c>
      <c r="BO47" s="166">
        <v>9</v>
      </c>
      <c r="BP47" s="227">
        <v>9</v>
      </c>
      <c r="BQ47" s="167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",(VLOOKUP(BS47,PROTOKOL!$A$1:$E$27,2,FALSE))*BT47)</f>
        <v xml:space="preserve"> </v>
      </c>
      <c r="BV47" s="168" t="str">
        <f t="shared" si="6"/>
        <v xml:space="preserve"> </v>
      </c>
      <c r="BW47" s="205" t="str">
        <f>IF(BS47=0," ",VLOOKUP(BS47,PROTOKOL!$A:$E,5,FALSE))</f>
        <v xml:space="preserve"> </v>
      </c>
      <c r="BX47" s="169"/>
      <c r="BY47" s="170" t="str">
        <f t="shared" si="42"/>
        <v xml:space="preserve"> </v>
      </c>
      <c r="BZ47" s="210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",(VLOOKUP(CB47,PROTOKOL!$A$1:$E$27,2,FALSE))*CC47)</f>
        <v xml:space="preserve"> </v>
      </c>
      <c r="CE47" s="168" t="str">
        <f t="shared" si="7"/>
        <v xml:space="preserve"> </v>
      </c>
      <c r="CF47" s="169" t="str">
        <f>IF(CB47=0," ",VLOOKUP(CB47,PROTOKOL!$A:$E,5,FALSE))</f>
        <v xml:space="preserve"> </v>
      </c>
      <c r="CG47" s="205" t="str">
        <f t="shared" si="92"/>
        <v xml:space="preserve"> </v>
      </c>
      <c r="CH47" s="169">
        <f t="shared" si="44"/>
        <v>0</v>
      </c>
      <c r="CI47" s="170" t="str">
        <f t="shared" si="45"/>
        <v xml:space="preserve"> </v>
      </c>
      <c r="CK47" s="166">
        <v>9</v>
      </c>
      <c r="CL47" s="227">
        <v>9</v>
      </c>
      <c r="CM47" s="167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",(VLOOKUP(CO47,PROTOKOL!$A$1:$E$27,2,FALSE))*CP47)</f>
        <v xml:space="preserve"> </v>
      </c>
      <c r="CR47" s="168" t="str">
        <f t="shared" si="8"/>
        <v xml:space="preserve"> </v>
      </c>
      <c r="CS47" s="205" t="str">
        <f>IF(CO47=0," ",VLOOKUP(CO47,PROTOKOL!$A:$E,5,FALSE))</f>
        <v xml:space="preserve"> </v>
      </c>
      <c r="CT47" s="169"/>
      <c r="CU47" s="170" t="str">
        <f t="shared" si="46"/>
        <v xml:space="preserve"> </v>
      </c>
      <c r="CV47" s="210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",(VLOOKUP(CX47,PROTOKOL!$A$1:$E$27,2,FALSE))*CY47)</f>
        <v xml:space="preserve"> </v>
      </c>
      <c r="DA47" s="168" t="str">
        <f t="shared" si="9"/>
        <v xml:space="preserve"> </v>
      </c>
      <c r="DB47" s="169" t="str">
        <f>IF(CX47=0," ",VLOOKUP(CX47,PROTOKOL!$A:$E,5,FALSE))</f>
        <v xml:space="preserve"> </v>
      </c>
      <c r="DC47" s="205" t="str">
        <f t="shared" si="93"/>
        <v xml:space="preserve"> </v>
      </c>
      <c r="DD47" s="169">
        <f t="shared" si="48"/>
        <v>0</v>
      </c>
      <c r="DE47" s="170" t="str">
        <f t="shared" si="49"/>
        <v xml:space="preserve"> </v>
      </c>
      <c r="DG47" s="166">
        <v>9</v>
      </c>
      <c r="DH47" s="227">
        <v>9</v>
      </c>
      <c r="DI47" s="167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",(VLOOKUP(DK47,PROTOKOL!$A$1:$E$27,2,FALSE))*DL47)</f>
        <v xml:space="preserve"> </v>
      </c>
      <c r="DN47" s="168" t="str">
        <f t="shared" si="10"/>
        <v xml:space="preserve"> </v>
      </c>
      <c r="DO47" s="205" t="str">
        <f>IF(DK47=0," ",VLOOKUP(DK47,PROTOKOL!$A:$E,5,FALSE))</f>
        <v xml:space="preserve"> </v>
      </c>
      <c r="DP47" s="169"/>
      <c r="DQ47" s="170" t="str">
        <f t="shared" si="50"/>
        <v xml:space="preserve"> </v>
      </c>
      <c r="DR47" s="210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",(VLOOKUP(DT47,PROTOKOL!$A$1:$E$27,2,FALSE))*DU47)</f>
        <v xml:space="preserve"> </v>
      </c>
      <c r="DW47" s="168" t="str">
        <f t="shared" si="11"/>
        <v xml:space="preserve"> </v>
      </c>
      <c r="DX47" s="169" t="str">
        <f>IF(DT47=0," ",VLOOKUP(DT47,PROTOKOL!$A:$E,5,FALSE))</f>
        <v xml:space="preserve"> </v>
      </c>
      <c r="DY47" s="205" t="str">
        <f t="shared" si="94"/>
        <v xml:space="preserve"> </v>
      </c>
      <c r="DZ47" s="169">
        <f t="shared" si="52"/>
        <v>0</v>
      </c>
      <c r="EA47" s="170" t="str">
        <f t="shared" si="53"/>
        <v xml:space="preserve"> </v>
      </c>
      <c r="EC47" s="166">
        <v>9</v>
      </c>
      <c r="ED47" s="227">
        <v>9</v>
      </c>
      <c r="EE47" s="167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",(VLOOKUP(EG47,PROTOKOL!$A$1:$E$27,2,FALSE))*EH47)</f>
        <v xml:space="preserve"> </v>
      </c>
      <c r="EJ47" s="168" t="str">
        <f t="shared" si="12"/>
        <v xml:space="preserve"> </v>
      </c>
      <c r="EK47" s="205" t="str">
        <f>IF(EG47=0," ",VLOOKUP(EG47,PROTOKOL!$A:$E,5,FALSE))</f>
        <v xml:space="preserve"> </v>
      </c>
      <c r="EL47" s="169"/>
      <c r="EM47" s="170" t="str">
        <f t="shared" si="54"/>
        <v xml:space="preserve"> </v>
      </c>
      <c r="EN47" s="210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",(VLOOKUP(EP47,PROTOKOL!$A$1:$E$27,2,FALSE))*EQ47)</f>
        <v xml:space="preserve"> </v>
      </c>
      <c r="ES47" s="168" t="str">
        <f t="shared" si="13"/>
        <v xml:space="preserve"> </v>
      </c>
      <c r="ET47" s="169" t="str">
        <f>IF(EP47=0," ",VLOOKUP(EP47,PROTOKOL!$A:$E,5,FALSE))</f>
        <v xml:space="preserve"> </v>
      </c>
      <c r="EU47" s="205" t="str">
        <f t="shared" si="95"/>
        <v xml:space="preserve"> </v>
      </c>
      <c r="EV47" s="169">
        <f t="shared" si="56"/>
        <v>0</v>
      </c>
      <c r="EW47" s="170" t="str">
        <f t="shared" si="57"/>
        <v xml:space="preserve"> </v>
      </c>
      <c r="EY47" s="166">
        <v>9</v>
      </c>
      <c r="EZ47" s="227">
        <v>9</v>
      </c>
      <c r="FA47" s="167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",(VLOOKUP(FC47,PROTOKOL!$A$1:$E$27,2,FALSE))*FD47)</f>
        <v xml:space="preserve"> </v>
      </c>
      <c r="FF47" s="168" t="str">
        <f t="shared" si="14"/>
        <v xml:space="preserve"> </v>
      </c>
      <c r="FG47" s="205" t="str">
        <f>IF(FC47=0," ",VLOOKUP(FC47,PROTOKOL!$A:$E,5,FALSE))</f>
        <v xml:space="preserve"> </v>
      </c>
      <c r="FH47" s="169"/>
      <c r="FI47" s="170" t="str">
        <f t="shared" si="58"/>
        <v xml:space="preserve"> </v>
      </c>
      <c r="FJ47" s="210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",(VLOOKUP(FL47,PROTOKOL!$A$1:$E$27,2,FALSE))*FM47)</f>
        <v xml:space="preserve"> </v>
      </c>
      <c r="FO47" s="168" t="str">
        <f t="shared" si="15"/>
        <v xml:space="preserve"> </v>
      </c>
      <c r="FP47" s="169" t="str">
        <f>IF(FL47=0," ",VLOOKUP(FL47,PROTOKOL!$A:$E,5,FALSE))</f>
        <v xml:space="preserve"> </v>
      </c>
      <c r="FQ47" s="205" t="str">
        <f t="shared" si="96"/>
        <v xml:space="preserve"> </v>
      </c>
      <c r="FR47" s="169">
        <f t="shared" si="60"/>
        <v>0</v>
      </c>
      <c r="FS47" s="170" t="str">
        <f t="shared" si="61"/>
        <v xml:space="preserve"> </v>
      </c>
      <c r="FU47" s="166">
        <v>9</v>
      </c>
      <c r="FV47" s="227">
        <v>9</v>
      </c>
      <c r="FW47" s="167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",(VLOOKUP(FY47,PROTOKOL!$A$1:$E$27,2,FALSE))*FZ47)</f>
        <v xml:space="preserve"> </v>
      </c>
      <c r="GB47" s="168" t="str">
        <f t="shared" si="16"/>
        <v xml:space="preserve"> </v>
      </c>
      <c r="GC47" s="205" t="str">
        <f>IF(FY47=0," ",VLOOKUP(FY47,PROTOKOL!$A:$E,5,FALSE))</f>
        <v xml:space="preserve"> </v>
      </c>
      <c r="GD47" s="169"/>
      <c r="GE47" s="170" t="str">
        <f t="shared" si="62"/>
        <v xml:space="preserve"> </v>
      </c>
      <c r="GF47" s="210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",(VLOOKUP(GH47,PROTOKOL!$A$1:$E$27,2,FALSE))*GI47)</f>
        <v xml:space="preserve"> </v>
      </c>
      <c r="GK47" s="168" t="str">
        <f t="shared" si="17"/>
        <v xml:space="preserve"> </v>
      </c>
      <c r="GL47" s="169" t="str">
        <f>IF(GH47=0," ",VLOOKUP(GH47,PROTOKOL!$A:$E,5,FALSE))</f>
        <v xml:space="preserve"> </v>
      </c>
      <c r="GM47" s="205" t="str">
        <f t="shared" si="97"/>
        <v xml:space="preserve"> </v>
      </c>
      <c r="GN47" s="169">
        <f t="shared" si="64"/>
        <v>0</v>
      </c>
      <c r="GO47" s="170" t="str">
        <f t="shared" si="65"/>
        <v xml:space="preserve"> </v>
      </c>
      <c r="GQ47" s="166">
        <v>9</v>
      </c>
      <c r="GR47" s="227">
        <v>9</v>
      </c>
      <c r="GS47" s="167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",(VLOOKUP(GU47,PROTOKOL!$A$1:$E$27,2,FALSE))*GV47)</f>
        <v xml:space="preserve"> </v>
      </c>
      <c r="GX47" s="168" t="str">
        <f t="shared" si="18"/>
        <v xml:space="preserve"> </v>
      </c>
      <c r="GY47" s="205" t="str">
        <f>IF(GU47=0," ",VLOOKUP(GU47,PROTOKOL!$A:$E,5,FALSE))</f>
        <v xml:space="preserve"> </v>
      </c>
      <c r="GZ47" s="169"/>
      <c r="HA47" s="170" t="str">
        <f t="shared" si="66"/>
        <v xml:space="preserve"> </v>
      </c>
      <c r="HB47" s="210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",(VLOOKUP(HD47,PROTOKOL!$A$1:$E$27,2,FALSE))*HE47)</f>
        <v xml:space="preserve"> </v>
      </c>
      <c r="HG47" s="168" t="str">
        <f t="shared" si="19"/>
        <v xml:space="preserve"> </v>
      </c>
      <c r="HH47" s="169" t="str">
        <f>IF(HD47=0," ",VLOOKUP(HD47,PROTOKOL!$A:$E,5,FALSE))</f>
        <v xml:space="preserve"> </v>
      </c>
      <c r="HI47" s="205" t="str">
        <f t="shared" si="98"/>
        <v xml:space="preserve"> </v>
      </c>
      <c r="HJ47" s="169">
        <f t="shared" si="68"/>
        <v>0</v>
      </c>
      <c r="HK47" s="170" t="str">
        <f t="shared" si="69"/>
        <v xml:space="preserve"> </v>
      </c>
      <c r="HM47" s="166">
        <v>9</v>
      </c>
      <c r="HN47" s="227">
        <v>9</v>
      </c>
      <c r="HO47" s="167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",(VLOOKUP(HQ47,PROTOKOL!$A$1:$E$27,2,FALSE))*HR47)</f>
        <v xml:space="preserve"> </v>
      </c>
      <c r="HT47" s="168" t="str">
        <f t="shared" si="20"/>
        <v xml:space="preserve"> </v>
      </c>
      <c r="HU47" s="205" t="str">
        <f>IF(HQ47=0," ",VLOOKUP(HQ47,PROTOKOL!$A:$E,5,FALSE))</f>
        <v xml:space="preserve"> </v>
      </c>
      <c r="HV47" s="169"/>
      <c r="HW47" s="170" t="str">
        <f t="shared" si="70"/>
        <v xml:space="preserve"> </v>
      </c>
      <c r="HX47" s="210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",(VLOOKUP(HZ47,PROTOKOL!$A$1:$E$27,2,FALSE))*IA47)</f>
        <v xml:space="preserve"> </v>
      </c>
      <c r="IC47" s="168" t="str">
        <f t="shared" si="21"/>
        <v xml:space="preserve"> </v>
      </c>
      <c r="ID47" s="169" t="str">
        <f>IF(HZ47=0," ",VLOOKUP(HZ47,PROTOKOL!$A:$E,5,FALSE))</f>
        <v xml:space="preserve"> </v>
      </c>
      <c r="IE47" s="205" t="str">
        <f t="shared" si="99"/>
        <v xml:space="preserve"> </v>
      </c>
      <c r="IF47" s="169">
        <f t="shared" si="72"/>
        <v>0</v>
      </c>
      <c r="IG47" s="170" t="str">
        <f t="shared" si="73"/>
        <v xml:space="preserve"> </v>
      </c>
      <c r="II47" s="166">
        <v>9</v>
      </c>
      <c r="IJ47" s="227">
        <v>9</v>
      </c>
      <c r="IK47" s="167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",(VLOOKUP(IM47,PROTOKOL!$A$1:$E$27,2,FALSE))*IN47)</f>
        <v xml:space="preserve"> </v>
      </c>
      <c r="IP47" s="168" t="str">
        <f t="shared" si="22"/>
        <v xml:space="preserve"> </v>
      </c>
      <c r="IQ47" s="205" t="str">
        <f>IF(IM47=0," ",VLOOKUP(IM47,PROTOKOL!$A:$E,5,FALSE))</f>
        <v xml:space="preserve"> </v>
      </c>
      <c r="IR47" s="169"/>
      <c r="IS47" s="170" t="str">
        <f t="shared" si="74"/>
        <v xml:space="preserve"> </v>
      </c>
      <c r="IT47" s="210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",(VLOOKUP(IV47,PROTOKOL!$A$1:$E$27,2,FALSE))*IW47)</f>
        <v xml:space="preserve"> </v>
      </c>
      <c r="IY47" s="168" t="str">
        <f t="shared" si="23"/>
        <v xml:space="preserve"> </v>
      </c>
      <c r="IZ47" s="169" t="str">
        <f>IF(IV47=0," ",VLOOKUP(IV47,PROTOKOL!$A:$E,5,FALSE))</f>
        <v xml:space="preserve"> </v>
      </c>
      <c r="JA47" s="205" t="str">
        <f t="shared" si="100"/>
        <v xml:space="preserve"> </v>
      </c>
      <c r="JB47" s="169">
        <f t="shared" si="76"/>
        <v>0</v>
      </c>
      <c r="JC47" s="170" t="str">
        <f t="shared" si="77"/>
        <v xml:space="preserve"> </v>
      </c>
      <c r="JE47" s="166">
        <v>9</v>
      </c>
      <c r="JF47" s="227">
        <v>9</v>
      </c>
      <c r="JG47" s="167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",(VLOOKUP(JI47,PROTOKOL!$A$1:$E$27,2,FALSE))*JJ47)</f>
        <v xml:space="preserve"> </v>
      </c>
      <c r="JL47" s="168" t="str">
        <f t="shared" si="24"/>
        <v xml:space="preserve"> </v>
      </c>
      <c r="JM47" s="205" t="str">
        <f>IF(JI47=0," ",VLOOKUP(JI47,PROTOKOL!$A:$E,5,FALSE))</f>
        <v xml:space="preserve"> </v>
      </c>
      <c r="JN47" s="169"/>
      <c r="JO47" s="170" t="str">
        <f t="shared" si="78"/>
        <v xml:space="preserve"> </v>
      </c>
      <c r="JP47" s="210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",(VLOOKUP(JR47,PROTOKOL!$A$1:$E$27,2,FALSE))*JS47)</f>
        <v xml:space="preserve"> </v>
      </c>
      <c r="JU47" s="168" t="str">
        <f t="shared" si="25"/>
        <v xml:space="preserve"> </v>
      </c>
      <c r="JV47" s="169" t="str">
        <f>IF(JR47=0," ",VLOOKUP(JR47,PROTOKOL!$A:$E,5,FALSE))</f>
        <v xml:space="preserve"> </v>
      </c>
      <c r="JW47" s="205" t="str">
        <f t="shared" si="101"/>
        <v xml:space="preserve"> </v>
      </c>
      <c r="JX47" s="169">
        <f t="shared" si="80"/>
        <v>0</v>
      </c>
      <c r="JY47" s="170" t="str">
        <f t="shared" si="81"/>
        <v xml:space="preserve"> </v>
      </c>
      <c r="KA47" s="166">
        <v>9</v>
      </c>
      <c r="KB47" s="227">
        <v>9</v>
      </c>
      <c r="KC47" s="167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",(VLOOKUP(KE47,PROTOKOL!$A$1:$E$27,2,FALSE))*KF47)</f>
        <v xml:space="preserve"> </v>
      </c>
      <c r="KH47" s="168" t="str">
        <f t="shared" si="26"/>
        <v xml:space="preserve"> </v>
      </c>
      <c r="KI47" s="205" t="str">
        <f>IF(KE47=0," ",VLOOKUP(KE47,PROTOKOL!$A:$E,5,FALSE))</f>
        <v xml:space="preserve"> </v>
      </c>
      <c r="KJ47" s="169"/>
      <c r="KK47" s="170" t="str">
        <f t="shared" si="82"/>
        <v xml:space="preserve"> </v>
      </c>
      <c r="KL47" s="210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",(VLOOKUP(KN47,PROTOKOL!$A$1:$E$27,2,FALSE))*KO47)</f>
        <v xml:space="preserve"> </v>
      </c>
      <c r="KQ47" s="168" t="str">
        <f t="shared" si="27"/>
        <v xml:space="preserve"> </v>
      </c>
      <c r="KR47" s="169" t="str">
        <f>IF(KN47=0," ",VLOOKUP(KN47,PROTOKOL!$A:$E,5,FALSE))</f>
        <v xml:space="preserve"> </v>
      </c>
      <c r="KS47" s="205" t="str">
        <f t="shared" si="102"/>
        <v xml:space="preserve"> </v>
      </c>
      <c r="KT47" s="169">
        <f t="shared" si="84"/>
        <v>0</v>
      </c>
      <c r="KU47" s="170" t="str">
        <f t="shared" si="85"/>
        <v xml:space="preserve"> </v>
      </c>
      <c r="KW47" s="166">
        <v>9</v>
      </c>
      <c r="KX47" s="227">
        <v>9</v>
      </c>
      <c r="KY47" s="167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",(VLOOKUP(LA47,PROTOKOL!$A$1:$E$27,2,FALSE))*LB47)</f>
        <v xml:space="preserve"> </v>
      </c>
      <c r="LD47" s="168" t="str">
        <f t="shared" si="28"/>
        <v xml:space="preserve"> </v>
      </c>
      <c r="LE47" s="205" t="str">
        <f>IF(LA47=0," ",VLOOKUP(LA47,PROTOKOL!$A:$E,5,FALSE))</f>
        <v xml:space="preserve"> </v>
      </c>
      <c r="LF47" s="169"/>
      <c r="LG47" s="170" t="str">
        <f t="shared" si="86"/>
        <v xml:space="preserve"> </v>
      </c>
      <c r="LH47" s="210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",(VLOOKUP(LJ47,PROTOKOL!$A$1:$E$27,2,FALSE))*LK47)</f>
        <v xml:space="preserve"> </v>
      </c>
      <c r="LM47" s="168" t="str">
        <f t="shared" si="29"/>
        <v xml:space="preserve"> </v>
      </c>
      <c r="LN47" s="169" t="str">
        <f>IF(LJ47=0," ",VLOOKUP(LJ47,PROTOKOL!$A:$E,5,FALSE))</f>
        <v xml:space="preserve"> </v>
      </c>
      <c r="LO47" s="205" t="str">
        <f t="shared" si="103"/>
        <v xml:space="preserve"> </v>
      </c>
      <c r="LP47" s="169">
        <f t="shared" si="88"/>
        <v>0</v>
      </c>
      <c r="LQ47" s="170" t="str">
        <f t="shared" si="89"/>
        <v xml:space="preserve"> </v>
      </c>
    </row>
    <row r="48" spans="1:329" ht="13.8">
      <c r="A48" s="166">
        <v>9</v>
      </c>
      <c r="B48" s="228"/>
      <c r="C48" s="167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",(VLOOKUP(E48,PROTOKOL!$A$1:$E$27,2,FALSE))*F48)</f>
        <v xml:space="preserve"> </v>
      </c>
      <c r="H48" s="168" t="str">
        <f t="shared" si="0"/>
        <v xml:space="preserve"> </v>
      </c>
      <c r="I48" s="205" t="str">
        <f>IF(E48=0," ",VLOOKUP(E48,PROTOKOL!$A:$E,5,FALSE))</f>
        <v xml:space="preserve"> </v>
      </c>
      <c r="J48" s="169"/>
      <c r="K48" s="170" t="str">
        <f t="shared" si="30"/>
        <v xml:space="preserve"> </v>
      </c>
      <c r="L48" s="210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",(VLOOKUP(N48,PROTOKOL!$A$1:$E$27,2,FALSE))*O48)</f>
        <v xml:space="preserve"> </v>
      </c>
      <c r="Q48" s="168" t="str">
        <f t="shared" si="1"/>
        <v xml:space="preserve"> </v>
      </c>
      <c r="R48" s="169" t="str">
        <f>IF(N48=0," ",VLOOKUP(N48,PROTOKOL!$A:$E,5,FALSE))</f>
        <v xml:space="preserve"> </v>
      </c>
      <c r="S48" s="205" t="str">
        <f t="shared" si="31"/>
        <v xml:space="preserve"> </v>
      </c>
      <c r="T48" s="169">
        <f t="shared" si="32"/>
        <v>0</v>
      </c>
      <c r="U48" s="170" t="str">
        <f t="shared" si="33"/>
        <v xml:space="preserve"> </v>
      </c>
      <c r="W48" s="166">
        <v>9</v>
      </c>
      <c r="X48" s="228"/>
      <c r="Y48" s="167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",(VLOOKUP(AA48,PROTOKOL!$A$1:$E$27,2,FALSE))*AB48)</f>
        <v xml:space="preserve"> </v>
      </c>
      <c r="AD48" s="168" t="str">
        <f t="shared" si="2"/>
        <v xml:space="preserve"> </v>
      </c>
      <c r="AE48" s="205" t="str">
        <f>IF(AA48=0," ",VLOOKUP(AA48,PROTOKOL!$A:$E,5,FALSE))</f>
        <v xml:space="preserve"> </v>
      </c>
      <c r="AF48" s="169"/>
      <c r="AG48" s="170" t="str">
        <f t="shared" si="34"/>
        <v xml:space="preserve"> </v>
      </c>
      <c r="AH48" s="210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",(VLOOKUP(AJ48,PROTOKOL!$A$1:$E$27,2,FALSE))*AK48)</f>
        <v xml:space="preserve"> </v>
      </c>
      <c r="AM48" s="168" t="str">
        <f t="shared" si="3"/>
        <v xml:space="preserve"> </v>
      </c>
      <c r="AN48" s="169" t="str">
        <f>IF(AJ48=0," ",VLOOKUP(AJ48,PROTOKOL!$A:$E,5,FALSE))</f>
        <v xml:space="preserve"> </v>
      </c>
      <c r="AO48" s="205" t="str">
        <f t="shared" si="90"/>
        <v xml:space="preserve"> </v>
      </c>
      <c r="AP48" s="169">
        <f t="shared" si="36"/>
        <v>0</v>
      </c>
      <c r="AQ48" s="170" t="str">
        <f t="shared" si="37"/>
        <v xml:space="preserve"> </v>
      </c>
      <c r="AS48" s="166">
        <v>9</v>
      </c>
      <c r="AT48" s="228"/>
      <c r="AU48" s="167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",(VLOOKUP(AW48,PROTOKOL!$A$1:$E$27,2,FALSE))*AX48)</f>
        <v xml:space="preserve"> </v>
      </c>
      <c r="AZ48" s="168" t="str">
        <f t="shared" si="4"/>
        <v xml:space="preserve"> </v>
      </c>
      <c r="BA48" s="205" t="str">
        <f>IF(AW48=0," ",VLOOKUP(AW48,PROTOKOL!$A:$E,5,FALSE))</f>
        <v xml:space="preserve"> </v>
      </c>
      <c r="BB48" s="169"/>
      <c r="BC48" s="170" t="str">
        <f t="shared" si="38"/>
        <v xml:space="preserve"> </v>
      </c>
      <c r="BD48" s="210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",(VLOOKUP(BF48,PROTOKOL!$A$1:$E$27,2,FALSE))*BG48)</f>
        <v xml:space="preserve"> </v>
      </c>
      <c r="BI48" s="168" t="str">
        <f t="shared" si="5"/>
        <v xml:space="preserve"> </v>
      </c>
      <c r="BJ48" s="169" t="str">
        <f>IF(BF48=0," ",VLOOKUP(BF48,PROTOKOL!$A:$E,5,FALSE))</f>
        <v xml:space="preserve"> </v>
      </c>
      <c r="BK48" s="205" t="str">
        <f t="shared" si="91"/>
        <v xml:space="preserve"> </v>
      </c>
      <c r="BL48" s="169">
        <f t="shared" si="40"/>
        <v>0</v>
      </c>
      <c r="BM48" s="170" t="str">
        <f t="shared" si="41"/>
        <v xml:space="preserve"> </v>
      </c>
      <c r="BO48" s="166">
        <v>9</v>
      </c>
      <c r="BP48" s="228"/>
      <c r="BQ48" s="167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",(VLOOKUP(BS48,PROTOKOL!$A$1:$E$27,2,FALSE))*BT48)</f>
        <v xml:space="preserve"> </v>
      </c>
      <c r="BV48" s="168" t="str">
        <f t="shared" si="6"/>
        <v xml:space="preserve"> </v>
      </c>
      <c r="BW48" s="205" t="str">
        <f>IF(BS48=0," ",VLOOKUP(BS48,PROTOKOL!$A:$E,5,FALSE))</f>
        <v xml:space="preserve"> </v>
      </c>
      <c r="BX48" s="169"/>
      <c r="BY48" s="170" t="str">
        <f t="shared" si="42"/>
        <v xml:space="preserve"> </v>
      </c>
      <c r="BZ48" s="210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",(VLOOKUP(CB48,PROTOKOL!$A$1:$E$27,2,FALSE))*CC48)</f>
        <v xml:space="preserve"> </v>
      </c>
      <c r="CE48" s="168" t="str">
        <f t="shared" si="7"/>
        <v xml:space="preserve"> </v>
      </c>
      <c r="CF48" s="169" t="str">
        <f>IF(CB48=0," ",VLOOKUP(CB48,PROTOKOL!$A:$E,5,FALSE))</f>
        <v xml:space="preserve"> </v>
      </c>
      <c r="CG48" s="205" t="str">
        <f t="shared" si="92"/>
        <v xml:space="preserve"> </v>
      </c>
      <c r="CH48" s="169">
        <f t="shared" si="44"/>
        <v>0</v>
      </c>
      <c r="CI48" s="170" t="str">
        <f t="shared" si="45"/>
        <v xml:space="preserve"> </v>
      </c>
      <c r="CK48" s="166">
        <v>9</v>
      </c>
      <c r="CL48" s="228"/>
      <c r="CM48" s="167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",(VLOOKUP(CO48,PROTOKOL!$A$1:$E$27,2,FALSE))*CP48)</f>
        <v xml:space="preserve"> </v>
      </c>
      <c r="CR48" s="168" t="str">
        <f t="shared" si="8"/>
        <v xml:space="preserve"> </v>
      </c>
      <c r="CS48" s="205" t="str">
        <f>IF(CO48=0," ",VLOOKUP(CO48,PROTOKOL!$A:$E,5,FALSE))</f>
        <v xml:space="preserve"> </v>
      </c>
      <c r="CT48" s="169"/>
      <c r="CU48" s="170" t="str">
        <f t="shared" si="46"/>
        <v xml:space="preserve"> </v>
      </c>
      <c r="CV48" s="210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",(VLOOKUP(CX48,PROTOKOL!$A$1:$E$27,2,FALSE))*CY48)</f>
        <v xml:space="preserve"> </v>
      </c>
      <c r="DA48" s="168" t="str">
        <f t="shared" si="9"/>
        <v xml:space="preserve"> </v>
      </c>
      <c r="DB48" s="169" t="str">
        <f>IF(CX48=0," ",VLOOKUP(CX48,PROTOKOL!$A:$E,5,FALSE))</f>
        <v xml:space="preserve"> </v>
      </c>
      <c r="DC48" s="205" t="str">
        <f t="shared" si="93"/>
        <v xml:space="preserve"> </v>
      </c>
      <c r="DD48" s="169">
        <f t="shared" si="48"/>
        <v>0</v>
      </c>
      <c r="DE48" s="170" t="str">
        <f t="shared" si="49"/>
        <v xml:space="preserve"> </v>
      </c>
      <c r="DG48" s="166">
        <v>9</v>
      </c>
      <c r="DH48" s="228"/>
      <c r="DI48" s="167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",(VLOOKUP(DK48,PROTOKOL!$A$1:$E$27,2,FALSE))*DL48)</f>
        <v xml:space="preserve"> </v>
      </c>
      <c r="DN48" s="168" t="str">
        <f t="shared" si="10"/>
        <v xml:space="preserve"> </v>
      </c>
      <c r="DO48" s="205" t="str">
        <f>IF(DK48=0," ",VLOOKUP(DK48,PROTOKOL!$A:$E,5,FALSE))</f>
        <v xml:space="preserve"> </v>
      </c>
      <c r="DP48" s="169"/>
      <c r="DQ48" s="170" t="str">
        <f t="shared" si="50"/>
        <v xml:space="preserve"> </v>
      </c>
      <c r="DR48" s="210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",(VLOOKUP(DT48,PROTOKOL!$A$1:$E$27,2,FALSE))*DU48)</f>
        <v xml:space="preserve"> </v>
      </c>
      <c r="DW48" s="168" t="str">
        <f t="shared" si="11"/>
        <v xml:space="preserve"> </v>
      </c>
      <c r="DX48" s="169" t="str">
        <f>IF(DT48=0," ",VLOOKUP(DT48,PROTOKOL!$A:$E,5,FALSE))</f>
        <v xml:space="preserve"> </v>
      </c>
      <c r="DY48" s="205" t="str">
        <f t="shared" si="94"/>
        <v xml:space="preserve"> </v>
      </c>
      <c r="DZ48" s="169">
        <f t="shared" si="52"/>
        <v>0</v>
      </c>
      <c r="EA48" s="170" t="str">
        <f t="shared" si="53"/>
        <v xml:space="preserve"> </v>
      </c>
      <c r="EC48" s="166">
        <v>9</v>
      </c>
      <c r="ED48" s="228"/>
      <c r="EE48" s="167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",(VLOOKUP(EG48,PROTOKOL!$A$1:$E$27,2,FALSE))*EH48)</f>
        <v xml:space="preserve"> </v>
      </c>
      <c r="EJ48" s="168" t="str">
        <f t="shared" si="12"/>
        <v xml:space="preserve"> </v>
      </c>
      <c r="EK48" s="205" t="str">
        <f>IF(EG48=0," ",VLOOKUP(EG48,PROTOKOL!$A:$E,5,FALSE))</f>
        <v xml:space="preserve"> </v>
      </c>
      <c r="EL48" s="169"/>
      <c r="EM48" s="170" t="str">
        <f t="shared" si="54"/>
        <v xml:space="preserve"> </v>
      </c>
      <c r="EN48" s="210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",(VLOOKUP(EP48,PROTOKOL!$A$1:$E$27,2,FALSE))*EQ48)</f>
        <v xml:space="preserve"> </v>
      </c>
      <c r="ES48" s="168" t="str">
        <f t="shared" si="13"/>
        <v xml:space="preserve"> </v>
      </c>
      <c r="ET48" s="169" t="str">
        <f>IF(EP48=0," ",VLOOKUP(EP48,PROTOKOL!$A:$E,5,FALSE))</f>
        <v xml:space="preserve"> </v>
      </c>
      <c r="EU48" s="205" t="str">
        <f t="shared" si="95"/>
        <v xml:space="preserve"> </v>
      </c>
      <c r="EV48" s="169">
        <f t="shared" si="56"/>
        <v>0</v>
      </c>
      <c r="EW48" s="170" t="str">
        <f t="shared" si="57"/>
        <v xml:space="preserve"> </v>
      </c>
      <c r="EY48" s="166">
        <v>9</v>
      </c>
      <c r="EZ48" s="228"/>
      <c r="FA48" s="167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",(VLOOKUP(FC48,PROTOKOL!$A$1:$E$27,2,FALSE))*FD48)</f>
        <v xml:space="preserve"> </v>
      </c>
      <c r="FF48" s="168" t="str">
        <f t="shared" si="14"/>
        <v xml:space="preserve"> </v>
      </c>
      <c r="FG48" s="205" t="str">
        <f>IF(FC48=0," ",VLOOKUP(FC48,PROTOKOL!$A:$E,5,FALSE))</f>
        <v xml:space="preserve"> </v>
      </c>
      <c r="FH48" s="169"/>
      <c r="FI48" s="170" t="str">
        <f t="shared" si="58"/>
        <v xml:space="preserve"> </v>
      </c>
      <c r="FJ48" s="210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",(VLOOKUP(FL48,PROTOKOL!$A$1:$E$27,2,FALSE))*FM48)</f>
        <v xml:space="preserve"> </v>
      </c>
      <c r="FO48" s="168" t="str">
        <f t="shared" si="15"/>
        <v xml:space="preserve"> </v>
      </c>
      <c r="FP48" s="169" t="str">
        <f>IF(FL48=0," ",VLOOKUP(FL48,PROTOKOL!$A:$E,5,FALSE))</f>
        <v xml:space="preserve"> </v>
      </c>
      <c r="FQ48" s="205" t="str">
        <f t="shared" si="96"/>
        <v xml:space="preserve"> </v>
      </c>
      <c r="FR48" s="169">
        <f t="shared" si="60"/>
        <v>0</v>
      </c>
      <c r="FS48" s="170" t="str">
        <f t="shared" si="61"/>
        <v xml:space="preserve"> </v>
      </c>
      <c r="FU48" s="166">
        <v>9</v>
      </c>
      <c r="FV48" s="228"/>
      <c r="FW48" s="167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",(VLOOKUP(FY48,PROTOKOL!$A$1:$E$27,2,FALSE))*FZ48)</f>
        <v xml:space="preserve"> </v>
      </c>
      <c r="GB48" s="168" t="str">
        <f t="shared" si="16"/>
        <v xml:space="preserve"> </v>
      </c>
      <c r="GC48" s="205" t="str">
        <f>IF(FY48=0," ",VLOOKUP(FY48,PROTOKOL!$A:$E,5,FALSE))</f>
        <v xml:space="preserve"> </v>
      </c>
      <c r="GD48" s="169"/>
      <c r="GE48" s="170" t="str">
        <f t="shared" si="62"/>
        <v xml:space="preserve"> </v>
      </c>
      <c r="GF48" s="210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",(VLOOKUP(GH48,PROTOKOL!$A$1:$E$27,2,FALSE))*GI48)</f>
        <v xml:space="preserve"> </v>
      </c>
      <c r="GK48" s="168" t="str">
        <f t="shared" si="17"/>
        <v xml:space="preserve"> </v>
      </c>
      <c r="GL48" s="169" t="str">
        <f>IF(GH48=0," ",VLOOKUP(GH48,PROTOKOL!$A:$E,5,FALSE))</f>
        <v xml:space="preserve"> </v>
      </c>
      <c r="GM48" s="205" t="str">
        <f t="shared" si="97"/>
        <v xml:space="preserve"> </v>
      </c>
      <c r="GN48" s="169">
        <f t="shared" si="64"/>
        <v>0</v>
      </c>
      <c r="GO48" s="170" t="str">
        <f t="shared" si="65"/>
        <v xml:space="preserve"> </v>
      </c>
      <c r="GQ48" s="166">
        <v>9</v>
      </c>
      <c r="GR48" s="228"/>
      <c r="GS48" s="167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",(VLOOKUP(GU48,PROTOKOL!$A$1:$E$27,2,FALSE))*GV48)</f>
        <v xml:space="preserve"> </v>
      </c>
      <c r="GX48" s="168" t="str">
        <f t="shared" si="18"/>
        <v xml:space="preserve"> </v>
      </c>
      <c r="GY48" s="205" t="str">
        <f>IF(GU48=0," ",VLOOKUP(GU48,PROTOKOL!$A:$E,5,FALSE))</f>
        <v xml:space="preserve"> </v>
      </c>
      <c r="GZ48" s="169"/>
      <c r="HA48" s="170" t="str">
        <f t="shared" si="66"/>
        <v xml:space="preserve"> </v>
      </c>
      <c r="HB48" s="210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",(VLOOKUP(HD48,PROTOKOL!$A$1:$E$27,2,FALSE))*HE48)</f>
        <v xml:space="preserve"> </v>
      </c>
      <c r="HG48" s="168" t="str">
        <f t="shared" si="19"/>
        <v xml:space="preserve"> </v>
      </c>
      <c r="HH48" s="169" t="str">
        <f>IF(HD48=0," ",VLOOKUP(HD48,PROTOKOL!$A:$E,5,FALSE))</f>
        <v xml:space="preserve"> </v>
      </c>
      <c r="HI48" s="205" t="str">
        <f t="shared" si="98"/>
        <v xml:space="preserve"> </v>
      </c>
      <c r="HJ48" s="169">
        <f t="shared" si="68"/>
        <v>0</v>
      </c>
      <c r="HK48" s="170" t="str">
        <f t="shared" si="69"/>
        <v xml:space="preserve"> </v>
      </c>
      <c r="HM48" s="166">
        <v>9</v>
      </c>
      <c r="HN48" s="228"/>
      <c r="HO48" s="167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",(VLOOKUP(HQ48,PROTOKOL!$A$1:$E$27,2,FALSE))*HR48)</f>
        <v xml:space="preserve"> </v>
      </c>
      <c r="HT48" s="168" t="str">
        <f t="shared" si="20"/>
        <v xml:space="preserve"> </v>
      </c>
      <c r="HU48" s="205" t="str">
        <f>IF(HQ48=0," ",VLOOKUP(HQ48,PROTOKOL!$A:$E,5,FALSE))</f>
        <v xml:space="preserve"> </v>
      </c>
      <c r="HV48" s="169"/>
      <c r="HW48" s="170" t="str">
        <f t="shared" si="70"/>
        <v xml:space="preserve"> </v>
      </c>
      <c r="HX48" s="210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",(VLOOKUP(HZ48,PROTOKOL!$A$1:$E$27,2,FALSE))*IA48)</f>
        <v xml:space="preserve"> </v>
      </c>
      <c r="IC48" s="168" t="str">
        <f t="shared" si="21"/>
        <v xml:space="preserve"> </v>
      </c>
      <c r="ID48" s="169" t="str">
        <f>IF(HZ48=0," ",VLOOKUP(HZ48,PROTOKOL!$A:$E,5,FALSE))</f>
        <v xml:space="preserve"> </v>
      </c>
      <c r="IE48" s="205" t="str">
        <f t="shared" si="99"/>
        <v xml:space="preserve"> </v>
      </c>
      <c r="IF48" s="169">
        <f t="shared" si="72"/>
        <v>0</v>
      </c>
      <c r="IG48" s="170" t="str">
        <f t="shared" si="73"/>
        <v xml:space="preserve"> </v>
      </c>
      <c r="II48" s="166">
        <v>9</v>
      </c>
      <c r="IJ48" s="228"/>
      <c r="IK48" s="167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",(VLOOKUP(IM48,PROTOKOL!$A$1:$E$27,2,FALSE))*IN48)</f>
        <v xml:space="preserve"> </v>
      </c>
      <c r="IP48" s="168" t="str">
        <f t="shared" si="22"/>
        <v xml:space="preserve"> </v>
      </c>
      <c r="IQ48" s="205" t="str">
        <f>IF(IM48=0," ",VLOOKUP(IM48,PROTOKOL!$A:$E,5,FALSE))</f>
        <v xml:space="preserve"> </v>
      </c>
      <c r="IR48" s="169"/>
      <c r="IS48" s="170" t="str">
        <f t="shared" si="74"/>
        <v xml:space="preserve"> </v>
      </c>
      <c r="IT48" s="210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",(VLOOKUP(IV48,PROTOKOL!$A$1:$E$27,2,FALSE))*IW48)</f>
        <v xml:space="preserve"> </v>
      </c>
      <c r="IY48" s="168" t="str">
        <f t="shared" si="23"/>
        <v xml:space="preserve"> </v>
      </c>
      <c r="IZ48" s="169" t="str">
        <f>IF(IV48=0," ",VLOOKUP(IV48,PROTOKOL!$A:$E,5,FALSE))</f>
        <v xml:space="preserve"> </v>
      </c>
      <c r="JA48" s="205" t="str">
        <f t="shared" si="100"/>
        <v xml:space="preserve"> </v>
      </c>
      <c r="JB48" s="169">
        <f t="shared" si="76"/>
        <v>0</v>
      </c>
      <c r="JC48" s="170" t="str">
        <f t="shared" si="77"/>
        <v xml:space="preserve"> </v>
      </c>
      <c r="JE48" s="166">
        <v>9</v>
      </c>
      <c r="JF48" s="228"/>
      <c r="JG48" s="167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",(VLOOKUP(JI48,PROTOKOL!$A$1:$E$27,2,FALSE))*JJ48)</f>
        <v xml:space="preserve"> </v>
      </c>
      <c r="JL48" s="168" t="str">
        <f t="shared" si="24"/>
        <v xml:space="preserve"> </v>
      </c>
      <c r="JM48" s="205" t="str">
        <f>IF(JI48=0," ",VLOOKUP(JI48,PROTOKOL!$A:$E,5,FALSE))</f>
        <v xml:space="preserve"> </v>
      </c>
      <c r="JN48" s="169"/>
      <c r="JO48" s="170" t="str">
        <f t="shared" si="78"/>
        <v xml:space="preserve"> </v>
      </c>
      <c r="JP48" s="210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",(VLOOKUP(JR48,PROTOKOL!$A$1:$E$27,2,FALSE))*JS48)</f>
        <v xml:space="preserve"> </v>
      </c>
      <c r="JU48" s="168" t="str">
        <f t="shared" si="25"/>
        <v xml:space="preserve"> </v>
      </c>
      <c r="JV48" s="169" t="str">
        <f>IF(JR48=0," ",VLOOKUP(JR48,PROTOKOL!$A:$E,5,FALSE))</f>
        <v xml:space="preserve"> </v>
      </c>
      <c r="JW48" s="205" t="str">
        <f t="shared" si="101"/>
        <v xml:space="preserve"> </v>
      </c>
      <c r="JX48" s="169">
        <f t="shared" si="80"/>
        <v>0</v>
      </c>
      <c r="JY48" s="170" t="str">
        <f t="shared" si="81"/>
        <v xml:space="preserve"> </v>
      </c>
      <c r="KA48" s="166">
        <v>9</v>
      </c>
      <c r="KB48" s="228"/>
      <c r="KC48" s="167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",(VLOOKUP(KE48,PROTOKOL!$A$1:$E$27,2,FALSE))*KF48)</f>
        <v xml:space="preserve"> </v>
      </c>
      <c r="KH48" s="168" t="str">
        <f t="shared" si="26"/>
        <v xml:space="preserve"> </v>
      </c>
      <c r="KI48" s="205" t="str">
        <f>IF(KE48=0," ",VLOOKUP(KE48,PROTOKOL!$A:$E,5,FALSE))</f>
        <v xml:space="preserve"> </v>
      </c>
      <c r="KJ48" s="169"/>
      <c r="KK48" s="170" t="str">
        <f t="shared" si="82"/>
        <v xml:space="preserve"> </v>
      </c>
      <c r="KL48" s="210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",(VLOOKUP(KN48,PROTOKOL!$A$1:$E$27,2,FALSE))*KO48)</f>
        <v xml:space="preserve"> </v>
      </c>
      <c r="KQ48" s="168" t="str">
        <f t="shared" si="27"/>
        <v xml:space="preserve"> </v>
      </c>
      <c r="KR48" s="169" t="str">
        <f>IF(KN48=0," ",VLOOKUP(KN48,PROTOKOL!$A:$E,5,FALSE))</f>
        <v xml:space="preserve"> </v>
      </c>
      <c r="KS48" s="205" t="str">
        <f t="shared" si="102"/>
        <v xml:space="preserve"> </v>
      </c>
      <c r="KT48" s="169">
        <f t="shared" si="84"/>
        <v>0</v>
      </c>
      <c r="KU48" s="170" t="str">
        <f t="shared" si="85"/>
        <v xml:space="preserve"> </v>
      </c>
      <c r="KW48" s="166">
        <v>9</v>
      </c>
      <c r="KX48" s="228"/>
      <c r="KY48" s="167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",(VLOOKUP(LA48,PROTOKOL!$A$1:$E$27,2,FALSE))*LB48)</f>
        <v xml:space="preserve"> </v>
      </c>
      <c r="LD48" s="168" t="str">
        <f t="shared" si="28"/>
        <v xml:space="preserve"> </v>
      </c>
      <c r="LE48" s="205" t="str">
        <f>IF(LA48=0," ",VLOOKUP(LA48,PROTOKOL!$A:$E,5,FALSE))</f>
        <v xml:space="preserve"> </v>
      </c>
      <c r="LF48" s="169"/>
      <c r="LG48" s="170" t="str">
        <f t="shared" si="86"/>
        <v xml:space="preserve"> </v>
      </c>
      <c r="LH48" s="210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",(VLOOKUP(LJ48,PROTOKOL!$A$1:$E$27,2,FALSE))*LK48)</f>
        <v xml:space="preserve"> </v>
      </c>
      <c r="LM48" s="168" t="str">
        <f t="shared" si="29"/>
        <v xml:space="preserve"> </v>
      </c>
      <c r="LN48" s="169" t="str">
        <f>IF(LJ48=0," ",VLOOKUP(LJ48,PROTOKOL!$A:$E,5,FALSE))</f>
        <v xml:space="preserve"> </v>
      </c>
      <c r="LO48" s="205" t="str">
        <f t="shared" si="103"/>
        <v xml:space="preserve"> </v>
      </c>
      <c r="LP48" s="169">
        <f t="shared" si="88"/>
        <v>0</v>
      </c>
      <c r="LQ48" s="170" t="str">
        <f t="shared" si="89"/>
        <v xml:space="preserve"> </v>
      </c>
    </row>
    <row r="49" spans="1:329" ht="13.8">
      <c r="A49" s="166">
        <v>9</v>
      </c>
      <c r="B49" s="229"/>
      <c r="C49" s="167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",(VLOOKUP(E49,PROTOKOL!$A$1:$E$27,2,FALSE))*F49)</f>
        <v xml:space="preserve"> </v>
      </c>
      <c r="H49" s="168" t="str">
        <f t="shared" si="0"/>
        <v xml:space="preserve"> </v>
      </c>
      <c r="I49" s="205" t="str">
        <f>IF(E49=0," ",VLOOKUP(E49,PROTOKOL!$A:$E,5,FALSE))</f>
        <v xml:space="preserve"> </v>
      </c>
      <c r="J49" s="169"/>
      <c r="K49" s="170" t="str">
        <f t="shared" si="30"/>
        <v xml:space="preserve"> </v>
      </c>
      <c r="L49" s="210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",(VLOOKUP(N49,PROTOKOL!$A$1:$E$27,2,FALSE))*O49)</f>
        <v xml:space="preserve"> </v>
      </c>
      <c r="Q49" s="168" t="str">
        <f t="shared" si="1"/>
        <v xml:space="preserve"> </v>
      </c>
      <c r="R49" s="169" t="str">
        <f>IF(N49=0," ",VLOOKUP(N49,PROTOKOL!$A:$E,5,FALSE))</f>
        <v xml:space="preserve"> </v>
      </c>
      <c r="S49" s="205" t="str">
        <f t="shared" si="31"/>
        <v xml:space="preserve"> </v>
      </c>
      <c r="T49" s="169">
        <f t="shared" si="32"/>
        <v>0</v>
      </c>
      <c r="U49" s="170" t="str">
        <f t="shared" si="33"/>
        <v xml:space="preserve"> </v>
      </c>
      <c r="W49" s="166">
        <v>9</v>
      </c>
      <c r="X49" s="229"/>
      <c r="Y49" s="167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",(VLOOKUP(AA49,PROTOKOL!$A$1:$E$27,2,FALSE))*AB49)</f>
        <v xml:space="preserve"> </v>
      </c>
      <c r="AD49" s="168" t="str">
        <f t="shared" si="2"/>
        <v xml:space="preserve"> </v>
      </c>
      <c r="AE49" s="205" t="str">
        <f>IF(AA49=0," ",VLOOKUP(AA49,PROTOKOL!$A:$E,5,FALSE))</f>
        <v xml:space="preserve"> </v>
      </c>
      <c r="AF49" s="169"/>
      <c r="AG49" s="170" t="str">
        <f t="shared" si="34"/>
        <v xml:space="preserve"> </v>
      </c>
      <c r="AH49" s="210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",(VLOOKUP(AJ49,PROTOKOL!$A$1:$E$27,2,FALSE))*AK49)</f>
        <v xml:space="preserve"> </v>
      </c>
      <c r="AM49" s="168" t="str">
        <f t="shared" si="3"/>
        <v xml:space="preserve"> </v>
      </c>
      <c r="AN49" s="169" t="str">
        <f>IF(AJ49=0," ",VLOOKUP(AJ49,PROTOKOL!$A:$E,5,FALSE))</f>
        <v xml:space="preserve"> </v>
      </c>
      <c r="AO49" s="205" t="str">
        <f t="shared" si="90"/>
        <v xml:space="preserve"> </v>
      </c>
      <c r="AP49" s="169">
        <f t="shared" si="36"/>
        <v>0</v>
      </c>
      <c r="AQ49" s="170" t="str">
        <f t="shared" si="37"/>
        <v xml:space="preserve"> </v>
      </c>
      <c r="AS49" s="166">
        <v>9</v>
      </c>
      <c r="AT49" s="229"/>
      <c r="AU49" s="167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",(VLOOKUP(AW49,PROTOKOL!$A$1:$E$27,2,FALSE))*AX49)</f>
        <v xml:space="preserve"> </v>
      </c>
      <c r="AZ49" s="168" t="str">
        <f t="shared" si="4"/>
        <v xml:space="preserve"> </v>
      </c>
      <c r="BA49" s="205" t="str">
        <f>IF(AW49=0," ",VLOOKUP(AW49,PROTOKOL!$A:$E,5,FALSE))</f>
        <v xml:space="preserve"> </v>
      </c>
      <c r="BB49" s="169"/>
      <c r="BC49" s="170" t="str">
        <f t="shared" si="38"/>
        <v xml:space="preserve"> </v>
      </c>
      <c r="BD49" s="210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",(VLOOKUP(BF49,PROTOKOL!$A$1:$E$27,2,FALSE))*BG49)</f>
        <v xml:space="preserve"> </v>
      </c>
      <c r="BI49" s="168" t="str">
        <f t="shared" si="5"/>
        <v xml:space="preserve"> </v>
      </c>
      <c r="BJ49" s="169" t="str">
        <f>IF(BF49=0," ",VLOOKUP(BF49,PROTOKOL!$A:$E,5,FALSE))</f>
        <v xml:space="preserve"> </v>
      </c>
      <c r="BK49" s="205" t="str">
        <f t="shared" si="91"/>
        <v xml:space="preserve"> </v>
      </c>
      <c r="BL49" s="169">
        <f t="shared" si="40"/>
        <v>0</v>
      </c>
      <c r="BM49" s="170" t="str">
        <f t="shared" si="41"/>
        <v xml:space="preserve"> </v>
      </c>
      <c r="BO49" s="166">
        <v>9</v>
      </c>
      <c r="BP49" s="229"/>
      <c r="BQ49" s="167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",(VLOOKUP(BS49,PROTOKOL!$A$1:$E$27,2,FALSE))*BT49)</f>
        <v xml:space="preserve"> </v>
      </c>
      <c r="BV49" s="168" t="str">
        <f t="shared" si="6"/>
        <v xml:space="preserve"> </v>
      </c>
      <c r="BW49" s="205" t="str">
        <f>IF(BS49=0," ",VLOOKUP(BS49,PROTOKOL!$A:$E,5,FALSE))</f>
        <v xml:space="preserve"> </v>
      </c>
      <c r="BX49" s="169"/>
      <c r="BY49" s="170" t="str">
        <f t="shared" si="42"/>
        <v xml:space="preserve"> </v>
      </c>
      <c r="BZ49" s="210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",(VLOOKUP(CB49,PROTOKOL!$A$1:$E$27,2,FALSE))*CC49)</f>
        <v xml:space="preserve"> </v>
      </c>
      <c r="CE49" s="168" t="str">
        <f t="shared" si="7"/>
        <v xml:space="preserve"> </v>
      </c>
      <c r="CF49" s="169" t="str">
        <f>IF(CB49=0," ",VLOOKUP(CB49,PROTOKOL!$A:$E,5,FALSE))</f>
        <v xml:space="preserve"> </v>
      </c>
      <c r="CG49" s="205" t="str">
        <f t="shared" si="92"/>
        <v xml:space="preserve"> </v>
      </c>
      <c r="CH49" s="169">
        <f t="shared" si="44"/>
        <v>0</v>
      </c>
      <c r="CI49" s="170" t="str">
        <f t="shared" si="45"/>
        <v xml:space="preserve"> </v>
      </c>
      <c r="CK49" s="166">
        <v>9</v>
      </c>
      <c r="CL49" s="229"/>
      <c r="CM49" s="167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",(VLOOKUP(CO49,PROTOKOL!$A$1:$E$27,2,FALSE))*CP49)</f>
        <v xml:space="preserve"> </v>
      </c>
      <c r="CR49" s="168" t="str">
        <f t="shared" si="8"/>
        <v xml:space="preserve"> </v>
      </c>
      <c r="CS49" s="205" t="str">
        <f>IF(CO49=0," ",VLOOKUP(CO49,PROTOKOL!$A:$E,5,FALSE))</f>
        <v xml:space="preserve"> </v>
      </c>
      <c r="CT49" s="169"/>
      <c r="CU49" s="170" t="str">
        <f t="shared" si="46"/>
        <v xml:space="preserve"> </v>
      </c>
      <c r="CV49" s="210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",(VLOOKUP(CX49,PROTOKOL!$A$1:$E$27,2,FALSE))*CY49)</f>
        <v xml:space="preserve"> </v>
      </c>
      <c r="DA49" s="168" t="str">
        <f t="shared" si="9"/>
        <v xml:space="preserve"> </v>
      </c>
      <c r="DB49" s="169" t="str">
        <f>IF(CX49=0," ",VLOOKUP(CX49,PROTOKOL!$A:$E,5,FALSE))</f>
        <v xml:space="preserve"> </v>
      </c>
      <c r="DC49" s="205" t="str">
        <f t="shared" si="93"/>
        <v xml:space="preserve"> </v>
      </c>
      <c r="DD49" s="169">
        <f t="shared" si="48"/>
        <v>0</v>
      </c>
      <c r="DE49" s="170" t="str">
        <f t="shared" si="49"/>
        <v xml:space="preserve"> </v>
      </c>
      <c r="DG49" s="166">
        <v>9</v>
      </c>
      <c r="DH49" s="229"/>
      <c r="DI49" s="167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",(VLOOKUP(DK49,PROTOKOL!$A$1:$E$27,2,FALSE))*DL49)</f>
        <v xml:space="preserve"> </v>
      </c>
      <c r="DN49" s="168" t="str">
        <f t="shared" si="10"/>
        <v xml:space="preserve"> </v>
      </c>
      <c r="DO49" s="205" t="str">
        <f>IF(DK49=0," ",VLOOKUP(DK49,PROTOKOL!$A:$E,5,FALSE))</f>
        <v xml:space="preserve"> </v>
      </c>
      <c r="DP49" s="169"/>
      <c r="DQ49" s="170" t="str">
        <f t="shared" si="50"/>
        <v xml:space="preserve"> </v>
      </c>
      <c r="DR49" s="210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",(VLOOKUP(DT49,PROTOKOL!$A$1:$E$27,2,FALSE))*DU49)</f>
        <v xml:space="preserve"> </v>
      </c>
      <c r="DW49" s="168" t="str">
        <f t="shared" si="11"/>
        <v xml:space="preserve"> </v>
      </c>
      <c r="DX49" s="169" t="str">
        <f>IF(DT49=0," ",VLOOKUP(DT49,PROTOKOL!$A:$E,5,FALSE))</f>
        <v xml:space="preserve"> </v>
      </c>
      <c r="DY49" s="205" t="str">
        <f t="shared" si="94"/>
        <v xml:space="preserve"> </v>
      </c>
      <c r="DZ49" s="169">
        <f t="shared" si="52"/>
        <v>0</v>
      </c>
      <c r="EA49" s="170" t="str">
        <f t="shared" si="53"/>
        <v xml:space="preserve"> </v>
      </c>
      <c r="EC49" s="166">
        <v>9</v>
      </c>
      <c r="ED49" s="229"/>
      <c r="EE49" s="167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",(VLOOKUP(EG49,PROTOKOL!$A$1:$E$27,2,FALSE))*EH49)</f>
        <v xml:space="preserve"> </v>
      </c>
      <c r="EJ49" s="168" t="str">
        <f t="shared" si="12"/>
        <v xml:space="preserve"> </v>
      </c>
      <c r="EK49" s="205" t="str">
        <f>IF(EG49=0," ",VLOOKUP(EG49,PROTOKOL!$A:$E,5,FALSE))</f>
        <v xml:space="preserve"> </v>
      </c>
      <c r="EL49" s="169"/>
      <c r="EM49" s="170" t="str">
        <f t="shared" si="54"/>
        <v xml:space="preserve"> </v>
      </c>
      <c r="EN49" s="210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",(VLOOKUP(EP49,PROTOKOL!$A$1:$E$27,2,FALSE))*EQ49)</f>
        <v xml:space="preserve"> </v>
      </c>
      <c r="ES49" s="168" t="str">
        <f t="shared" si="13"/>
        <v xml:space="preserve"> </v>
      </c>
      <c r="ET49" s="169" t="str">
        <f>IF(EP49=0," ",VLOOKUP(EP49,PROTOKOL!$A:$E,5,FALSE))</f>
        <v xml:space="preserve"> </v>
      </c>
      <c r="EU49" s="205" t="str">
        <f t="shared" si="95"/>
        <v xml:space="preserve"> </v>
      </c>
      <c r="EV49" s="169">
        <f t="shared" si="56"/>
        <v>0</v>
      </c>
      <c r="EW49" s="170" t="str">
        <f t="shared" si="57"/>
        <v xml:space="preserve"> </v>
      </c>
      <c r="EY49" s="166">
        <v>9</v>
      </c>
      <c r="EZ49" s="229"/>
      <c r="FA49" s="167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",(VLOOKUP(FC49,PROTOKOL!$A$1:$E$27,2,FALSE))*FD49)</f>
        <v xml:space="preserve"> </v>
      </c>
      <c r="FF49" s="168" t="str">
        <f t="shared" si="14"/>
        <v xml:space="preserve"> </v>
      </c>
      <c r="FG49" s="205" t="str">
        <f>IF(FC49=0," ",VLOOKUP(FC49,PROTOKOL!$A:$E,5,FALSE))</f>
        <v xml:space="preserve"> </v>
      </c>
      <c r="FH49" s="169"/>
      <c r="FI49" s="170" t="str">
        <f t="shared" si="58"/>
        <v xml:space="preserve"> </v>
      </c>
      <c r="FJ49" s="210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",(VLOOKUP(FL49,PROTOKOL!$A$1:$E$27,2,FALSE))*FM49)</f>
        <v xml:space="preserve"> </v>
      </c>
      <c r="FO49" s="168" t="str">
        <f t="shared" si="15"/>
        <v xml:space="preserve"> </v>
      </c>
      <c r="FP49" s="169" t="str">
        <f>IF(FL49=0," ",VLOOKUP(FL49,PROTOKOL!$A:$E,5,FALSE))</f>
        <v xml:space="preserve"> </v>
      </c>
      <c r="FQ49" s="205" t="str">
        <f t="shared" si="96"/>
        <v xml:space="preserve"> </v>
      </c>
      <c r="FR49" s="169">
        <f t="shared" si="60"/>
        <v>0</v>
      </c>
      <c r="FS49" s="170" t="str">
        <f t="shared" si="61"/>
        <v xml:space="preserve"> </v>
      </c>
      <c r="FU49" s="166">
        <v>9</v>
      </c>
      <c r="FV49" s="229"/>
      <c r="FW49" s="167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",(VLOOKUP(FY49,PROTOKOL!$A$1:$E$27,2,FALSE))*FZ49)</f>
        <v xml:space="preserve"> </v>
      </c>
      <c r="GB49" s="168" t="str">
        <f t="shared" si="16"/>
        <v xml:space="preserve"> </v>
      </c>
      <c r="GC49" s="205" t="str">
        <f>IF(FY49=0," ",VLOOKUP(FY49,PROTOKOL!$A:$E,5,FALSE))</f>
        <v xml:space="preserve"> </v>
      </c>
      <c r="GD49" s="169"/>
      <c r="GE49" s="170" t="str">
        <f t="shared" si="62"/>
        <v xml:space="preserve"> </v>
      </c>
      <c r="GF49" s="210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",(VLOOKUP(GH49,PROTOKOL!$A$1:$E$27,2,FALSE))*GI49)</f>
        <v xml:space="preserve"> </v>
      </c>
      <c r="GK49" s="168" t="str">
        <f t="shared" si="17"/>
        <v xml:space="preserve"> </v>
      </c>
      <c r="GL49" s="169" t="str">
        <f>IF(GH49=0," ",VLOOKUP(GH49,PROTOKOL!$A:$E,5,FALSE))</f>
        <v xml:space="preserve"> </v>
      </c>
      <c r="GM49" s="205" t="str">
        <f t="shared" si="97"/>
        <v xml:space="preserve"> </v>
      </c>
      <c r="GN49" s="169">
        <f t="shared" si="64"/>
        <v>0</v>
      </c>
      <c r="GO49" s="170" t="str">
        <f t="shared" si="65"/>
        <v xml:space="preserve"> </v>
      </c>
      <c r="GQ49" s="166">
        <v>9</v>
      </c>
      <c r="GR49" s="229"/>
      <c r="GS49" s="167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",(VLOOKUP(GU49,PROTOKOL!$A$1:$E$27,2,FALSE))*GV49)</f>
        <v xml:space="preserve"> </v>
      </c>
      <c r="GX49" s="168" t="str">
        <f t="shared" si="18"/>
        <v xml:space="preserve"> </v>
      </c>
      <c r="GY49" s="205" t="str">
        <f>IF(GU49=0," ",VLOOKUP(GU49,PROTOKOL!$A:$E,5,FALSE))</f>
        <v xml:space="preserve"> </v>
      </c>
      <c r="GZ49" s="169"/>
      <c r="HA49" s="170" t="str">
        <f t="shared" si="66"/>
        <v xml:space="preserve"> </v>
      </c>
      <c r="HB49" s="210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",(VLOOKUP(HD49,PROTOKOL!$A$1:$E$27,2,FALSE))*HE49)</f>
        <v xml:space="preserve"> </v>
      </c>
      <c r="HG49" s="168" t="str">
        <f t="shared" si="19"/>
        <v xml:space="preserve"> </v>
      </c>
      <c r="HH49" s="169" t="str">
        <f>IF(HD49=0," ",VLOOKUP(HD49,PROTOKOL!$A:$E,5,FALSE))</f>
        <v xml:space="preserve"> </v>
      </c>
      <c r="HI49" s="205" t="str">
        <f t="shared" si="98"/>
        <v xml:space="preserve"> </v>
      </c>
      <c r="HJ49" s="169">
        <f t="shared" si="68"/>
        <v>0</v>
      </c>
      <c r="HK49" s="170" t="str">
        <f t="shared" si="69"/>
        <v xml:space="preserve"> </v>
      </c>
      <c r="HM49" s="166">
        <v>9</v>
      </c>
      <c r="HN49" s="229"/>
      <c r="HO49" s="167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",(VLOOKUP(HQ49,PROTOKOL!$A$1:$E$27,2,FALSE))*HR49)</f>
        <v xml:space="preserve"> </v>
      </c>
      <c r="HT49" s="168" t="str">
        <f t="shared" si="20"/>
        <v xml:space="preserve"> </v>
      </c>
      <c r="HU49" s="205" t="str">
        <f>IF(HQ49=0," ",VLOOKUP(HQ49,PROTOKOL!$A:$E,5,FALSE))</f>
        <v xml:space="preserve"> </v>
      </c>
      <c r="HV49" s="169"/>
      <c r="HW49" s="170" t="str">
        <f t="shared" si="70"/>
        <v xml:space="preserve"> </v>
      </c>
      <c r="HX49" s="210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",(VLOOKUP(HZ49,PROTOKOL!$A$1:$E$27,2,FALSE))*IA49)</f>
        <v xml:space="preserve"> </v>
      </c>
      <c r="IC49" s="168" t="str">
        <f t="shared" si="21"/>
        <v xml:space="preserve"> </v>
      </c>
      <c r="ID49" s="169" t="str">
        <f>IF(HZ49=0," ",VLOOKUP(HZ49,PROTOKOL!$A:$E,5,FALSE))</f>
        <v xml:space="preserve"> </v>
      </c>
      <c r="IE49" s="205" t="str">
        <f t="shared" si="99"/>
        <v xml:space="preserve"> </v>
      </c>
      <c r="IF49" s="169">
        <f t="shared" si="72"/>
        <v>0</v>
      </c>
      <c r="IG49" s="170" t="str">
        <f t="shared" si="73"/>
        <v xml:space="preserve"> </v>
      </c>
      <c r="II49" s="166">
        <v>9</v>
      </c>
      <c r="IJ49" s="229"/>
      <c r="IK49" s="167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",(VLOOKUP(IM49,PROTOKOL!$A$1:$E$27,2,FALSE))*IN49)</f>
        <v xml:space="preserve"> </v>
      </c>
      <c r="IP49" s="168" t="str">
        <f t="shared" si="22"/>
        <v xml:space="preserve"> </v>
      </c>
      <c r="IQ49" s="205" t="str">
        <f>IF(IM49=0," ",VLOOKUP(IM49,PROTOKOL!$A:$E,5,FALSE))</f>
        <v xml:space="preserve"> </v>
      </c>
      <c r="IR49" s="169"/>
      <c r="IS49" s="170" t="str">
        <f t="shared" si="74"/>
        <v xml:space="preserve"> </v>
      </c>
      <c r="IT49" s="210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",(VLOOKUP(IV49,PROTOKOL!$A$1:$E$27,2,FALSE))*IW49)</f>
        <v xml:space="preserve"> </v>
      </c>
      <c r="IY49" s="168" t="str">
        <f t="shared" si="23"/>
        <v xml:space="preserve"> </v>
      </c>
      <c r="IZ49" s="169" t="str">
        <f>IF(IV49=0," ",VLOOKUP(IV49,PROTOKOL!$A:$E,5,FALSE))</f>
        <v xml:space="preserve"> </v>
      </c>
      <c r="JA49" s="205" t="str">
        <f t="shared" si="100"/>
        <v xml:space="preserve"> </v>
      </c>
      <c r="JB49" s="169">
        <f t="shared" si="76"/>
        <v>0</v>
      </c>
      <c r="JC49" s="170" t="str">
        <f t="shared" si="77"/>
        <v xml:space="preserve"> </v>
      </c>
      <c r="JE49" s="166">
        <v>9</v>
      </c>
      <c r="JF49" s="229"/>
      <c r="JG49" s="167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",(VLOOKUP(JI49,PROTOKOL!$A$1:$E$27,2,FALSE))*JJ49)</f>
        <v xml:space="preserve"> </v>
      </c>
      <c r="JL49" s="168" t="str">
        <f t="shared" si="24"/>
        <v xml:space="preserve"> </v>
      </c>
      <c r="JM49" s="205" t="str">
        <f>IF(JI49=0," ",VLOOKUP(JI49,PROTOKOL!$A:$E,5,FALSE))</f>
        <v xml:space="preserve"> </v>
      </c>
      <c r="JN49" s="169"/>
      <c r="JO49" s="170" t="str">
        <f t="shared" si="78"/>
        <v xml:space="preserve"> </v>
      </c>
      <c r="JP49" s="210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",(VLOOKUP(JR49,PROTOKOL!$A$1:$E$27,2,FALSE))*JS49)</f>
        <v xml:space="preserve"> </v>
      </c>
      <c r="JU49" s="168" t="str">
        <f t="shared" si="25"/>
        <v xml:space="preserve"> </v>
      </c>
      <c r="JV49" s="169" t="str">
        <f>IF(JR49=0," ",VLOOKUP(JR49,PROTOKOL!$A:$E,5,FALSE))</f>
        <v xml:space="preserve"> </v>
      </c>
      <c r="JW49" s="205" t="str">
        <f t="shared" si="101"/>
        <v xml:space="preserve"> </v>
      </c>
      <c r="JX49" s="169">
        <f t="shared" si="80"/>
        <v>0</v>
      </c>
      <c r="JY49" s="170" t="str">
        <f t="shared" si="81"/>
        <v xml:space="preserve"> </v>
      </c>
      <c r="KA49" s="166">
        <v>9</v>
      </c>
      <c r="KB49" s="229"/>
      <c r="KC49" s="167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",(VLOOKUP(KE49,PROTOKOL!$A$1:$E$27,2,FALSE))*KF49)</f>
        <v xml:space="preserve"> </v>
      </c>
      <c r="KH49" s="168" t="str">
        <f t="shared" si="26"/>
        <v xml:space="preserve"> </v>
      </c>
      <c r="KI49" s="205" t="str">
        <f>IF(KE49=0," ",VLOOKUP(KE49,PROTOKOL!$A:$E,5,FALSE))</f>
        <v xml:space="preserve"> </v>
      </c>
      <c r="KJ49" s="169"/>
      <c r="KK49" s="170" t="str">
        <f t="shared" si="82"/>
        <v xml:space="preserve"> </v>
      </c>
      <c r="KL49" s="210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",(VLOOKUP(KN49,PROTOKOL!$A$1:$E$27,2,FALSE))*KO49)</f>
        <v xml:space="preserve"> </v>
      </c>
      <c r="KQ49" s="168" t="str">
        <f t="shared" si="27"/>
        <v xml:space="preserve"> </v>
      </c>
      <c r="KR49" s="169" t="str">
        <f>IF(KN49=0," ",VLOOKUP(KN49,PROTOKOL!$A:$E,5,FALSE))</f>
        <v xml:space="preserve"> </v>
      </c>
      <c r="KS49" s="205" t="str">
        <f t="shared" si="102"/>
        <v xml:space="preserve"> </v>
      </c>
      <c r="KT49" s="169">
        <f t="shared" si="84"/>
        <v>0</v>
      </c>
      <c r="KU49" s="170" t="str">
        <f t="shared" si="85"/>
        <v xml:space="preserve"> </v>
      </c>
      <c r="KW49" s="166">
        <v>9</v>
      </c>
      <c r="KX49" s="229"/>
      <c r="KY49" s="167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",(VLOOKUP(LA49,PROTOKOL!$A$1:$E$27,2,FALSE))*LB49)</f>
        <v xml:space="preserve"> </v>
      </c>
      <c r="LD49" s="168" t="str">
        <f t="shared" si="28"/>
        <v xml:space="preserve"> </v>
      </c>
      <c r="LE49" s="205" t="str">
        <f>IF(LA49=0," ",VLOOKUP(LA49,PROTOKOL!$A:$E,5,FALSE))</f>
        <v xml:space="preserve"> </v>
      </c>
      <c r="LF49" s="169"/>
      <c r="LG49" s="170" t="str">
        <f t="shared" si="86"/>
        <v xml:space="preserve"> </v>
      </c>
      <c r="LH49" s="210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",(VLOOKUP(LJ49,PROTOKOL!$A$1:$E$27,2,FALSE))*LK49)</f>
        <v xml:space="preserve"> </v>
      </c>
      <c r="LM49" s="168" t="str">
        <f t="shared" si="29"/>
        <v xml:space="preserve"> </v>
      </c>
      <c r="LN49" s="169" t="str">
        <f>IF(LJ49=0," ",VLOOKUP(LJ49,PROTOKOL!$A:$E,5,FALSE))</f>
        <v xml:space="preserve"> </v>
      </c>
      <c r="LO49" s="205" t="str">
        <f t="shared" si="103"/>
        <v xml:space="preserve"> </v>
      </c>
      <c r="LP49" s="169">
        <f t="shared" si="88"/>
        <v>0</v>
      </c>
      <c r="LQ49" s="170" t="str">
        <f t="shared" si="89"/>
        <v xml:space="preserve"> </v>
      </c>
    </row>
    <row r="50" spans="1:329" ht="13.8">
      <c r="A50" s="166">
        <v>10</v>
      </c>
      <c r="B50" s="227">
        <v>10</v>
      </c>
      <c r="C50" s="167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",(VLOOKUP(E50,PROTOKOL!$A$1:$E$27,2,FALSE))*F50)</f>
        <v xml:space="preserve"> </v>
      </c>
      <c r="H50" s="168" t="str">
        <f t="shared" si="0"/>
        <v xml:space="preserve"> </v>
      </c>
      <c r="I50" s="205" t="str">
        <f>IF(E50=0," ",VLOOKUP(E50,PROTOKOL!$A:$E,5,FALSE))</f>
        <v xml:space="preserve"> </v>
      </c>
      <c r="J50" s="169"/>
      <c r="K50" s="170" t="str">
        <f t="shared" si="30"/>
        <v xml:space="preserve"> </v>
      </c>
      <c r="L50" s="210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",(VLOOKUP(N50,PROTOKOL!$A$1:$E$27,2,FALSE))*O50)</f>
        <v xml:space="preserve"> </v>
      </c>
      <c r="Q50" s="168" t="str">
        <f t="shared" si="1"/>
        <v xml:space="preserve"> </v>
      </c>
      <c r="R50" s="169" t="str">
        <f>IF(N50=0," ",VLOOKUP(N50,PROTOKOL!$A:$E,5,FALSE))</f>
        <v xml:space="preserve"> </v>
      </c>
      <c r="S50" s="205" t="str">
        <f t="shared" si="31"/>
        <v xml:space="preserve"> </v>
      </c>
      <c r="T50" s="169">
        <f t="shared" si="32"/>
        <v>0</v>
      </c>
      <c r="U50" s="170" t="str">
        <f t="shared" si="33"/>
        <v xml:space="preserve"> </v>
      </c>
      <c r="W50" s="166">
        <v>10</v>
      </c>
      <c r="X50" s="227">
        <v>10</v>
      </c>
      <c r="Y50" s="167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",(VLOOKUP(AA50,PROTOKOL!$A$1:$E$27,2,FALSE))*AB50)</f>
        <v xml:space="preserve"> </v>
      </c>
      <c r="AD50" s="168" t="str">
        <f t="shared" si="2"/>
        <v xml:space="preserve"> </v>
      </c>
      <c r="AE50" s="205" t="str">
        <f>IF(AA50=0," ",VLOOKUP(AA50,PROTOKOL!$A:$E,5,FALSE))</f>
        <v xml:space="preserve"> </v>
      </c>
      <c r="AF50" s="169"/>
      <c r="AG50" s="170" t="str">
        <f t="shared" si="34"/>
        <v xml:space="preserve"> </v>
      </c>
      <c r="AH50" s="210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",(VLOOKUP(AJ50,PROTOKOL!$A$1:$E$27,2,FALSE))*AK50)</f>
        <v xml:space="preserve"> </v>
      </c>
      <c r="AM50" s="168" t="str">
        <f t="shared" si="3"/>
        <v xml:space="preserve"> </v>
      </c>
      <c r="AN50" s="169" t="str">
        <f>IF(AJ50=0," ",VLOOKUP(AJ50,PROTOKOL!$A:$E,5,FALSE))</f>
        <v xml:space="preserve"> </v>
      </c>
      <c r="AO50" s="205" t="str">
        <f t="shared" si="90"/>
        <v xml:space="preserve"> </v>
      </c>
      <c r="AP50" s="169">
        <f t="shared" si="36"/>
        <v>0</v>
      </c>
      <c r="AQ50" s="170" t="str">
        <f t="shared" si="37"/>
        <v xml:space="preserve"> </v>
      </c>
      <c r="AS50" s="166">
        <v>10</v>
      </c>
      <c r="AT50" s="227">
        <v>10</v>
      </c>
      <c r="AU50" s="167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",(VLOOKUP(AW50,PROTOKOL!$A$1:$E$27,2,FALSE))*AX50)</f>
        <v xml:space="preserve"> </v>
      </c>
      <c r="AZ50" s="168" t="str">
        <f t="shared" si="4"/>
        <v xml:space="preserve"> </v>
      </c>
      <c r="BA50" s="205" t="str">
        <f>IF(AW50=0," ",VLOOKUP(AW50,PROTOKOL!$A:$E,5,FALSE))</f>
        <v xml:space="preserve"> </v>
      </c>
      <c r="BB50" s="169"/>
      <c r="BC50" s="170" t="str">
        <f t="shared" si="38"/>
        <v xml:space="preserve"> </v>
      </c>
      <c r="BD50" s="210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",(VLOOKUP(BF50,PROTOKOL!$A$1:$E$27,2,FALSE))*BG50)</f>
        <v xml:space="preserve"> </v>
      </c>
      <c r="BI50" s="168" t="str">
        <f t="shared" si="5"/>
        <v xml:space="preserve"> </v>
      </c>
      <c r="BJ50" s="169" t="str">
        <f>IF(BF50=0," ",VLOOKUP(BF50,PROTOKOL!$A:$E,5,FALSE))</f>
        <v xml:space="preserve"> </v>
      </c>
      <c r="BK50" s="205" t="str">
        <f t="shared" si="91"/>
        <v xml:space="preserve"> </v>
      </c>
      <c r="BL50" s="169">
        <f t="shared" si="40"/>
        <v>0</v>
      </c>
      <c r="BM50" s="170" t="str">
        <f t="shared" si="41"/>
        <v xml:space="preserve"> </v>
      </c>
      <c r="BO50" s="166">
        <v>10</v>
      </c>
      <c r="BP50" s="227">
        <v>10</v>
      </c>
      <c r="BQ50" s="167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",(VLOOKUP(BS50,PROTOKOL!$A$1:$E$27,2,FALSE))*BT50)</f>
        <v xml:space="preserve"> </v>
      </c>
      <c r="BV50" s="168" t="str">
        <f t="shared" si="6"/>
        <v xml:space="preserve"> </v>
      </c>
      <c r="BW50" s="205" t="str">
        <f>IF(BS50=0," ",VLOOKUP(BS50,PROTOKOL!$A:$E,5,FALSE))</f>
        <v xml:space="preserve"> </v>
      </c>
      <c r="BX50" s="169"/>
      <c r="BY50" s="170" t="str">
        <f t="shared" si="42"/>
        <v xml:space="preserve"> </v>
      </c>
      <c r="BZ50" s="210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",(VLOOKUP(CB50,PROTOKOL!$A$1:$E$27,2,FALSE))*CC50)</f>
        <v xml:space="preserve"> </v>
      </c>
      <c r="CE50" s="168" t="str">
        <f t="shared" si="7"/>
        <v xml:space="preserve"> </v>
      </c>
      <c r="CF50" s="169" t="str">
        <f>IF(CB50=0," ",VLOOKUP(CB50,PROTOKOL!$A:$E,5,FALSE))</f>
        <v xml:space="preserve"> </v>
      </c>
      <c r="CG50" s="205" t="str">
        <f t="shared" si="92"/>
        <v xml:space="preserve"> </v>
      </c>
      <c r="CH50" s="169">
        <f t="shared" si="44"/>
        <v>0</v>
      </c>
      <c r="CI50" s="170" t="str">
        <f t="shared" si="45"/>
        <v xml:space="preserve"> </v>
      </c>
      <c r="CK50" s="166">
        <v>10</v>
      </c>
      <c r="CL50" s="227">
        <v>10</v>
      </c>
      <c r="CM50" s="167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",(VLOOKUP(CO50,PROTOKOL!$A$1:$E$27,2,FALSE))*CP50)</f>
        <v xml:space="preserve"> </v>
      </c>
      <c r="CR50" s="168" t="str">
        <f t="shared" si="8"/>
        <v xml:space="preserve"> </v>
      </c>
      <c r="CS50" s="205" t="str">
        <f>IF(CO50=0," ",VLOOKUP(CO50,PROTOKOL!$A:$E,5,FALSE))</f>
        <v xml:space="preserve"> </v>
      </c>
      <c r="CT50" s="169"/>
      <c r="CU50" s="170" t="str">
        <f t="shared" si="46"/>
        <v xml:space="preserve"> </v>
      </c>
      <c r="CV50" s="210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",(VLOOKUP(CX50,PROTOKOL!$A$1:$E$27,2,FALSE))*CY50)</f>
        <v xml:space="preserve"> </v>
      </c>
      <c r="DA50" s="168" t="str">
        <f t="shared" si="9"/>
        <v xml:space="preserve"> </v>
      </c>
      <c r="DB50" s="169" t="str">
        <f>IF(CX50=0," ",VLOOKUP(CX50,PROTOKOL!$A:$E,5,FALSE))</f>
        <v xml:space="preserve"> </v>
      </c>
      <c r="DC50" s="205" t="str">
        <f t="shared" si="93"/>
        <v xml:space="preserve"> </v>
      </c>
      <c r="DD50" s="169">
        <f t="shared" si="48"/>
        <v>0</v>
      </c>
      <c r="DE50" s="170" t="str">
        <f t="shared" si="49"/>
        <v xml:space="preserve"> </v>
      </c>
      <c r="DG50" s="166">
        <v>10</v>
      </c>
      <c r="DH50" s="227">
        <v>10</v>
      </c>
      <c r="DI50" s="167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",(VLOOKUP(DK50,PROTOKOL!$A$1:$E$27,2,FALSE))*DL50)</f>
        <v xml:space="preserve"> </v>
      </c>
      <c r="DN50" s="168" t="str">
        <f t="shared" si="10"/>
        <v xml:space="preserve"> </v>
      </c>
      <c r="DO50" s="205" t="str">
        <f>IF(DK50=0," ",VLOOKUP(DK50,PROTOKOL!$A:$E,5,FALSE))</f>
        <v xml:space="preserve"> </v>
      </c>
      <c r="DP50" s="169"/>
      <c r="DQ50" s="170" t="str">
        <f t="shared" si="50"/>
        <v xml:space="preserve"> </v>
      </c>
      <c r="DR50" s="210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",(VLOOKUP(DT50,PROTOKOL!$A$1:$E$27,2,FALSE))*DU50)</f>
        <v xml:space="preserve"> </v>
      </c>
      <c r="DW50" s="168" t="str">
        <f t="shared" si="11"/>
        <v xml:space="preserve"> </v>
      </c>
      <c r="DX50" s="169" t="str">
        <f>IF(DT50=0," ",VLOOKUP(DT50,PROTOKOL!$A:$E,5,FALSE))</f>
        <v xml:space="preserve"> </v>
      </c>
      <c r="DY50" s="205" t="str">
        <f t="shared" si="94"/>
        <v xml:space="preserve"> </v>
      </c>
      <c r="DZ50" s="169">
        <f t="shared" si="52"/>
        <v>0</v>
      </c>
      <c r="EA50" s="170" t="str">
        <f t="shared" si="53"/>
        <v xml:space="preserve"> </v>
      </c>
      <c r="EC50" s="166">
        <v>10</v>
      </c>
      <c r="ED50" s="227">
        <v>10</v>
      </c>
      <c r="EE50" s="167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",(VLOOKUP(EG50,PROTOKOL!$A$1:$E$27,2,FALSE))*EH50)</f>
        <v xml:space="preserve"> </v>
      </c>
      <c r="EJ50" s="168" t="str">
        <f t="shared" si="12"/>
        <v xml:space="preserve"> </v>
      </c>
      <c r="EK50" s="205" t="str">
        <f>IF(EG50=0," ",VLOOKUP(EG50,PROTOKOL!$A:$E,5,FALSE))</f>
        <v xml:space="preserve"> </v>
      </c>
      <c r="EL50" s="169"/>
      <c r="EM50" s="170" t="str">
        <f t="shared" si="54"/>
        <v xml:space="preserve"> </v>
      </c>
      <c r="EN50" s="210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",(VLOOKUP(EP50,PROTOKOL!$A$1:$E$27,2,FALSE))*EQ50)</f>
        <v xml:space="preserve"> </v>
      </c>
      <c r="ES50" s="168" t="str">
        <f t="shared" si="13"/>
        <v xml:space="preserve"> </v>
      </c>
      <c r="ET50" s="169" t="str">
        <f>IF(EP50=0," ",VLOOKUP(EP50,PROTOKOL!$A:$E,5,FALSE))</f>
        <v xml:space="preserve"> </v>
      </c>
      <c r="EU50" s="205" t="str">
        <f t="shared" si="95"/>
        <v xml:space="preserve"> </v>
      </c>
      <c r="EV50" s="169">
        <f t="shared" si="56"/>
        <v>0</v>
      </c>
      <c r="EW50" s="170" t="str">
        <f t="shared" si="57"/>
        <v xml:space="preserve"> </v>
      </c>
      <c r="EY50" s="166">
        <v>10</v>
      </c>
      <c r="EZ50" s="227">
        <v>10</v>
      </c>
      <c r="FA50" s="167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",(VLOOKUP(FC50,PROTOKOL!$A$1:$E$27,2,FALSE))*FD50)</f>
        <v xml:space="preserve"> </v>
      </c>
      <c r="FF50" s="168" t="str">
        <f t="shared" si="14"/>
        <v xml:space="preserve"> </v>
      </c>
      <c r="FG50" s="205" t="str">
        <f>IF(FC50=0," ",VLOOKUP(FC50,PROTOKOL!$A:$E,5,FALSE))</f>
        <v xml:space="preserve"> </v>
      </c>
      <c r="FH50" s="169"/>
      <c r="FI50" s="170" t="str">
        <f t="shared" si="58"/>
        <v xml:space="preserve"> </v>
      </c>
      <c r="FJ50" s="210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",(VLOOKUP(FL50,PROTOKOL!$A$1:$E$27,2,FALSE))*FM50)</f>
        <v xml:space="preserve"> </v>
      </c>
      <c r="FO50" s="168" t="str">
        <f t="shared" si="15"/>
        <v xml:space="preserve"> </v>
      </c>
      <c r="FP50" s="169" t="str">
        <f>IF(FL50=0," ",VLOOKUP(FL50,PROTOKOL!$A:$E,5,FALSE))</f>
        <v xml:space="preserve"> </v>
      </c>
      <c r="FQ50" s="205" t="str">
        <f t="shared" si="96"/>
        <v xml:space="preserve"> </v>
      </c>
      <c r="FR50" s="169">
        <f t="shared" si="60"/>
        <v>0</v>
      </c>
      <c r="FS50" s="170" t="str">
        <f t="shared" si="61"/>
        <v xml:space="preserve"> </v>
      </c>
      <c r="FU50" s="166">
        <v>10</v>
      </c>
      <c r="FV50" s="227">
        <v>10</v>
      </c>
      <c r="FW50" s="167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",(VLOOKUP(FY50,PROTOKOL!$A$1:$E$27,2,FALSE))*FZ50)</f>
        <v xml:space="preserve"> </v>
      </c>
      <c r="GB50" s="168" t="str">
        <f t="shared" si="16"/>
        <v xml:space="preserve"> </v>
      </c>
      <c r="GC50" s="205" t="str">
        <f>IF(FY50=0," ",VLOOKUP(FY50,PROTOKOL!$A:$E,5,FALSE))</f>
        <v xml:space="preserve"> </v>
      </c>
      <c r="GD50" s="169"/>
      <c r="GE50" s="170" t="str">
        <f t="shared" si="62"/>
        <v xml:space="preserve"> </v>
      </c>
      <c r="GF50" s="210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",(VLOOKUP(GH50,PROTOKOL!$A$1:$E$27,2,FALSE))*GI50)</f>
        <v xml:space="preserve"> </v>
      </c>
      <c r="GK50" s="168" t="str">
        <f t="shared" si="17"/>
        <v xml:space="preserve"> </v>
      </c>
      <c r="GL50" s="169" t="str">
        <f>IF(GH50=0," ",VLOOKUP(GH50,PROTOKOL!$A:$E,5,FALSE))</f>
        <v xml:space="preserve"> </v>
      </c>
      <c r="GM50" s="205" t="str">
        <f t="shared" si="97"/>
        <v xml:space="preserve"> </v>
      </c>
      <c r="GN50" s="169">
        <f t="shared" si="64"/>
        <v>0</v>
      </c>
      <c r="GO50" s="170" t="str">
        <f t="shared" si="65"/>
        <v xml:space="preserve"> </v>
      </c>
      <c r="GQ50" s="166">
        <v>10</v>
      </c>
      <c r="GR50" s="227">
        <v>10</v>
      </c>
      <c r="GS50" s="167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",(VLOOKUP(GU50,PROTOKOL!$A$1:$E$27,2,FALSE))*GV50)</f>
        <v xml:space="preserve"> </v>
      </c>
      <c r="GX50" s="168" t="str">
        <f t="shared" si="18"/>
        <v xml:space="preserve"> </v>
      </c>
      <c r="GY50" s="205" t="str">
        <f>IF(GU50=0," ",VLOOKUP(GU50,PROTOKOL!$A:$E,5,FALSE))</f>
        <v xml:space="preserve"> </v>
      </c>
      <c r="GZ50" s="169"/>
      <c r="HA50" s="170" t="str">
        <f t="shared" si="66"/>
        <v xml:space="preserve"> </v>
      </c>
      <c r="HB50" s="210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",(VLOOKUP(HD50,PROTOKOL!$A$1:$E$27,2,FALSE))*HE50)</f>
        <v xml:space="preserve"> </v>
      </c>
      <c r="HG50" s="168" t="str">
        <f t="shared" si="19"/>
        <v xml:space="preserve"> </v>
      </c>
      <c r="HH50" s="169" t="str">
        <f>IF(HD50=0," ",VLOOKUP(HD50,PROTOKOL!$A:$E,5,FALSE))</f>
        <v xml:space="preserve"> </v>
      </c>
      <c r="HI50" s="205" t="str">
        <f t="shared" si="98"/>
        <v xml:space="preserve"> </v>
      </c>
      <c r="HJ50" s="169">
        <f t="shared" si="68"/>
        <v>0</v>
      </c>
      <c r="HK50" s="170" t="str">
        <f t="shared" si="69"/>
        <v xml:space="preserve"> </v>
      </c>
      <c r="HM50" s="166">
        <v>10</v>
      </c>
      <c r="HN50" s="227">
        <v>10</v>
      </c>
      <c r="HO50" s="167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",(VLOOKUP(HQ50,PROTOKOL!$A$1:$E$27,2,FALSE))*HR50)</f>
        <v xml:space="preserve"> </v>
      </c>
      <c r="HT50" s="168" t="str">
        <f t="shared" si="20"/>
        <v xml:space="preserve"> </v>
      </c>
      <c r="HU50" s="205" t="str">
        <f>IF(HQ50=0," ",VLOOKUP(HQ50,PROTOKOL!$A:$E,5,FALSE))</f>
        <v xml:space="preserve"> </v>
      </c>
      <c r="HV50" s="169"/>
      <c r="HW50" s="170" t="str">
        <f t="shared" si="70"/>
        <v xml:space="preserve"> </v>
      </c>
      <c r="HX50" s="210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",(VLOOKUP(HZ50,PROTOKOL!$A$1:$E$27,2,FALSE))*IA50)</f>
        <v xml:space="preserve"> </v>
      </c>
      <c r="IC50" s="168" t="str">
        <f t="shared" si="21"/>
        <v xml:space="preserve"> </v>
      </c>
      <c r="ID50" s="169" t="str">
        <f>IF(HZ50=0," ",VLOOKUP(HZ50,PROTOKOL!$A:$E,5,FALSE))</f>
        <v xml:space="preserve"> </v>
      </c>
      <c r="IE50" s="205" t="str">
        <f t="shared" si="99"/>
        <v xml:space="preserve"> </v>
      </c>
      <c r="IF50" s="169">
        <f t="shared" si="72"/>
        <v>0</v>
      </c>
      <c r="IG50" s="170" t="str">
        <f t="shared" si="73"/>
        <v xml:space="preserve"> </v>
      </c>
      <c r="II50" s="166">
        <v>10</v>
      </c>
      <c r="IJ50" s="227">
        <v>10</v>
      </c>
      <c r="IK50" s="167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",(VLOOKUP(IM50,PROTOKOL!$A$1:$E$27,2,FALSE))*IN50)</f>
        <v xml:space="preserve"> </v>
      </c>
      <c r="IP50" s="168" t="str">
        <f t="shared" si="22"/>
        <v xml:space="preserve"> </v>
      </c>
      <c r="IQ50" s="205" t="str">
        <f>IF(IM50=0," ",VLOOKUP(IM50,PROTOKOL!$A:$E,5,FALSE))</f>
        <v xml:space="preserve"> </v>
      </c>
      <c r="IR50" s="169"/>
      <c r="IS50" s="170" t="str">
        <f t="shared" si="74"/>
        <v xml:space="preserve"> </v>
      </c>
      <c r="IT50" s="210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",(VLOOKUP(IV50,PROTOKOL!$A$1:$E$27,2,FALSE))*IW50)</f>
        <v xml:space="preserve"> </v>
      </c>
      <c r="IY50" s="168" t="str">
        <f t="shared" si="23"/>
        <v xml:space="preserve"> </v>
      </c>
      <c r="IZ50" s="169" t="str">
        <f>IF(IV50=0," ",VLOOKUP(IV50,PROTOKOL!$A:$E,5,FALSE))</f>
        <v xml:space="preserve"> </v>
      </c>
      <c r="JA50" s="205" t="str">
        <f t="shared" si="100"/>
        <v xml:space="preserve"> </v>
      </c>
      <c r="JB50" s="169">
        <f t="shared" si="76"/>
        <v>0</v>
      </c>
      <c r="JC50" s="170" t="str">
        <f t="shared" si="77"/>
        <v xml:space="preserve"> </v>
      </c>
      <c r="JE50" s="166">
        <v>10</v>
      </c>
      <c r="JF50" s="227">
        <v>10</v>
      </c>
      <c r="JG50" s="167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",(VLOOKUP(JI50,PROTOKOL!$A$1:$E$27,2,FALSE))*JJ50)</f>
        <v xml:space="preserve"> </v>
      </c>
      <c r="JL50" s="168" t="str">
        <f t="shared" si="24"/>
        <v xml:space="preserve"> </v>
      </c>
      <c r="JM50" s="205" t="str">
        <f>IF(JI50=0," ",VLOOKUP(JI50,PROTOKOL!$A:$E,5,FALSE))</f>
        <v xml:space="preserve"> </v>
      </c>
      <c r="JN50" s="169"/>
      <c r="JO50" s="170" t="str">
        <f t="shared" si="78"/>
        <v xml:space="preserve"> </v>
      </c>
      <c r="JP50" s="210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",(VLOOKUP(JR50,PROTOKOL!$A$1:$E$27,2,FALSE))*JS50)</f>
        <v xml:space="preserve"> </v>
      </c>
      <c r="JU50" s="168" t="str">
        <f t="shared" si="25"/>
        <v xml:space="preserve"> </v>
      </c>
      <c r="JV50" s="169" t="str">
        <f>IF(JR50=0," ",VLOOKUP(JR50,PROTOKOL!$A:$E,5,FALSE))</f>
        <v xml:space="preserve"> </v>
      </c>
      <c r="JW50" s="205" t="str">
        <f t="shared" si="101"/>
        <v xml:space="preserve"> </v>
      </c>
      <c r="JX50" s="169">
        <f t="shared" si="80"/>
        <v>0</v>
      </c>
      <c r="JY50" s="170" t="str">
        <f t="shared" si="81"/>
        <v xml:space="preserve"> </v>
      </c>
      <c r="KA50" s="166">
        <v>10</v>
      </c>
      <c r="KB50" s="227">
        <v>10</v>
      </c>
      <c r="KC50" s="167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",(VLOOKUP(KE50,PROTOKOL!$A$1:$E$27,2,FALSE))*KF50)</f>
        <v xml:space="preserve"> </v>
      </c>
      <c r="KH50" s="168" t="str">
        <f t="shared" si="26"/>
        <v xml:space="preserve"> </v>
      </c>
      <c r="KI50" s="205" t="str">
        <f>IF(KE50=0," ",VLOOKUP(KE50,PROTOKOL!$A:$E,5,FALSE))</f>
        <v xml:space="preserve"> </v>
      </c>
      <c r="KJ50" s="169"/>
      <c r="KK50" s="170" t="str">
        <f t="shared" si="82"/>
        <v xml:space="preserve"> </v>
      </c>
      <c r="KL50" s="210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",(VLOOKUP(KN50,PROTOKOL!$A$1:$E$27,2,FALSE))*KO50)</f>
        <v xml:space="preserve"> </v>
      </c>
      <c r="KQ50" s="168" t="str">
        <f t="shared" si="27"/>
        <v xml:space="preserve"> </v>
      </c>
      <c r="KR50" s="169" t="str">
        <f>IF(KN50=0," ",VLOOKUP(KN50,PROTOKOL!$A:$E,5,FALSE))</f>
        <v xml:space="preserve"> </v>
      </c>
      <c r="KS50" s="205" t="str">
        <f t="shared" si="102"/>
        <v xml:space="preserve"> </v>
      </c>
      <c r="KT50" s="169">
        <f t="shared" si="84"/>
        <v>0</v>
      </c>
      <c r="KU50" s="170" t="str">
        <f t="shared" si="85"/>
        <v xml:space="preserve"> </v>
      </c>
      <c r="KW50" s="166">
        <v>10</v>
      </c>
      <c r="KX50" s="227">
        <v>10</v>
      </c>
      <c r="KY50" s="167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",(VLOOKUP(LA50,PROTOKOL!$A$1:$E$27,2,FALSE))*LB50)</f>
        <v xml:space="preserve"> </v>
      </c>
      <c r="LD50" s="168" t="str">
        <f t="shared" si="28"/>
        <v xml:space="preserve"> </v>
      </c>
      <c r="LE50" s="205" t="str">
        <f>IF(LA50=0," ",VLOOKUP(LA50,PROTOKOL!$A:$E,5,FALSE))</f>
        <v xml:space="preserve"> </v>
      </c>
      <c r="LF50" s="169"/>
      <c r="LG50" s="170" t="str">
        <f t="shared" si="86"/>
        <v xml:space="preserve"> </v>
      </c>
      <c r="LH50" s="210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",(VLOOKUP(LJ50,PROTOKOL!$A$1:$E$27,2,FALSE))*LK50)</f>
        <v xml:space="preserve"> </v>
      </c>
      <c r="LM50" s="168" t="str">
        <f t="shared" si="29"/>
        <v xml:space="preserve"> </v>
      </c>
      <c r="LN50" s="169" t="str">
        <f>IF(LJ50=0," ",VLOOKUP(LJ50,PROTOKOL!$A:$E,5,FALSE))</f>
        <v xml:space="preserve"> </v>
      </c>
      <c r="LO50" s="205" t="str">
        <f t="shared" si="103"/>
        <v xml:space="preserve"> </v>
      </c>
      <c r="LP50" s="169">
        <f t="shared" si="88"/>
        <v>0</v>
      </c>
      <c r="LQ50" s="170" t="str">
        <f t="shared" si="89"/>
        <v xml:space="preserve"> </v>
      </c>
    </row>
    <row r="51" spans="1:329" ht="13.8">
      <c r="A51" s="166">
        <v>10</v>
      </c>
      <c r="B51" s="228"/>
      <c r="C51" s="167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",(VLOOKUP(E51,PROTOKOL!$A$1:$E$27,2,FALSE))*F51)</f>
        <v xml:space="preserve"> </v>
      </c>
      <c r="H51" s="168" t="str">
        <f t="shared" si="0"/>
        <v xml:space="preserve"> </v>
      </c>
      <c r="I51" s="205" t="str">
        <f>IF(E51=0," ",VLOOKUP(E51,PROTOKOL!$A:$E,5,FALSE))</f>
        <v xml:space="preserve"> </v>
      </c>
      <c r="J51" s="169"/>
      <c r="K51" s="170" t="str">
        <f t="shared" si="30"/>
        <v xml:space="preserve"> </v>
      </c>
      <c r="L51" s="210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",(VLOOKUP(N51,PROTOKOL!$A$1:$E$27,2,FALSE))*O51)</f>
        <v xml:space="preserve"> </v>
      </c>
      <c r="Q51" s="168" t="str">
        <f t="shared" si="1"/>
        <v xml:space="preserve"> </v>
      </c>
      <c r="R51" s="169" t="str">
        <f>IF(N51=0," ",VLOOKUP(N51,PROTOKOL!$A:$E,5,FALSE))</f>
        <v xml:space="preserve"> </v>
      </c>
      <c r="S51" s="205" t="str">
        <f t="shared" si="31"/>
        <v xml:space="preserve"> </v>
      </c>
      <c r="T51" s="169">
        <f t="shared" si="32"/>
        <v>0</v>
      </c>
      <c r="U51" s="170" t="str">
        <f t="shared" si="33"/>
        <v xml:space="preserve"> </v>
      </c>
      <c r="W51" s="166">
        <v>10</v>
      </c>
      <c r="X51" s="228"/>
      <c r="Y51" s="167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",(VLOOKUP(AA51,PROTOKOL!$A$1:$E$27,2,FALSE))*AB51)</f>
        <v xml:space="preserve"> </v>
      </c>
      <c r="AD51" s="168" t="str">
        <f t="shared" si="2"/>
        <v xml:space="preserve"> </v>
      </c>
      <c r="AE51" s="205" t="str">
        <f>IF(AA51=0," ",VLOOKUP(AA51,PROTOKOL!$A:$E,5,FALSE))</f>
        <v xml:space="preserve"> </v>
      </c>
      <c r="AF51" s="169"/>
      <c r="AG51" s="170" t="str">
        <f t="shared" si="34"/>
        <v xml:space="preserve"> </v>
      </c>
      <c r="AH51" s="210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",(VLOOKUP(AJ51,PROTOKOL!$A$1:$E$27,2,FALSE))*AK51)</f>
        <v xml:space="preserve"> </v>
      </c>
      <c r="AM51" s="168" t="str">
        <f t="shared" si="3"/>
        <v xml:space="preserve"> </v>
      </c>
      <c r="AN51" s="169" t="str">
        <f>IF(AJ51=0," ",VLOOKUP(AJ51,PROTOKOL!$A:$E,5,FALSE))</f>
        <v xml:space="preserve"> </v>
      </c>
      <c r="AO51" s="205" t="str">
        <f t="shared" si="90"/>
        <v xml:space="preserve"> </v>
      </c>
      <c r="AP51" s="169">
        <f t="shared" si="36"/>
        <v>0</v>
      </c>
      <c r="AQ51" s="170" t="str">
        <f t="shared" si="37"/>
        <v xml:space="preserve"> </v>
      </c>
      <c r="AS51" s="166">
        <v>10</v>
      </c>
      <c r="AT51" s="228"/>
      <c r="AU51" s="167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",(VLOOKUP(AW51,PROTOKOL!$A$1:$E$27,2,FALSE))*AX51)</f>
        <v xml:space="preserve"> </v>
      </c>
      <c r="AZ51" s="168" t="str">
        <f t="shared" si="4"/>
        <v xml:space="preserve"> </v>
      </c>
      <c r="BA51" s="205" t="str">
        <f>IF(AW51=0," ",VLOOKUP(AW51,PROTOKOL!$A:$E,5,FALSE))</f>
        <v xml:space="preserve"> </v>
      </c>
      <c r="BB51" s="169"/>
      <c r="BC51" s="170" t="str">
        <f t="shared" si="38"/>
        <v xml:space="preserve"> </v>
      </c>
      <c r="BD51" s="210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",(VLOOKUP(BF51,PROTOKOL!$A$1:$E$27,2,FALSE))*BG51)</f>
        <v xml:space="preserve"> </v>
      </c>
      <c r="BI51" s="168" t="str">
        <f t="shared" si="5"/>
        <v xml:space="preserve"> </v>
      </c>
      <c r="BJ51" s="169" t="str">
        <f>IF(BF51=0," ",VLOOKUP(BF51,PROTOKOL!$A:$E,5,FALSE))</f>
        <v xml:space="preserve"> </v>
      </c>
      <c r="BK51" s="205" t="str">
        <f t="shared" si="91"/>
        <v xml:space="preserve"> </v>
      </c>
      <c r="BL51" s="169">
        <f t="shared" si="40"/>
        <v>0</v>
      </c>
      <c r="BM51" s="170" t="str">
        <f t="shared" si="41"/>
        <v xml:space="preserve"> </v>
      </c>
      <c r="BO51" s="166">
        <v>10</v>
      </c>
      <c r="BP51" s="228"/>
      <c r="BQ51" s="167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",(VLOOKUP(BS51,PROTOKOL!$A$1:$E$27,2,FALSE))*BT51)</f>
        <v xml:space="preserve"> </v>
      </c>
      <c r="BV51" s="168" t="str">
        <f t="shared" si="6"/>
        <v xml:space="preserve"> </v>
      </c>
      <c r="BW51" s="205" t="str">
        <f>IF(BS51=0," ",VLOOKUP(BS51,PROTOKOL!$A:$E,5,FALSE))</f>
        <v xml:space="preserve"> </v>
      </c>
      <c r="BX51" s="169"/>
      <c r="BY51" s="170" t="str">
        <f t="shared" si="42"/>
        <v xml:space="preserve"> </v>
      </c>
      <c r="BZ51" s="210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",(VLOOKUP(CB51,PROTOKOL!$A$1:$E$27,2,FALSE))*CC51)</f>
        <v xml:space="preserve"> </v>
      </c>
      <c r="CE51" s="168" t="str">
        <f t="shared" si="7"/>
        <v xml:space="preserve"> </v>
      </c>
      <c r="CF51" s="169" t="str">
        <f>IF(CB51=0," ",VLOOKUP(CB51,PROTOKOL!$A:$E,5,FALSE))</f>
        <v xml:space="preserve"> </v>
      </c>
      <c r="CG51" s="205" t="str">
        <f t="shared" si="92"/>
        <v xml:space="preserve"> </v>
      </c>
      <c r="CH51" s="169">
        <f t="shared" si="44"/>
        <v>0</v>
      </c>
      <c r="CI51" s="170" t="str">
        <f t="shared" si="45"/>
        <v xml:space="preserve"> </v>
      </c>
      <c r="CK51" s="166">
        <v>10</v>
      </c>
      <c r="CL51" s="228"/>
      <c r="CM51" s="167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",(VLOOKUP(CO51,PROTOKOL!$A$1:$E$27,2,FALSE))*CP51)</f>
        <v xml:space="preserve"> </v>
      </c>
      <c r="CR51" s="168" t="str">
        <f t="shared" si="8"/>
        <v xml:space="preserve"> </v>
      </c>
      <c r="CS51" s="205" t="str">
        <f>IF(CO51=0," ",VLOOKUP(CO51,PROTOKOL!$A:$E,5,FALSE))</f>
        <v xml:space="preserve"> </v>
      </c>
      <c r="CT51" s="169"/>
      <c r="CU51" s="170" t="str">
        <f t="shared" si="46"/>
        <v xml:space="preserve"> </v>
      </c>
      <c r="CV51" s="210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",(VLOOKUP(CX51,PROTOKOL!$A$1:$E$27,2,FALSE))*CY51)</f>
        <v xml:space="preserve"> </v>
      </c>
      <c r="DA51" s="168" t="str">
        <f t="shared" si="9"/>
        <v xml:space="preserve"> </v>
      </c>
      <c r="DB51" s="169" t="str">
        <f>IF(CX51=0," ",VLOOKUP(CX51,PROTOKOL!$A:$E,5,FALSE))</f>
        <v xml:space="preserve"> </v>
      </c>
      <c r="DC51" s="205" t="str">
        <f t="shared" si="93"/>
        <v xml:space="preserve"> </v>
      </c>
      <c r="DD51" s="169">
        <f t="shared" si="48"/>
        <v>0</v>
      </c>
      <c r="DE51" s="170" t="str">
        <f t="shared" si="49"/>
        <v xml:space="preserve"> </v>
      </c>
      <c r="DG51" s="166">
        <v>10</v>
      </c>
      <c r="DH51" s="228"/>
      <c r="DI51" s="167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",(VLOOKUP(DK51,PROTOKOL!$A$1:$E$27,2,FALSE))*DL51)</f>
        <v xml:space="preserve"> </v>
      </c>
      <c r="DN51" s="168" t="str">
        <f t="shared" si="10"/>
        <v xml:space="preserve"> </v>
      </c>
      <c r="DO51" s="205" t="str">
        <f>IF(DK51=0," ",VLOOKUP(DK51,PROTOKOL!$A:$E,5,FALSE))</f>
        <v xml:space="preserve"> </v>
      </c>
      <c r="DP51" s="169"/>
      <c r="DQ51" s="170" t="str">
        <f t="shared" si="50"/>
        <v xml:space="preserve"> </v>
      </c>
      <c r="DR51" s="210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",(VLOOKUP(DT51,PROTOKOL!$A$1:$E$27,2,FALSE))*DU51)</f>
        <v xml:space="preserve"> </v>
      </c>
      <c r="DW51" s="168" t="str">
        <f t="shared" si="11"/>
        <v xml:space="preserve"> </v>
      </c>
      <c r="DX51" s="169" t="str">
        <f>IF(DT51=0," ",VLOOKUP(DT51,PROTOKOL!$A:$E,5,FALSE))</f>
        <v xml:space="preserve"> </v>
      </c>
      <c r="DY51" s="205" t="str">
        <f t="shared" si="94"/>
        <v xml:space="preserve"> </v>
      </c>
      <c r="DZ51" s="169">
        <f t="shared" si="52"/>
        <v>0</v>
      </c>
      <c r="EA51" s="170" t="str">
        <f t="shared" si="53"/>
        <v xml:space="preserve"> </v>
      </c>
      <c r="EC51" s="166">
        <v>10</v>
      </c>
      <c r="ED51" s="228"/>
      <c r="EE51" s="167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",(VLOOKUP(EG51,PROTOKOL!$A$1:$E$27,2,FALSE))*EH51)</f>
        <v xml:space="preserve"> </v>
      </c>
      <c r="EJ51" s="168" t="str">
        <f t="shared" si="12"/>
        <v xml:space="preserve"> </v>
      </c>
      <c r="EK51" s="205" t="str">
        <f>IF(EG51=0," ",VLOOKUP(EG51,PROTOKOL!$A:$E,5,FALSE))</f>
        <v xml:space="preserve"> </v>
      </c>
      <c r="EL51" s="169"/>
      <c r="EM51" s="170" t="str">
        <f t="shared" si="54"/>
        <v xml:space="preserve"> </v>
      </c>
      <c r="EN51" s="210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",(VLOOKUP(EP51,PROTOKOL!$A$1:$E$27,2,FALSE))*EQ51)</f>
        <v xml:space="preserve"> </v>
      </c>
      <c r="ES51" s="168" t="str">
        <f t="shared" si="13"/>
        <v xml:space="preserve"> </v>
      </c>
      <c r="ET51" s="169" t="str">
        <f>IF(EP51=0," ",VLOOKUP(EP51,PROTOKOL!$A:$E,5,FALSE))</f>
        <v xml:space="preserve"> </v>
      </c>
      <c r="EU51" s="205" t="str">
        <f t="shared" si="95"/>
        <v xml:space="preserve"> </v>
      </c>
      <c r="EV51" s="169">
        <f t="shared" si="56"/>
        <v>0</v>
      </c>
      <c r="EW51" s="170" t="str">
        <f t="shared" si="57"/>
        <v xml:space="preserve"> </v>
      </c>
      <c r="EY51" s="166">
        <v>10</v>
      </c>
      <c r="EZ51" s="228"/>
      <c r="FA51" s="167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",(VLOOKUP(FC51,PROTOKOL!$A$1:$E$27,2,FALSE))*FD51)</f>
        <v xml:space="preserve"> </v>
      </c>
      <c r="FF51" s="168" t="str">
        <f t="shared" si="14"/>
        <v xml:space="preserve"> </v>
      </c>
      <c r="FG51" s="205" t="str">
        <f>IF(FC51=0," ",VLOOKUP(FC51,PROTOKOL!$A:$E,5,FALSE))</f>
        <v xml:space="preserve"> </v>
      </c>
      <c r="FH51" s="169"/>
      <c r="FI51" s="170" t="str">
        <f t="shared" si="58"/>
        <v xml:space="preserve"> </v>
      </c>
      <c r="FJ51" s="210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",(VLOOKUP(FL51,PROTOKOL!$A$1:$E$27,2,FALSE))*FM51)</f>
        <v xml:space="preserve"> </v>
      </c>
      <c r="FO51" s="168" t="str">
        <f t="shared" si="15"/>
        <v xml:space="preserve"> </v>
      </c>
      <c r="FP51" s="169" t="str">
        <f>IF(FL51=0," ",VLOOKUP(FL51,PROTOKOL!$A:$E,5,FALSE))</f>
        <v xml:space="preserve"> </v>
      </c>
      <c r="FQ51" s="205" t="str">
        <f t="shared" si="96"/>
        <v xml:space="preserve"> </v>
      </c>
      <c r="FR51" s="169">
        <f t="shared" si="60"/>
        <v>0</v>
      </c>
      <c r="FS51" s="170" t="str">
        <f t="shared" si="61"/>
        <v xml:space="preserve"> </v>
      </c>
      <c r="FU51" s="166">
        <v>10</v>
      </c>
      <c r="FV51" s="228"/>
      <c r="FW51" s="167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",(VLOOKUP(FY51,PROTOKOL!$A$1:$E$27,2,FALSE))*FZ51)</f>
        <v xml:space="preserve"> </v>
      </c>
      <c r="GB51" s="168" t="str">
        <f t="shared" si="16"/>
        <v xml:space="preserve"> </v>
      </c>
      <c r="GC51" s="205" t="str">
        <f>IF(FY51=0," ",VLOOKUP(FY51,PROTOKOL!$A:$E,5,FALSE))</f>
        <v xml:space="preserve"> </v>
      </c>
      <c r="GD51" s="169"/>
      <c r="GE51" s="170" t="str">
        <f t="shared" si="62"/>
        <v xml:space="preserve"> </v>
      </c>
      <c r="GF51" s="210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",(VLOOKUP(GH51,PROTOKOL!$A$1:$E$27,2,FALSE))*GI51)</f>
        <v xml:space="preserve"> </v>
      </c>
      <c r="GK51" s="168" t="str">
        <f t="shared" si="17"/>
        <v xml:space="preserve"> </v>
      </c>
      <c r="GL51" s="169" t="str">
        <f>IF(GH51=0," ",VLOOKUP(GH51,PROTOKOL!$A:$E,5,FALSE))</f>
        <v xml:space="preserve"> </v>
      </c>
      <c r="GM51" s="205" t="str">
        <f t="shared" si="97"/>
        <v xml:space="preserve"> </v>
      </c>
      <c r="GN51" s="169">
        <f t="shared" si="64"/>
        <v>0</v>
      </c>
      <c r="GO51" s="170" t="str">
        <f t="shared" si="65"/>
        <v xml:space="preserve"> </v>
      </c>
      <c r="GQ51" s="166">
        <v>10</v>
      </c>
      <c r="GR51" s="228"/>
      <c r="GS51" s="167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",(VLOOKUP(GU51,PROTOKOL!$A$1:$E$27,2,FALSE))*GV51)</f>
        <v xml:space="preserve"> </v>
      </c>
      <c r="GX51" s="168" t="str">
        <f t="shared" si="18"/>
        <v xml:space="preserve"> </v>
      </c>
      <c r="GY51" s="205" t="str">
        <f>IF(GU51=0," ",VLOOKUP(GU51,PROTOKOL!$A:$E,5,FALSE))</f>
        <v xml:space="preserve"> </v>
      </c>
      <c r="GZ51" s="169"/>
      <c r="HA51" s="170" t="str">
        <f t="shared" si="66"/>
        <v xml:space="preserve"> </v>
      </c>
      <c r="HB51" s="210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",(VLOOKUP(HD51,PROTOKOL!$A$1:$E$27,2,FALSE))*HE51)</f>
        <v xml:space="preserve"> </v>
      </c>
      <c r="HG51" s="168" t="str">
        <f t="shared" si="19"/>
        <v xml:space="preserve"> </v>
      </c>
      <c r="HH51" s="169" t="str">
        <f>IF(HD51=0," ",VLOOKUP(HD51,PROTOKOL!$A:$E,5,FALSE))</f>
        <v xml:space="preserve"> </v>
      </c>
      <c r="HI51" s="205" t="str">
        <f t="shared" si="98"/>
        <v xml:space="preserve"> </v>
      </c>
      <c r="HJ51" s="169">
        <f t="shared" si="68"/>
        <v>0</v>
      </c>
      <c r="HK51" s="170" t="str">
        <f t="shared" si="69"/>
        <v xml:space="preserve"> </v>
      </c>
      <c r="HM51" s="166">
        <v>10</v>
      </c>
      <c r="HN51" s="228"/>
      <c r="HO51" s="167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",(VLOOKUP(HQ51,PROTOKOL!$A$1:$E$27,2,FALSE))*HR51)</f>
        <v xml:space="preserve"> </v>
      </c>
      <c r="HT51" s="168" t="str">
        <f t="shared" si="20"/>
        <v xml:space="preserve"> </v>
      </c>
      <c r="HU51" s="205" t="str">
        <f>IF(HQ51=0," ",VLOOKUP(HQ51,PROTOKOL!$A:$E,5,FALSE))</f>
        <v xml:space="preserve"> </v>
      </c>
      <c r="HV51" s="169"/>
      <c r="HW51" s="170" t="str">
        <f t="shared" si="70"/>
        <v xml:space="preserve"> </v>
      </c>
      <c r="HX51" s="210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",(VLOOKUP(HZ51,PROTOKOL!$A$1:$E$27,2,FALSE))*IA51)</f>
        <v xml:space="preserve"> </v>
      </c>
      <c r="IC51" s="168" t="str">
        <f t="shared" si="21"/>
        <v xml:space="preserve"> </v>
      </c>
      <c r="ID51" s="169" t="str">
        <f>IF(HZ51=0," ",VLOOKUP(HZ51,PROTOKOL!$A:$E,5,FALSE))</f>
        <v xml:space="preserve"> </v>
      </c>
      <c r="IE51" s="205" t="str">
        <f t="shared" si="99"/>
        <v xml:space="preserve"> </v>
      </c>
      <c r="IF51" s="169">
        <f t="shared" si="72"/>
        <v>0</v>
      </c>
      <c r="IG51" s="170" t="str">
        <f t="shared" si="73"/>
        <v xml:space="preserve"> </v>
      </c>
      <c r="II51" s="166">
        <v>10</v>
      </c>
      <c r="IJ51" s="228"/>
      <c r="IK51" s="167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",(VLOOKUP(IM51,PROTOKOL!$A$1:$E$27,2,FALSE))*IN51)</f>
        <v xml:space="preserve"> </v>
      </c>
      <c r="IP51" s="168" t="str">
        <f t="shared" si="22"/>
        <v xml:space="preserve"> </v>
      </c>
      <c r="IQ51" s="205" t="str">
        <f>IF(IM51=0," ",VLOOKUP(IM51,PROTOKOL!$A:$E,5,FALSE))</f>
        <v xml:space="preserve"> </v>
      </c>
      <c r="IR51" s="169"/>
      <c r="IS51" s="170" t="str">
        <f t="shared" si="74"/>
        <v xml:space="preserve"> </v>
      </c>
      <c r="IT51" s="210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",(VLOOKUP(IV51,PROTOKOL!$A$1:$E$27,2,FALSE))*IW51)</f>
        <v xml:space="preserve"> </v>
      </c>
      <c r="IY51" s="168" t="str">
        <f t="shared" si="23"/>
        <v xml:space="preserve"> </v>
      </c>
      <c r="IZ51" s="169" t="str">
        <f>IF(IV51=0," ",VLOOKUP(IV51,PROTOKOL!$A:$E,5,FALSE))</f>
        <v xml:space="preserve"> </v>
      </c>
      <c r="JA51" s="205" t="str">
        <f t="shared" si="100"/>
        <v xml:space="preserve"> </v>
      </c>
      <c r="JB51" s="169">
        <f t="shared" si="76"/>
        <v>0</v>
      </c>
      <c r="JC51" s="170" t="str">
        <f t="shared" si="77"/>
        <v xml:space="preserve"> </v>
      </c>
      <c r="JE51" s="166">
        <v>10</v>
      </c>
      <c r="JF51" s="228"/>
      <c r="JG51" s="167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",(VLOOKUP(JI51,PROTOKOL!$A$1:$E$27,2,FALSE))*JJ51)</f>
        <v xml:space="preserve"> </v>
      </c>
      <c r="JL51" s="168" t="str">
        <f t="shared" si="24"/>
        <v xml:space="preserve"> </v>
      </c>
      <c r="JM51" s="205" t="str">
        <f>IF(JI51=0," ",VLOOKUP(JI51,PROTOKOL!$A:$E,5,FALSE))</f>
        <v xml:space="preserve"> </v>
      </c>
      <c r="JN51" s="169"/>
      <c r="JO51" s="170" t="str">
        <f t="shared" si="78"/>
        <v xml:space="preserve"> </v>
      </c>
      <c r="JP51" s="210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",(VLOOKUP(JR51,PROTOKOL!$A$1:$E$27,2,FALSE))*JS51)</f>
        <v xml:space="preserve"> </v>
      </c>
      <c r="JU51" s="168" t="str">
        <f t="shared" si="25"/>
        <v xml:space="preserve"> </v>
      </c>
      <c r="JV51" s="169" t="str">
        <f>IF(JR51=0," ",VLOOKUP(JR51,PROTOKOL!$A:$E,5,FALSE))</f>
        <v xml:space="preserve"> </v>
      </c>
      <c r="JW51" s="205" t="str">
        <f t="shared" si="101"/>
        <v xml:space="preserve"> </v>
      </c>
      <c r="JX51" s="169">
        <f t="shared" si="80"/>
        <v>0</v>
      </c>
      <c r="JY51" s="170" t="str">
        <f t="shared" si="81"/>
        <v xml:space="preserve"> </v>
      </c>
      <c r="KA51" s="166">
        <v>10</v>
      </c>
      <c r="KB51" s="228"/>
      <c r="KC51" s="167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",(VLOOKUP(KE51,PROTOKOL!$A$1:$E$27,2,FALSE))*KF51)</f>
        <v xml:space="preserve"> </v>
      </c>
      <c r="KH51" s="168" t="str">
        <f t="shared" si="26"/>
        <v xml:space="preserve"> </v>
      </c>
      <c r="KI51" s="205" t="str">
        <f>IF(KE51=0," ",VLOOKUP(KE51,PROTOKOL!$A:$E,5,FALSE))</f>
        <v xml:space="preserve"> </v>
      </c>
      <c r="KJ51" s="169"/>
      <c r="KK51" s="170" t="str">
        <f t="shared" si="82"/>
        <v xml:space="preserve"> </v>
      </c>
      <c r="KL51" s="210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",(VLOOKUP(KN51,PROTOKOL!$A$1:$E$27,2,FALSE))*KO51)</f>
        <v xml:space="preserve"> </v>
      </c>
      <c r="KQ51" s="168" t="str">
        <f t="shared" si="27"/>
        <v xml:space="preserve"> </v>
      </c>
      <c r="KR51" s="169" t="str">
        <f>IF(KN51=0," ",VLOOKUP(KN51,PROTOKOL!$A:$E,5,FALSE))</f>
        <v xml:space="preserve"> </v>
      </c>
      <c r="KS51" s="205" t="str">
        <f t="shared" si="102"/>
        <v xml:space="preserve"> </v>
      </c>
      <c r="KT51" s="169">
        <f t="shared" si="84"/>
        <v>0</v>
      </c>
      <c r="KU51" s="170" t="str">
        <f t="shared" si="85"/>
        <v xml:space="preserve"> </v>
      </c>
      <c r="KW51" s="166">
        <v>10</v>
      </c>
      <c r="KX51" s="228"/>
      <c r="KY51" s="167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",(VLOOKUP(LA51,PROTOKOL!$A$1:$E$27,2,FALSE))*LB51)</f>
        <v xml:space="preserve"> </v>
      </c>
      <c r="LD51" s="168" t="str">
        <f t="shared" si="28"/>
        <v xml:space="preserve"> </v>
      </c>
      <c r="LE51" s="205" t="str">
        <f>IF(LA51=0," ",VLOOKUP(LA51,PROTOKOL!$A:$E,5,FALSE))</f>
        <v xml:space="preserve"> </v>
      </c>
      <c r="LF51" s="169"/>
      <c r="LG51" s="170" t="str">
        <f t="shared" si="86"/>
        <v xml:space="preserve"> </v>
      </c>
      <c r="LH51" s="210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",(VLOOKUP(LJ51,PROTOKOL!$A$1:$E$27,2,FALSE))*LK51)</f>
        <v xml:space="preserve"> </v>
      </c>
      <c r="LM51" s="168" t="str">
        <f t="shared" si="29"/>
        <v xml:space="preserve"> </v>
      </c>
      <c r="LN51" s="169" t="str">
        <f>IF(LJ51=0," ",VLOOKUP(LJ51,PROTOKOL!$A:$E,5,FALSE))</f>
        <v xml:space="preserve"> </v>
      </c>
      <c r="LO51" s="205" t="str">
        <f t="shared" si="103"/>
        <v xml:space="preserve"> </v>
      </c>
      <c r="LP51" s="169">
        <f t="shared" si="88"/>
        <v>0</v>
      </c>
      <c r="LQ51" s="170" t="str">
        <f t="shared" si="89"/>
        <v xml:space="preserve"> </v>
      </c>
    </row>
    <row r="52" spans="1:329" ht="13.8">
      <c r="A52" s="166">
        <v>10</v>
      </c>
      <c r="B52" s="229"/>
      <c r="C52" s="167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",(VLOOKUP(E52,PROTOKOL!$A$1:$E$27,2,FALSE))*F52)</f>
        <v xml:space="preserve"> </v>
      </c>
      <c r="H52" s="168" t="str">
        <f t="shared" si="0"/>
        <v xml:space="preserve"> </v>
      </c>
      <c r="I52" s="205" t="str">
        <f>IF(E52=0," ",VLOOKUP(E52,PROTOKOL!$A:$E,5,FALSE))</f>
        <v xml:space="preserve"> </v>
      </c>
      <c r="J52" s="169"/>
      <c r="K52" s="170" t="str">
        <f t="shared" si="30"/>
        <v xml:space="preserve"> </v>
      </c>
      <c r="L52" s="210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",(VLOOKUP(N52,PROTOKOL!$A$1:$E$27,2,FALSE))*O52)</f>
        <v xml:space="preserve"> </v>
      </c>
      <c r="Q52" s="168" t="str">
        <f t="shared" si="1"/>
        <v xml:space="preserve"> </v>
      </c>
      <c r="R52" s="169" t="str">
        <f>IF(N52=0," ",VLOOKUP(N52,PROTOKOL!$A:$E,5,FALSE))</f>
        <v xml:space="preserve"> </v>
      </c>
      <c r="S52" s="205" t="str">
        <f t="shared" si="31"/>
        <v xml:space="preserve"> </v>
      </c>
      <c r="T52" s="169">
        <f t="shared" si="32"/>
        <v>0</v>
      </c>
      <c r="U52" s="170" t="str">
        <f t="shared" si="33"/>
        <v xml:space="preserve"> </v>
      </c>
      <c r="W52" s="166">
        <v>10</v>
      </c>
      <c r="X52" s="229"/>
      <c r="Y52" s="167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",(VLOOKUP(AA52,PROTOKOL!$A$1:$E$27,2,FALSE))*AB52)</f>
        <v xml:space="preserve"> </v>
      </c>
      <c r="AD52" s="168" t="str">
        <f t="shared" si="2"/>
        <v xml:space="preserve"> </v>
      </c>
      <c r="AE52" s="205" t="str">
        <f>IF(AA52=0," ",VLOOKUP(AA52,PROTOKOL!$A:$E,5,FALSE))</f>
        <v xml:space="preserve"> </v>
      </c>
      <c r="AF52" s="169"/>
      <c r="AG52" s="170" t="str">
        <f t="shared" si="34"/>
        <v xml:space="preserve"> </v>
      </c>
      <c r="AH52" s="210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",(VLOOKUP(AJ52,PROTOKOL!$A$1:$E$27,2,FALSE))*AK52)</f>
        <v xml:space="preserve"> </v>
      </c>
      <c r="AM52" s="168" t="str">
        <f t="shared" si="3"/>
        <v xml:space="preserve"> </v>
      </c>
      <c r="AN52" s="169" t="str">
        <f>IF(AJ52=0," ",VLOOKUP(AJ52,PROTOKOL!$A:$E,5,FALSE))</f>
        <v xml:space="preserve"> </v>
      </c>
      <c r="AO52" s="205" t="str">
        <f t="shared" si="90"/>
        <v xml:space="preserve"> </v>
      </c>
      <c r="AP52" s="169">
        <f t="shared" si="36"/>
        <v>0</v>
      </c>
      <c r="AQ52" s="170" t="str">
        <f t="shared" si="37"/>
        <v xml:space="preserve"> </v>
      </c>
      <c r="AS52" s="166">
        <v>10</v>
      </c>
      <c r="AT52" s="229"/>
      <c r="AU52" s="167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",(VLOOKUP(AW52,PROTOKOL!$A$1:$E$27,2,FALSE))*AX52)</f>
        <v xml:space="preserve"> </v>
      </c>
      <c r="AZ52" s="168" t="str">
        <f t="shared" si="4"/>
        <v xml:space="preserve"> </v>
      </c>
      <c r="BA52" s="205" t="str">
        <f>IF(AW52=0," ",VLOOKUP(AW52,PROTOKOL!$A:$E,5,FALSE))</f>
        <v xml:space="preserve"> </v>
      </c>
      <c r="BB52" s="169"/>
      <c r="BC52" s="170" t="str">
        <f t="shared" si="38"/>
        <v xml:space="preserve"> </v>
      </c>
      <c r="BD52" s="210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",(VLOOKUP(BF52,PROTOKOL!$A$1:$E$27,2,FALSE))*BG52)</f>
        <v xml:space="preserve"> </v>
      </c>
      <c r="BI52" s="168" t="str">
        <f t="shared" si="5"/>
        <v xml:space="preserve"> </v>
      </c>
      <c r="BJ52" s="169" t="str">
        <f>IF(BF52=0," ",VLOOKUP(BF52,PROTOKOL!$A:$E,5,FALSE))</f>
        <v xml:space="preserve"> </v>
      </c>
      <c r="BK52" s="205" t="str">
        <f t="shared" si="91"/>
        <v xml:space="preserve"> </v>
      </c>
      <c r="BL52" s="169">
        <f t="shared" si="40"/>
        <v>0</v>
      </c>
      <c r="BM52" s="170" t="str">
        <f t="shared" si="41"/>
        <v xml:space="preserve"> </v>
      </c>
      <c r="BO52" s="166">
        <v>10</v>
      </c>
      <c r="BP52" s="229"/>
      <c r="BQ52" s="167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",(VLOOKUP(BS52,PROTOKOL!$A$1:$E$27,2,FALSE))*BT52)</f>
        <v xml:space="preserve"> </v>
      </c>
      <c r="BV52" s="168" t="str">
        <f t="shared" si="6"/>
        <v xml:space="preserve"> </v>
      </c>
      <c r="BW52" s="205" t="str">
        <f>IF(BS52=0," ",VLOOKUP(BS52,PROTOKOL!$A:$E,5,FALSE))</f>
        <v xml:space="preserve"> </v>
      </c>
      <c r="BX52" s="169"/>
      <c r="BY52" s="170" t="str">
        <f t="shared" si="42"/>
        <v xml:space="preserve"> </v>
      </c>
      <c r="BZ52" s="210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",(VLOOKUP(CB52,PROTOKOL!$A$1:$E$27,2,FALSE))*CC52)</f>
        <v xml:space="preserve"> </v>
      </c>
      <c r="CE52" s="168" t="str">
        <f t="shared" si="7"/>
        <v xml:space="preserve"> </v>
      </c>
      <c r="CF52" s="169" t="str">
        <f>IF(CB52=0," ",VLOOKUP(CB52,PROTOKOL!$A:$E,5,FALSE))</f>
        <v xml:space="preserve"> </v>
      </c>
      <c r="CG52" s="205" t="str">
        <f t="shared" si="92"/>
        <v xml:space="preserve"> </v>
      </c>
      <c r="CH52" s="169">
        <f t="shared" si="44"/>
        <v>0</v>
      </c>
      <c r="CI52" s="170" t="str">
        <f t="shared" si="45"/>
        <v xml:space="preserve"> </v>
      </c>
      <c r="CK52" s="166">
        <v>10</v>
      </c>
      <c r="CL52" s="229"/>
      <c r="CM52" s="167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",(VLOOKUP(CO52,PROTOKOL!$A$1:$E$27,2,FALSE))*CP52)</f>
        <v xml:space="preserve"> </v>
      </c>
      <c r="CR52" s="168" t="str">
        <f t="shared" si="8"/>
        <v xml:space="preserve"> </v>
      </c>
      <c r="CS52" s="205" t="str">
        <f>IF(CO52=0," ",VLOOKUP(CO52,PROTOKOL!$A:$E,5,FALSE))</f>
        <v xml:space="preserve"> </v>
      </c>
      <c r="CT52" s="169"/>
      <c r="CU52" s="170" t="str">
        <f t="shared" si="46"/>
        <v xml:space="preserve"> </v>
      </c>
      <c r="CV52" s="210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",(VLOOKUP(CX52,PROTOKOL!$A$1:$E$27,2,FALSE))*CY52)</f>
        <v xml:space="preserve"> </v>
      </c>
      <c r="DA52" s="168" t="str">
        <f t="shared" si="9"/>
        <v xml:space="preserve"> </v>
      </c>
      <c r="DB52" s="169" t="str">
        <f>IF(CX52=0," ",VLOOKUP(CX52,PROTOKOL!$A:$E,5,FALSE))</f>
        <v xml:space="preserve"> </v>
      </c>
      <c r="DC52" s="205" t="str">
        <f t="shared" si="93"/>
        <v xml:space="preserve"> </v>
      </c>
      <c r="DD52" s="169">
        <f t="shared" si="48"/>
        <v>0</v>
      </c>
      <c r="DE52" s="170" t="str">
        <f t="shared" si="49"/>
        <v xml:space="preserve"> </v>
      </c>
      <c r="DG52" s="166">
        <v>10</v>
      </c>
      <c r="DH52" s="229"/>
      <c r="DI52" s="167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",(VLOOKUP(DK52,PROTOKOL!$A$1:$E$27,2,FALSE))*DL52)</f>
        <v xml:space="preserve"> </v>
      </c>
      <c r="DN52" s="168" t="str">
        <f t="shared" si="10"/>
        <v xml:space="preserve"> </v>
      </c>
      <c r="DO52" s="205" t="str">
        <f>IF(DK52=0," ",VLOOKUP(DK52,PROTOKOL!$A:$E,5,FALSE))</f>
        <v xml:space="preserve"> </v>
      </c>
      <c r="DP52" s="169"/>
      <c r="DQ52" s="170" t="str">
        <f t="shared" si="50"/>
        <v xml:space="preserve"> </v>
      </c>
      <c r="DR52" s="210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",(VLOOKUP(DT52,PROTOKOL!$A$1:$E$27,2,FALSE))*DU52)</f>
        <v xml:space="preserve"> </v>
      </c>
      <c r="DW52" s="168" t="str">
        <f t="shared" si="11"/>
        <v xml:space="preserve"> </v>
      </c>
      <c r="DX52" s="169" t="str">
        <f>IF(DT52=0," ",VLOOKUP(DT52,PROTOKOL!$A:$E,5,FALSE))</f>
        <v xml:space="preserve"> </v>
      </c>
      <c r="DY52" s="205" t="str">
        <f t="shared" si="94"/>
        <v xml:space="preserve"> </v>
      </c>
      <c r="DZ52" s="169">
        <f t="shared" si="52"/>
        <v>0</v>
      </c>
      <c r="EA52" s="170" t="str">
        <f t="shared" si="53"/>
        <v xml:space="preserve"> </v>
      </c>
      <c r="EC52" s="166">
        <v>10</v>
      </c>
      <c r="ED52" s="229"/>
      <c r="EE52" s="167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",(VLOOKUP(EG52,PROTOKOL!$A$1:$E$27,2,FALSE))*EH52)</f>
        <v xml:space="preserve"> </v>
      </c>
      <c r="EJ52" s="168" t="str">
        <f t="shared" si="12"/>
        <v xml:space="preserve"> </v>
      </c>
      <c r="EK52" s="205" t="str">
        <f>IF(EG52=0," ",VLOOKUP(EG52,PROTOKOL!$A:$E,5,FALSE))</f>
        <v xml:space="preserve"> </v>
      </c>
      <c r="EL52" s="169"/>
      <c r="EM52" s="170" t="str">
        <f t="shared" si="54"/>
        <v xml:space="preserve"> </v>
      </c>
      <c r="EN52" s="210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",(VLOOKUP(EP52,PROTOKOL!$A$1:$E$27,2,FALSE))*EQ52)</f>
        <v xml:space="preserve"> </v>
      </c>
      <c r="ES52" s="168" t="str">
        <f t="shared" si="13"/>
        <v xml:space="preserve"> </v>
      </c>
      <c r="ET52" s="169" t="str">
        <f>IF(EP52=0," ",VLOOKUP(EP52,PROTOKOL!$A:$E,5,FALSE))</f>
        <v xml:space="preserve"> </v>
      </c>
      <c r="EU52" s="205" t="str">
        <f t="shared" si="95"/>
        <v xml:space="preserve"> </v>
      </c>
      <c r="EV52" s="169">
        <f t="shared" si="56"/>
        <v>0</v>
      </c>
      <c r="EW52" s="170" t="str">
        <f t="shared" si="57"/>
        <v xml:space="preserve"> </v>
      </c>
      <c r="EY52" s="166">
        <v>10</v>
      </c>
      <c r="EZ52" s="229"/>
      <c r="FA52" s="167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",(VLOOKUP(FC52,PROTOKOL!$A$1:$E$27,2,FALSE))*FD52)</f>
        <v xml:space="preserve"> </v>
      </c>
      <c r="FF52" s="168" t="str">
        <f t="shared" si="14"/>
        <v xml:space="preserve"> </v>
      </c>
      <c r="FG52" s="205" t="str">
        <f>IF(FC52=0," ",VLOOKUP(FC52,PROTOKOL!$A:$E,5,FALSE))</f>
        <v xml:space="preserve"> </v>
      </c>
      <c r="FH52" s="169"/>
      <c r="FI52" s="170" t="str">
        <f t="shared" si="58"/>
        <v xml:space="preserve"> </v>
      </c>
      <c r="FJ52" s="210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",(VLOOKUP(FL52,PROTOKOL!$A$1:$E$27,2,FALSE))*FM52)</f>
        <v xml:space="preserve"> </v>
      </c>
      <c r="FO52" s="168" t="str">
        <f t="shared" si="15"/>
        <v xml:space="preserve"> </v>
      </c>
      <c r="FP52" s="169" t="str">
        <f>IF(FL52=0," ",VLOOKUP(FL52,PROTOKOL!$A:$E,5,FALSE))</f>
        <v xml:space="preserve"> </v>
      </c>
      <c r="FQ52" s="205" t="str">
        <f t="shared" si="96"/>
        <v xml:space="preserve"> </v>
      </c>
      <c r="FR52" s="169">
        <f t="shared" si="60"/>
        <v>0</v>
      </c>
      <c r="FS52" s="170" t="str">
        <f t="shared" si="61"/>
        <v xml:space="preserve"> </v>
      </c>
      <c r="FU52" s="166">
        <v>10</v>
      </c>
      <c r="FV52" s="229"/>
      <c r="FW52" s="167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",(VLOOKUP(FY52,PROTOKOL!$A$1:$E$27,2,FALSE))*FZ52)</f>
        <v xml:space="preserve"> </v>
      </c>
      <c r="GB52" s="168" t="str">
        <f t="shared" si="16"/>
        <v xml:space="preserve"> </v>
      </c>
      <c r="GC52" s="205" t="str">
        <f>IF(FY52=0," ",VLOOKUP(FY52,PROTOKOL!$A:$E,5,FALSE))</f>
        <v xml:space="preserve"> </v>
      </c>
      <c r="GD52" s="169"/>
      <c r="GE52" s="170" t="str">
        <f t="shared" si="62"/>
        <v xml:space="preserve"> </v>
      </c>
      <c r="GF52" s="210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",(VLOOKUP(GH52,PROTOKOL!$A$1:$E$27,2,FALSE))*GI52)</f>
        <v xml:space="preserve"> </v>
      </c>
      <c r="GK52" s="168" t="str">
        <f t="shared" si="17"/>
        <v xml:space="preserve"> </v>
      </c>
      <c r="GL52" s="169" t="str">
        <f>IF(GH52=0," ",VLOOKUP(GH52,PROTOKOL!$A:$E,5,FALSE))</f>
        <v xml:space="preserve"> </v>
      </c>
      <c r="GM52" s="205" t="str">
        <f t="shared" si="97"/>
        <v xml:space="preserve"> </v>
      </c>
      <c r="GN52" s="169">
        <f t="shared" si="64"/>
        <v>0</v>
      </c>
      <c r="GO52" s="170" t="str">
        <f t="shared" si="65"/>
        <v xml:space="preserve"> </v>
      </c>
      <c r="GQ52" s="166">
        <v>10</v>
      </c>
      <c r="GR52" s="229"/>
      <c r="GS52" s="167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",(VLOOKUP(GU52,PROTOKOL!$A$1:$E$27,2,FALSE))*GV52)</f>
        <v xml:space="preserve"> </v>
      </c>
      <c r="GX52" s="168" t="str">
        <f t="shared" si="18"/>
        <v xml:space="preserve"> </v>
      </c>
      <c r="GY52" s="205" t="str">
        <f>IF(GU52=0," ",VLOOKUP(GU52,PROTOKOL!$A:$E,5,FALSE))</f>
        <v xml:space="preserve"> </v>
      </c>
      <c r="GZ52" s="169"/>
      <c r="HA52" s="170" t="str">
        <f t="shared" si="66"/>
        <v xml:space="preserve"> </v>
      </c>
      <c r="HB52" s="210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",(VLOOKUP(HD52,PROTOKOL!$A$1:$E$27,2,FALSE))*HE52)</f>
        <v xml:space="preserve"> </v>
      </c>
      <c r="HG52" s="168" t="str">
        <f t="shared" si="19"/>
        <v xml:space="preserve"> </v>
      </c>
      <c r="HH52" s="169" t="str">
        <f>IF(HD52=0," ",VLOOKUP(HD52,PROTOKOL!$A:$E,5,FALSE))</f>
        <v xml:space="preserve"> </v>
      </c>
      <c r="HI52" s="205" t="str">
        <f t="shared" si="98"/>
        <v xml:space="preserve"> </v>
      </c>
      <c r="HJ52" s="169">
        <f t="shared" si="68"/>
        <v>0</v>
      </c>
      <c r="HK52" s="170" t="str">
        <f t="shared" si="69"/>
        <v xml:space="preserve"> </v>
      </c>
      <c r="HM52" s="166">
        <v>10</v>
      </c>
      <c r="HN52" s="229"/>
      <c r="HO52" s="167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",(VLOOKUP(HQ52,PROTOKOL!$A$1:$E$27,2,FALSE))*HR52)</f>
        <v xml:space="preserve"> </v>
      </c>
      <c r="HT52" s="168" t="str">
        <f t="shared" si="20"/>
        <v xml:space="preserve"> </v>
      </c>
      <c r="HU52" s="205" t="str">
        <f>IF(HQ52=0," ",VLOOKUP(HQ52,PROTOKOL!$A:$E,5,FALSE))</f>
        <v xml:space="preserve"> </v>
      </c>
      <c r="HV52" s="169"/>
      <c r="HW52" s="170" t="str">
        <f t="shared" si="70"/>
        <v xml:space="preserve"> </v>
      </c>
      <c r="HX52" s="210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",(VLOOKUP(HZ52,PROTOKOL!$A$1:$E$27,2,FALSE))*IA52)</f>
        <v xml:space="preserve"> </v>
      </c>
      <c r="IC52" s="168" t="str">
        <f t="shared" si="21"/>
        <v xml:space="preserve"> </v>
      </c>
      <c r="ID52" s="169" t="str">
        <f>IF(HZ52=0," ",VLOOKUP(HZ52,PROTOKOL!$A:$E,5,FALSE))</f>
        <v xml:space="preserve"> </v>
      </c>
      <c r="IE52" s="205" t="str">
        <f t="shared" si="99"/>
        <v xml:space="preserve"> </v>
      </c>
      <c r="IF52" s="169">
        <f t="shared" si="72"/>
        <v>0</v>
      </c>
      <c r="IG52" s="170" t="str">
        <f t="shared" si="73"/>
        <v xml:space="preserve"> </v>
      </c>
      <c r="II52" s="166">
        <v>10</v>
      </c>
      <c r="IJ52" s="229"/>
      <c r="IK52" s="167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",(VLOOKUP(IM52,PROTOKOL!$A$1:$E$27,2,FALSE))*IN52)</f>
        <v xml:space="preserve"> </v>
      </c>
      <c r="IP52" s="168" t="str">
        <f t="shared" si="22"/>
        <v xml:space="preserve"> </v>
      </c>
      <c r="IQ52" s="205" t="str">
        <f>IF(IM52=0," ",VLOOKUP(IM52,PROTOKOL!$A:$E,5,FALSE))</f>
        <v xml:space="preserve"> </v>
      </c>
      <c r="IR52" s="169"/>
      <c r="IS52" s="170" t="str">
        <f t="shared" si="74"/>
        <v xml:space="preserve"> </v>
      </c>
      <c r="IT52" s="210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",(VLOOKUP(IV52,PROTOKOL!$A$1:$E$27,2,FALSE))*IW52)</f>
        <v xml:space="preserve"> </v>
      </c>
      <c r="IY52" s="168" t="str">
        <f t="shared" si="23"/>
        <v xml:space="preserve"> </v>
      </c>
      <c r="IZ52" s="169" t="str">
        <f>IF(IV52=0," ",VLOOKUP(IV52,PROTOKOL!$A:$E,5,FALSE))</f>
        <v xml:space="preserve"> </v>
      </c>
      <c r="JA52" s="205" t="str">
        <f t="shared" si="100"/>
        <v xml:space="preserve"> </v>
      </c>
      <c r="JB52" s="169">
        <f t="shared" si="76"/>
        <v>0</v>
      </c>
      <c r="JC52" s="170" t="str">
        <f t="shared" si="77"/>
        <v xml:space="preserve"> </v>
      </c>
      <c r="JE52" s="166">
        <v>10</v>
      </c>
      <c r="JF52" s="229"/>
      <c r="JG52" s="167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",(VLOOKUP(JI52,PROTOKOL!$A$1:$E$27,2,FALSE))*JJ52)</f>
        <v xml:space="preserve"> </v>
      </c>
      <c r="JL52" s="168" t="str">
        <f t="shared" si="24"/>
        <v xml:space="preserve"> </v>
      </c>
      <c r="JM52" s="205" t="str">
        <f>IF(JI52=0," ",VLOOKUP(JI52,PROTOKOL!$A:$E,5,FALSE))</f>
        <v xml:space="preserve"> </v>
      </c>
      <c r="JN52" s="169"/>
      <c r="JO52" s="170" t="str">
        <f t="shared" si="78"/>
        <v xml:space="preserve"> </v>
      </c>
      <c r="JP52" s="210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",(VLOOKUP(JR52,PROTOKOL!$A$1:$E$27,2,FALSE))*JS52)</f>
        <v xml:space="preserve"> </v>
      </c>
      <c r="JU52" s="168" t="str">
        <f t="shared" si="25"/>
        <v xml:space="preserve"> </v>
      </c>
      <c r="JV52" s="169" t="str">
        <f>IF(JR52=0," ",VLOOKUP(JR52,PROTOKOL!$A:$E,5,FALSE))</f>
        <v xml:space="preserve"> </v>
      </c>
      <c r="JW52" s="205" t="str">
        <f t="shared" si="101"/>
        <v xml:space="preserve"> </v>
      </c>
      <c r="JX52" s="169">
        <f t="shared" si="80"/>
        <v>0</v>
      </c>
      <c r="JY52" s="170" t="str">
        <f t="shared" si="81"/>
        <v xml:space="preserve"> </v>
      </c>
      <c r="KA52" s="166">
        <v>10</v>
      </c>
      <c r="KB52" s="229"/>
      <c r="KC52" s="167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",(VLOOKUP(KE52,PROTOKOL!$A$1:$E$27,2,FALSE))*KF52)</f>
        <v xml:space="preserve"> </v>
      </c>
      <c r="KH52" s="168" t="str">
        <f t="shared" si="26"/>
        <v xml:space="preserve"> </v>
      </c>
      <c r="KI52" s="205" t="str">
        <f>IF(KE52=0," ",VLOOKUP(KE52,PROTOKOL!$A:$E,5,FALSE))</f>
        <v xml:space="preserve"> </v>
      </c>
      <c r="KJ52" s="169"/>
      <c r="KK52" s="170" t="str">
        <f t="shared" si="82"/>
        <v xml:space="preserve"> </v>
      </c>
      <c r="KL52" s="210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",(VLOOKUP(KN52,PROTOKOL!$A$1:$E$27,2,FALSE))*KO52)</f>
        <v xml:space="preserve"> </v>
      </c>
      <c r="KQ52" s="168" t="str">
        <f t="shared" si="27"/>
        <v xml:space="preserve"> </v>
      </c>
      <c r="KR52" s="169" t="str">
        <f>IF(KN52=0," ",VLOOKUP(KN52,PROTOKOL!$A:$E,5,FALSE))</f>
        <v xml:space="preserve"> </v>
      </c>
      <c r="KS52" s="205" t="str">
        <f t="shared" si="102"/>
        <v xml:space="preserve"> </v>
      </c>
      <c r="KT52" s="169">
        <f t="shared" si="84"/>
        <v>0</v>
      </c>
      <c r="KU52" s="170" t="str">
        <f t="shared" si="85"/>
        <v xml:space="preserve"> </v>
      </c>
      <c r="KW52" s="166">
        <v>10</v>
      </c>
      <c r="KX52" s="229"/>
      <c r="KY52" s="167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",(VLOOKUP(LA52,PROTOKOL!$A$1:$E$27,2,FALSE))*LB52)</f>
        <v xml:space="preserve"> </v>
      </c>
      <c r="LD52" s="168" t="str">
        <f t="shared" si="28"/>
        <v xml:space="preserve"> </v>
      </c>
      <c r="LE52" s="205" t="str">
        <f>IF(LA52=0," ",VLOOKUP(LA52,PROTOKOL!$A:$E,5,FALSE))</f>
        <v xml:space="preserve"> </v>
      </c>
      <c r="LF52" s="169"/>
      <c r="LG52" s="170" t="str">
        <f t="shared" si="86"/>
        <v xml:space="preserve"> </v>
      </c>
      <c r="LH52" s="210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",(VLOOKUP(LJ52,PROTOKOL!$A$1:$E$27,2,FALSE))*LK52)</f>
        <v xml:space="preserve"> </v>
      </c>
      <c r="LM52" s="168" t="str">
        <f t="shared" si="29"/>
        <v xml:space="preserve"> </v>
      </c>
      <c r="LN52" s="169" t="str">
        <f>IF(LJ52=0," ",VLOOKUP(LJ52,PROTOKOL!$A:$E,5,FALSE))</f>
        <v xml:space="preserve"> </v>
      </c>
      <c r="LO52" s="205" t="str">
        <f t="shared" si="103"/>
        <v xml:space="preserve"> </v>
      </c>
      <c r="LP52" s="169">
        <f t="shared" si="88"/>
        <v>0</v>
      </c>
      <c r="LQ52" s="170" t="str">
        <f t="shared" si="89"/>
        <v xml:space="preserve"> </v>
      </c>
    </row>
    <row r="53" spans="1:329" ht="13.8">
      <c r="A53" s="166">
        <v>11</v>
      </c>
      <c r="B53" s="227">
        <v>11</v>
      </c>
      <c r="C53" s="167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",(VLOOKUP(E53,PROTOKOL!$A$1:$E$27,2,FALSE))*F53)</f>
        <v xml:space="preserve"> </v>
      </c>
      <c r="H53" s="168" t="str">
        <f t="shared" si="0"/>
        <v xml:space="preserve"> </v>
      </c>
      <c r="I53" s="205" t="str">
        <f>IF(E53=0," ",VLOOKUP(E53,PROTOKOL!$A:$E,5,FALSE))</f>
        <v xml:space="preserve"> </v>
      </c>
      <c r="J53" s="169"/>
      <c r="K53" s="170" t="str">
        <f t="shared" si="30"/>
        <v xml:space="preserve"> </v>
      </c>
      <c r="L53" s="210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",(VLOOKUP(N53,PROTOKOL!$A$1:$E$27,2,FALSE))*O53)</f>
        <v xml:space="preserve"> </v>
      </c>
      <c r="Q53" s="168" t="str">
        <f t="shared" si="1"/>
        <v xml:space="preserve"> </v>
      </c>
      <c r="R53" s="169" t="str">
        <f>IF(N53=0," ",VLOOKUP(N53,PROTOKOL!$A:$E,5,FALSE))</f>
        <v xml:space="preserve"> </v>
      </c>
      <c r="S53" s="205" t="str">
        <f t="shared" si="31"/>
        <v xml:space="preserve"> </v>
      </c>
      <c r="T53" s="169">
        <f t="shared" si="32"/>
        <v>0</v>
      </c>
      <c r="U53" s="170" t="str">
        <f t="shared" si="33"/>
        <v xml:space="preserve"> </v>
      </c>
      <c r="W53" s="166">
        <v>11</v>
      </c>
      <c r="X53" s="227">
        <v>11</v>
      </c>
      <c r="Y53" s="167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",(VLOOKUP(AA53,PROTOKOL!$A$1:$E$27,2,FALSE))*AB53)</f>
        <v xml:space="preserve"> </v>
      </c>
      <c r="AD53" s="168" t="str">
        <f t="shared" si="2"/>
        <v xml:space="preserve"> </v>
      </c>
      <c r="AE53" s="205" t="str">
        <f>IF(AA53=0," ",VLOOKUP(AA53,PROTOKOL!$A:$E,5,FALSE))</f>
        <v xml:space="preserve"> </v>
      </c>
      <c r="AF53" s="169"/>
      <c r="AG53" s="170" t="str">
        <f t="shared" si="34"/>
        <v xml:space="preserve"> </v>
      </c>
      <c r="AH53" s="210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",(VLOOKUP(AJ53,PROTOKOL!$A$1:$E$27,2,FALSE))*AK53)</f>
        <v xml:space="preserve"> </v>
      </c>
      <c r="AM53" s="168" t="str">
        <f t="shared" si="3"/>
        <v xml:space="preserve"> </v>
      </c>
      <c r="AN53" s="169" t="str">
        <f>IF(AJ53=0," ",VLOOKUP(AJ53,PROTOKOL!$A:$E,5,FALSE))</f>
        <v xml:space="preserve"> </v>
      </c>
      <c r="AO53" s="205" t="str">
        <f t="shared" si="90"/>
        <v xml:space="preserve"> </v>
      </c>
      <c r="AP53" s="169">
        <f t="shared" si="36"/>
        <v>0</v>
      </c>
      <c r="AQ53" s="170" t="str">
        <f t="shared" si="37"/>
        <v xml:space="preserve"> </v>
      </c>
      <c r="AS53" s="166">
        <v>11</v>
      </c>
      <c r="AT53" s="227">
        <v>11</v>
      </c>
      <c r="AU53" s="167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",(VLOOKUP(AW53,PROTOKOL!$A$1:$E$27,2,FALSE))*AX53)</f>
        <v xml:space="preserve"> </v>
      </c>
      <c r="AZ53" s="168" t="str">
        <f t="shared" si="4"/>
        <v xml:space="preserve"> </v>
      </c>
      <c r="BA53" s="205" t="str">
        <f>IF(AW53=0," ",VLOOKUP(AW53,PROTOKOL!$A:$E,5,FALSE))</f>
        <v xml:space="preserve"> </v>
      </c>
      <c r="BB53" s="169"/>
      <c r="BC53" s="170" t="str">
        <f t="shared" si="38"/>
        <v xml:space="preserve"> </v>
      </c>
      <c r="BD53" s="210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",(VLOOKUP(BF53,PROTOKOL!$A$1:$E$27,2,FALSE))*BG53)</f>
        <v xml:space="preserve"> </v>
      </c>
      <c r="BI53" s="168" t="str">
        <f t="shared" si="5"/>
        <v xml:space="preserve"> </v>
      </c>
      <c r="BJ53" s="169" t="str">
        <f>IF(BF53=0," ",VLOOKUP(BF53,PROTOKOL!$A:$E,5,FALSE))</f>
        <v xml:space="preserve"> </v>
      </c>
      <c r="BK53" s="205" t="str">
        <f t="shared" si="91"/>
        <v xml:space="preserve"> </v>
      </c>
      <c r="BL53" s="169">
        <f t="shared" si="40"/>
        <v>0</v>
      </c>
      <c r="BM53" s="170" t="str">
        <f t="shared" si="41"/>
        <v xml:space="preserve"> </v>
      </c>
      <c r="BO53" s="166">
        <v>11</v>
      </c>
      <c r="BP53" s="227">
        <v>11</v>
      </c>
      <c r="BQ53" s="167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",(VLOOKUP(BS53,PROTOKOL!$A$1:$E$27,2,FALSE))*BT53)</f>
        <v xml:space="preserve"> </v>
      </c>
      <c r="BV53" s="168" t="str">
        <f t="shared" si="6"/>
        <v xml:space="preserve"> </v>
      </c>
      <c r="BW53" s="205" t="str">
        <f>IF(BS53=0," ",VLOOKUP(BS53,PROTOKOL!$A:$E,5,FALSE))</f>
        <v xml:space="preserve"> </v>
      </c>
      <c r="BX53" s="169"/>
      <c r="BY53" s="170" t="str">
        <f t="shared" si="42"/>
        <v xml:space="preserve"> </v>
      </c>
      <c r="BZ53" s="210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",(VLOOKUP(CB53,PROTOKOL!$A$1:$E$27,2,FALSE))*CC53)</f>
        <v xml:space="preserve"> </v>
      </c>
      <c r="CE53" s="168" t="str">
        <f t="shared" si="7"/>
        <v xml:space="preserve"> </v>
      </c>
      <c r="CF53" s="169" t="str">
        <f>IF(CB53=0," ",VLOOKUP(CB53,PROTOKOL!$A:$E,5,FALSE))</f>
        <v xml:space="preserve"> </v>
      </c>
      <c r="CG53" s="205" t="str">
        <f t="shared" si="92"/>
        <v xml:space="preserve"> </v>
      </c>
      <c r="CH53" s="169">
        <f t="shared" si="44"/>
        <v>0</v>
      </c>
      <c r="CI53" s="170" t="str">
        <f t="shared" si="45"/>
        <v xml:space="preserve"> </v>
      </c>
      <c r="CK53" s="166">
        <v>11</v>
      </c>
      <c r="CL53" s="227">
        <v>11</v>
      </c>
      <c r="CM53" s="167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",(VLOOKUP(CO53,PROTOKOL!$A$1:$E$27,2,FALSE))*CP53)</f>
        <v xml:space="preserve"> </v>
      </c>
      <c r="CR53" s="168" t="str">
        <f t="shared" si="8"/>
        <v xml:space="preserve"> </v>
      </c>
      <c r="CS53" s="205" t="str">
        <f>IF(CO53=0," ",VLOOKUP(CO53,PROTOKOL!$A:$E,5,FALSE))</f>
        <v xml:space="preserve"> </v>
      </c>
      <c r="CT53" s="169"/>
      <c r="CU53" s="170" t="str">
        <f t="shared" si="46"/>
        <v xml:space="preserve"> </v>
      </c>
      <c r="CV53" s="210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",(VLOOKUP(CX53,PROTOKOL!$A$1:$E$27,2,FALSE))*CY53)</f>
        <v xml:space="preserve"> </v>
      </c>
      <c r="DA53" s="168" t="str">
        <f t="shared" si="9"/>
        <v xml:space="preserve"> </v>
      </c>
      <c r="DB53" s="169" t="str">
        <f>IF(CX53=0," ",VLOOKUP(CX53,PROTOKOL!$A:$E,5,FALSE))</f>
        <v xml:space="preserve"> </v>
      </c>
      <c r="DC53" s="205" t="str">
        <f t="shared" si="93"/>
        <v xml:space="preserve"> </v>
      </c>
      <c r="DD53" s="169">
        <f t="shared" si="48"/>
        <v>0</v>
      </c>
      <c r="DE53" s="170" t="str">
        <f t="shared" si="49"/>
        <v xml:space="preserve"> </v>
      </c>
      <c r="DG53" s="166">
        <v>11</v>
      </c>
      <c r="DH53" s="227">
        <v>11</v>
      </c>
      <c r="DI53" s="167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",(VLOOKUP(DK53,PROTOKOL!$A$1:$E$27,2,FALSE))*DL53)</f>
        <v xml:space="preserve"> </v>
      </c>
      <c r="DN53" s="168" t="str">
        <f t="shared" si="10"/>
        <v xml:space="preserve"> </v>
      </c>
      <c r="DO53" s="205" t="str">
        <f>IF(DK53=0," ",VLOOKUP(DK53,PROTOKOL!$A:$E,5,FALSE))</f>
        <v xml:space="preserve"> </v>
      </c>
      <c r="DP53" s="169"/>
      <c r="DQ53" s="170" t="str">
        <f t="shared" si="50"/>
        <v xml:space="preserve"> </v>
      </c>
      <c r="DR53" s="210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",(VLOOKUP(DT53,PROTOKOL!$A$1:$E$27,2,FALSE))*DU53)</f>
        <v xml:space="preserve"> </v>
      </c>
      <c r="DW53" s="168" t="str">
        <f t="shared" si="11"/>
        <v xml:space="preserve"> </v>
      </c>
      <c r="DX53" s="169" t="str">
        <f>IF(DT53=0," ",VLOOKUP(DT53,PROTOKOL!$A:$E,5,FALSE))</f>
        <v xml:space="preserve"> </v>
      </c>
      <c r="DY53" s="205" t="str">
        <f t="shared" si="94"/>
        <v xml:space="preserve"> </v>
      </c>
      <c r="DZ53" s="169">
        <f t="shared" si="52"/>
        <v>0</v>
      </c>
      <c r="EA53" s="170" t="str">
        <f t="shared" si="53"/>
        <v xml:space="preserve"> </v>
      </c>
      <c r="EC53" s="166">
        <v>11</v>
      </c>
      <c r="ED53" s="227">
        <v>11</v>
      </c>
      <c r="EE53" s="167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",(VLOOKUP(EG53,PROTOKOL!$A$1:$E$27,2,FALSE))*EH53)</f>
        <v xml:space="preserve"> </v>
      </c>
      <c r="EJ53" s="168" t="str">
        <f t="shared" si="12"/>
        <v xml:space="preserve"> </v>
      </c>
      <c r="EK53" s="205" t="str">
        <f>IF(EG53=0," ",VLOOKUP(EG53,PROTOKOL!$A:$E,5,FALSE))</f>
        <v xml:space="preserve"> </v>
      </c>
      <c r="EL53" s="169"/>
      <c r="EM53" s="170" t="str">
        <f t="shared" si="54"/>
        <v xml:space="preserve"> </v>
      </c>
      <c r="EN53" s="210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",(VLOOKUP(EP53,PROTOKOL!$A$1:$E$27,2,FALSE))*EQ53)</f>
        <v xml:space="preserve"> </v>
      </c>
      <c r="ES53" s="168" t="str">
        <f t="shared" si="13"/>
        <v xml:space="preserve"> </v>
      </c>
      <c r="ET53" s="169" t="str">
        <f>IF(EP53=0," ",VLOOKUP(EP53,PROTOKOL!$A:$E,5,FALSE))</f>
        <v xml:space="preserve"> </v>
      </c>
      <c r="EU53" s="205" t="str">
        <f t="shared" si="95"/>
        <v xml:space="preserve"> </v>
      </c>
      <c r="EV53" s="169">
        <f t="shared" si="56"/>
        <v>0</v>
      </c>
      <c r="EW53" s="170" t="str">
        <f t="shared" si="57"/>
        <v xml:space="preserve"> </v>
      </c>
      <c r="EY53" s="166">
        <v>11</v>
      </c>
      <c r="EZ53" s="227">
        <v>11</v>
      </c>
      <c r="FA53" s="167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",(VLOOKUP(FC53,PROTOKOL!$A$1:$E$27,2,FALSE))*FD53)</f>
        <v xml:space="preserve"> </v>
      </c>
      <c r="FF53" s="168" t="str">
        <f t="shared" si="14"/>
        <v xml:space="preserve"> </v>
      </c>
      <c r="FG53" s="205" t="str">
        <f>IF(FC53=0," ",VLOOKUP(FC53,PROTOKOL!$A:$E,5,FALSE))</f>
        <v xml:space="preserve"> </v>
      </c>
      <c r="FH53" s="169"/>
      <c r="FI53" s="170" t="str">
        <f t="shared" si="58"/>
        <v xml:space="preserve"> </v>
      </c>
      <c r="FJ53" s="210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",(VLOOKUP(FL53,PROTOKOL!$A$1:$E$27,2,FALSE))*FM53)</f>
        <v xml:space="preserve"> </v>
      </c>
      <c r="FO53" s="168" t="str">
        <f t="shared" si="15"/>
        <v xml:space="preserve"> </v>
      </c>
      <c r="FP53" s="169" t="str">
        <f>IF(FL53=0," ",VLOOKUP(FL53,PROTOKOL!$A:$E,5,FALSE))</f>
        <v xml:space="preserve"> </v>
      </c>
      <c r="FQ53" s="205" t="str">
        <f t="shared" si="96"/>
        <v xml:space="preserve"> </v>
      </c>
      <c r="FR53" s="169">
        <f t="shared" si="60"/>
        <v>0</v>
      </c>
      <c r="FS53" s="170" t="str">
        <f t="shared" si="61"/>
        <v xml:space="preserve"> </v>
      </c>
      <c r="FU53" s="166">
        <v>11</v>
      </c>
      <c r="FV53" s="227">
        <v>11</v>
      </c>
      <c r="FW53" s="167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",(VLOOKUP(FY53,PROTOKOL!$A$1:$E$27,2,FALSE))*FZ53)</f>
        <v xml:space="preserve"> </v>
      </c>
      <c r="GB53" s="168" t="str">
        <f t="shared" si="16"/>
        <v xml:space="preserve"> </v>
      </c>
      <c r="GC53" s="205" t="str">
        <f>IF(FY53=0," ",VLOOKUP(FY53,PROTOKOL!$A:$E,5,FALSE))</f>
        <v xml:space="preserve"> </v>
      </c>
      <c r="GD53" s="169"/>
      <c r="GE53" s="170" t="str">
        <f t="shared" si="62"/>
        <v xml:space="preserve"> </v>
      </c>
      <c r="GF53" s="210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",(VLOOKUP(GH53,PROTOKOL!$A$1:$E$27,2,FALSE))*GI53)</f>
        <v xml:space="preserve"> </v>
      </c>
      <c r="GK53" s="168" t="str">
        <f t="shared" si="17"/>
        <v xml:space="preserve"> </v>
      </c>
      <c r="GL53" s="169" t="str">
        <f>IF(GH53=0," ",VLOOKUP(GH53,PROTOKOL!$A:$E,5,FALSE))</f>
        <v xml:space="preserve"> </v>
      </c>
      <c r="GM53" s="205" t="str">
        <f t="shared" si="97"/>
        <v xml:space="preserve"> </v>
      </c>
      <c r="GN53" s="169">
        <f t="shared" si="64"/>
        <v>0</v>
      </c>
      <c r="GO53" s="170" t="str">
        <f t="shared" si="65"/>
        <v xml:space="preserve"> </v>
      </c>
      <c r="GQ53" s="166">
        <v>11</v>
      </c>
      <c r="GR53" s="227">
        <v>11</v>
      </c>
      <c r="GS53" s="167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",(VLOOKUP(GU53,PROTOKOL!$A$1:$E$27,2,FALSE))*GV53)</f>
        <v xml:space="preserve"> </v>
      </c>
      <c r="GX53" s="168" t="str">
        <f t="shared" si="18"/>
        <v xml:space="preserve"> </v>
      </c>
      <c r="GY53" s="205" t="str">
        <f>IF(GU53=0," ",VLOOKUP(GU53,PROTOKOL!$A:$E,5,FALSE))</f>
        <v xml:space="preserve"> </v>
      </c>
      <c r="GZ53" s="169"/>
      <c r="HA53" s="170" t="str">
        <f t="shared" si="66"/>
        <v xml:space="preserve"> </v>
      </c>
      <c r="HB53" s="210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",(VLOOKUP(HD53,PROTOKOL!$A$1:$E$27,2,FALSE))*HE53)</f>
        <v xml:space="preserve"> </v>
      </c>
      <c r="HG53" s="168" t="str">
        <f t="shared" si="19"/>
        <v xml:space="preserve"> </v>
      </c>
      <c r="HH53" s="169" t="str">
        <f>IF(HD53=0," ",VLOOKUP(HD53,PROTOKOL!$A:$E,5,FALSE))</f>
        <v xml:space="preserve"> </v>
      </c>
      <c r="HI53" s="205" t="str">
        <f t="shared" si="98"/>
        <v xml:space="preserve"> </v>
      </c>
      <c r="HJ53" s="169">
        <f t="shared" si="68"/>
        <v>0</v>
      </c>
      <c r="HK53" s="170" t="str">
        <f t="shared" si="69"/>
        <v xml:space="preserve"> </v>
      </c>
      <c r="HM53" s="166">
        <v>11</v>
      </c>
      <c r="HN53" s="227">
        <v>11</v>
      </c>
      <c r="HO53" s="167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",(VLOOKUP(HQ53,PROTOKOL!$A$1:$E$27,2,FALSE))*HR53)</f>
        <v xml:space="preserve"> </v>
      </c>
      <c r="HT53" s="168" t="str">
        <f t="shared" si="20"/>
        <v xml:space="preserve"> </v>
      </c>
      <c r="HU53" s="205" t="str">
        <f>IF(HQ53=0," ",VLOOKUP(HQ53,PROTOKOL!$A:$E,5,FALSE))</f>
        <v xml:space="preserve"> </v>
      </c>
      <c r="HV53" s="169"/>
      <c r="HW53" s="170" t="str">
        <f t="shared" si="70"/>
        <v xml:space="preserve"> </v>
      </c>
      <c r="HX53" s="210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",(VLOOKUP(HZ53,PROTOKOL!$A$1:$E$27,2,FALSE))*IA53)</f>
        <v xml:space="preserve"> </v>
      </c>
      <c r="IC53" s="168" t="str">
        <f t="shared" si="21"/>
        <v xml:space="preserve"> </v>
      </c>
      <c r="ID53" s="169" t="str">
        <f>IF(HZ53=0," ",VLOOKUP(HZ53,PROTOKOL!$A:$E,5,FALSE))</f>
        <v xml:space="preserve"> </v>
      </c>
      <c r="IE53" s="205" t="str">
        <f t="shared" si="99"/>
        <v xml:space="preserve"> </v>
      </c>
      <c r="IF53" s="169">
        <f t="shared" si="72"/>
        <v>0</v>
      </c>
      <c r="IG53" s="170" t="str">
        <f t="shared" si="73"/>
        <v xml:space="preserve"> </v>
      </c>
      <c r="II53" s="166">
        <v>11</v>
      </c>
      <c r="IJ53" s="227">
        <v>11</v>
      </c>
      <c r="IK53" s="167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",(VLOOKUP(IM53,PROTOKOL!$A$1:$E$27,2,FALSE))*IN53)</f>
        <v xml:space="preserve"> </v>
      </c>
      <c r="IP53" s="168" t="str">
        <f t="shared" si="22"/>
        <v xml:space="preserve"> </v>
      </c>
      <c r="IQ53" s="205" t="str">
        <f>IF(IM53=0," ",VLOOKUP(IM53,PROTOKOL!$A:$E,5,FALSE))</f>
        <v xml:space="preserve"> </v>
      </c>
      <c r="IR53" s="169"/>
      <c r="IS53" s="170" t="str">
        <f t="shared" si="74"/>
        <v xml:space="preserve"> </v>
      </c>
      <c r="IT53" s="210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",(VLOOKUP(IV53,PROTOKOL!$A$1:$E$27,2,FALSE))*IW53)</f>
        <v xml:space="preserve"> </v>
      </c>
      <c r="IY53" s="168" t="str">
        <f t="shared" si="23"/>
        <v xml:space="preserve"> </v>
      </c>
      <c r="IZ53" s="169" t="str">
        <f>IF(IV53=0," ",VLOOKUP(IV53,PROTOKOL!$A:$E,5,FALSE))</f>
        <v xml:space="preserve"> </v>
      </c>
      <c r="JA53" s="205" t="str">
        <f t="shared" si="100"/>
        <v xml:space="preserve"> </v>
      </c>
      <c r="JB53" s="169">
        <f t="shared" si="76"/>
        <v>0</v>
      </c>
      <c r="JC53" s="170" t="str">
        <f t="shared" si="77"/>
        <v xml:space="preserve"> </v>
      </c>
      <c r="JE53" s="166">
        <v>11</v>
      </c>
      <c r="JF53" s="227">
        <v>11</v>
      </c>
      <c r="JG53" s="167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",(VLOOKUP(JI53,PROTOKOL!$A$1:$E$27,2,FALSE))*JJ53)</f>
        <v xml:space="preserve"> </v>
      </c>
      <c r="JL53" s="168" t="str">
        <f t="shared" si="24"/>
        <v xml:space="preserve"> </v>
      </c>
      <c r="JM53" s="205" t="str">
        <f>IF(JI53=0," ",VLOOKUP(JI53,PROTOKOL!$A:$E,5,FALSE))</f>
        <v xml:space="preserve"> </v>
      </c>
      <c r="JN53" s="169"/>
      <c r="JO53" s="170" t="str">
        <f t="shared" si="78"/>
        <v xml:space="preserve"> </v>
      </c>
      <c r="JP53" s="210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",(VLOOKUP(JR53,PROTOKOL!$A$1:$E$27,2,FALSE))*JS53)</f>
        <v xml:space="preserve"> </v>
      </c>
      <c r="JU53" s="168" t="str">
        <f t="shared" si="25"/>
        <v xml:space="preserve"> </v>
      </c>
      <c r="JV53" s="169" t="str">
        <f>IF(JR53=0," ",VLOOKUP(JR53,PROTOKOL!$A:$E,5,FALSE))</f>
        <v xml:space="preserve"> </v>
      </c>
      <c r="JW53" s="205" t="str">
        <f t="shared" si="101"/>
        <v xml:space="preserve"> </v>
      </c>
      <c r="JX53" s="169">
        <f t="shared" si="80"/>
        <v>0</v>
      </c>
      <c r="JY53" s="170" t="str">
        <f t="shared" si="81"/>
        <v xml:space="preserve"> </v>
      </c>
      <c r="KA53" s="166">
        <v>11</v>
      </c>
      <c r="KB53" s="227">
        <v>11</v>
      </c>
      <c r="KC53" s="167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",(VLOOKUP(KE53,PROTOKOL!$A$1:$E$27,2,FALSE))*KF53)</f>
        <v xml:space="preserve"> </v>
      </c>
      <c r="KH53" s="168" t="str">
        <f t="shared" si="26"/>
        <v xml:space="preserve"> </v>
      </c>
      <c r="KI53" s="205" t="str">
        <f>IF(KE53=0," ",VLOOKUP(KE53,PROTOKOL!$A:$E,5,FALSE))</f>
        <v xml:space="preserve"> </v>
      </c>
      <c r="KJ53" s="169"/>
      <c r="KK53" s="170" t="str">
        <f t="shared" si="82"/>
        <v xml:space="preserve"> </v>
      </c>
      <c r="KL53" s="210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",(VLOOKUP(KN53,PROTOKOL!$A$1:$E$27,2,FALSE))*KO53)</f>
        <v xml:space="preserve"> </v>
      </c>
      <c r="KQ53" s="168" t="str">
        <f t="shared" si="27"/>
        <v xml:space="preserve"> </v>
      </c>
      <c r="KR53" s="169" t="str">
        <f>IF(KN53=0," ",VLOOKUP(KN53,PROTOKOL!$A:$E,5,FALSE))</f>
        <v xml:space="preserve"> </v>
      </c>
      <c r="KS53" s="205" t="str">
        <f t="shared" si="102"/>
        <v xml:space="preserve"> </v>
      </c>
      <c r="KT53" s="169">
        <f t="shared" si="84"/>
        <v>0</v>
      </c>
      <c r="KU53" s="170" t="str">
        <f t="shared" si="85"/>
        <v xml:space="preserve"> </v>
      </c>
      <c r="KW53" s="166">
        <v>11</v>
      </c>
      <c r="KX53" s="227">
        <v>11</v>
      </c>
      <c r="KY53" s="167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",(VLOOKUP(LA53,PROTOKOL!$A$1:$E$27,2,FALSE))*LB53)</f>
        <v xml:space="preserve"> </v>
      </c>
      <c r="LD53" s="168" t="str">
        <f t="shared" si="28"/>
        <v xml:space="preserve"> </v>
      </c>
      <c r="LE53" s="205" t="str">
        <f>IF(LA53=0," ",VLOOKUP(LA53,PROTOKOL!$A:$E,5,FALSE))</f>
        <v xml:space="preserve"> </v>
      </c>
      <c r="LF53" s="169"/>
      <c r="LG53" s="170" t="str">
        <f t="shared" si="86"/>
        <v xml:space="preserve"> </v>
      </c>
      <c r="LH53" s="210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",(VLOOKUP(LJ53,PROTOKOL!$A$1:$E$27,2,FALSE))*LK53)</f>
        <v xml:space="preserve"> </v>
      </c>
      <c r="LM53" s="168" t="str">
        <f t="shared" si="29"/>
        <v xml:space="preserve"> </v>
      </c>
      <c r="LN53" s="169" t="str">
        <f>IF(LJ53=0," ",VLOOKUP(LJ53,PROTOKOL!$A:$E,5,FALSE))</f>
        <v xml:space="preserve"> </v>
      </c>
      <c r="LO53" s="205" t="str">
        <f t="shared" si="103"/>
        <v xml:space="preserve"> </v>
      </c>
      <c r="LP53" s="169">
        <f t="shared" si="88"/>
        <v>0</v>
      </c>
      <c r="LQ53" s="170" t="str">
        <f t="shared" si="89"/>
        <v xml:space="preserve"> </v>
      </c>
    </row>
    <row r="54" spans="1:329" ht="13.8">
      <c r="A54" s="166">
        <v>11</v>
      </c>
      <c r="B54" s="228"/>
      <c r="C54" s="167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",(VLOOKUP(E54,PROTOKOL!$A$1:$E$27,2,FALSE))*F54)</f>
        <v xml:space="preserve"> </v>
      </c>
      <c r="H54" s="168" t="str">
        <f t="shared" si="0"/>
        <v xml:space="preserve"> </v>
      </c>
      <c r="I54" s="205" t="str">
        <f>IF(E54=0," ",VLOOKUP(E54,PROTOKOL!$A:$E,5,FALSE))</f>
        <v xml:space="preserve"> </v>
      </c>
      <c r="J54" s="169"/>
      <c r="K54" s="170" t="str">
        <f t="shared" si="30"/>
        <v xml:space="preserve"> </v>
      </c>
      <c r="L54" s="210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",(VLOOKUP(N54,PROTOKOL!$A$1:$E$27,2,FALSE))*O54)</f>
        <v xml:space="preserve"> </v>
      </c>
      <c r="Q54" s="168" t="str">
        <f t="shared" si="1"/>
        <v xml:space="preserve"> </v>
      </c>
      <c r="R54" s="169" t="str">
        <f>IF(N54=0," ",VLOOKUP(N54,PROTOKOL!$A:$E,5,FALSE))</f>
        <v xml:space="preserve"> </v>
      </c>
      <c r="S54" s="205" t="str">
        <f t="shared" si="31"/>
        <v xml:space="preserve"> </v>
      </c>
      <c r="T54" s="169">
        <f t="shared" si="32"/>
        <v>0</v>
      </c>
      <c r="U54" s="170" t="str">
        <f t="shared" si="33"/>
        <v xml:space="preserve"> </v>
      </c>
      <c r="W54" s="166">
        <v>11</v>
      </c>
      <c r="X54" s="228"/>
      <c r="Y54" s="167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",(VLOOKUP(AA54,PROTOKOL!$A$1:$E$27,2,FALSE))*AB54)</f>
        <v xml:space="preserve"> </v>
      </c>
      <c r="AD54" s="168" t="str">
        <f t="shared" si="2"/>
        <v xml:space="preserve"> </v>
      </c>
      <c r="AE54" s="205" t="str">
        <f>IF(AA54=0," ",VLOOKUP(AA54,PROTOKOL!$A:$E,5,FALSE))</f>
        <v xml:space="preserve"> </v>
      </c>
      <c r="AF54" s="169"/>
      <c r="AG54" s="170" t="str">
        <f t="shared" si="34"/>
        <v xml:space="preserve"> </v>
      </c>
      <c r="AH54" s="210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",(VLOOKUP(AJ54,PROTOKOL!$A$1:$E$27,2,FALSE))*AK54)</f>
        <v xml:space="preserve"> </v>
      </c>
      <c r="AM54" s="168" t="str">
        <f t="shared" si="3"/>
        <v xml:space="preserve"> </v>
      </c>
      <c r="AN54" s="169" t="str">
        <f>IF(AJ54=0," ",VLOOKUP(AJ54,PROTOKOL!$A:$E,5,FALSE))</f>
        <v xml:space="preserve"> </v>
      </c>
      <c r="AO54" s="205" t="str">
        <f t="shared" si="90"/>
        <v xml:space="preserve"> </v>
      </c>
      <c r="AP54" s="169">
        <f t="shared" si="36"/>
        <v>0</v>
      </c>
      <c r="AQ54" s="170" t="str">
        <f t="shared" si="37"/>
        <v xml:space="preserve"> </v>
      </c>
      <c r="AS54" s="166">
        <v>11</v>
      </c>
      <c r="AT54" s="228"/>
      <c r="AU54" s="167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",(VLOOKUP(AW54,PROTOKOL!$A$1:$E$27,2,FALSE))*AX54)</f>
        <v xml:space="preserve"> </v>
      </c>
      <c r="AZ54" s="168" t="str">
        <f t="shared" si="4"/>
        <v xml:space="preserve"> </v>
      </c>
      <c r="BA54" s="205" t="str">
        <f>IF(AW54=0," ",VLOOKUP(AW54,PROTOKOL!$A:$E,5,FALSE))</f>
        <v xml:space="preserve"> </v>
      </c>
      <c r="BB54" s="169"/>
      <c r="BC54" s="170" t="str">
        <f t="shared" si="38"/>
        <v xml:space="preserve"> </v>
      </c>
      <c r="BD54" s="210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",(VLOOKUP(BF54,PROTOKOL!$A$1:$E$27,2,FALSE))*BG54)</f>
        <v xml:space="preserve"> </v>
      </c>
      <c r="BI54" s="168" t="str">
        <f t="shared" si="5"/>
        <v xml:space="preserve"> </v>
      </c>
      <c r="BJ54" s="169" t="str">
        <f>IF(BF54=0," ",VLOOKUP(BF54,PROTOKOL!$A:$E,5,FALSE))</f>
        <v xml:space="preserve"> </v>
      </c>
      <c r="BK54" s="205" t="str">
        <f t="shared" si="91"/>
        <v xml:space="preserve"> </v>
      </c>
      <c r="BL54" s="169">
        <f t="shared" si="40"/>
        <v>0</v>
      </c>
      <c r="BM54" s="170" t="str">
        <f t="shared" si="41"/>
        <v xml:space="preserve"> </v>
      </c>
      <c r="BO54" s="166">
        <v>11</v>
      </c>
      <c r="BP54" s="228"/>
      <c r="BQ54" s="167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",(VLOOKUP(BS54,PROTOKOL!$A$1:$E$27,2,FALSE))*BT54)</f>
        <v xml:space="preserve"> </v>
      </c>
      <c r="BV54" s="168" t="str">
        <f t="shared" si="6"/>
        <v xml:space="preserve"> </v>
      </c>
      <c r="BW54" s="205" t="str">
        <f>IF(BS54=0," ",VLOOKUP(BS54,PROTOKOL!$A:$E,5,FALSE))</f>
        <v xml:space="preserve"> </v>
      </c>
      <c r="BX54" s="169"/>
      <c r="BY54" s="170" t="str">
        <f t="shared" si="42"/>
        <v xml:space="preserve"> </v>
      </c>
      <c r="BZ54" s="210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",(VLOOKUP(CB54,PROTOKOL!$A$1:$E$27,2,FALSE))*CC54)</f>
        <v xml:space="preserve"> </v>
      </c>
      <c r="CE54" s="168" t="str">
        <f t="shared" si="7"/>
        <v xml:space="preserve"> </v>
      </c>
      <c r="CF54" s="169" t="str">
        <f>IF(CB54=0," ",VLOOKUP(CB54,PROTOKOL!$A:$E,5,FALSE))</f>
        <v xml:space="preserve"> </v>
      </c>
      <c r="CG54" s="205" t="str">
        <f t="shared" si="92"/>
        <v xml:space="preserve"> </v>
      </c>
      <c r="CH54" s="169">
        <f t="shared" si="44"/>
        <v>0</v>
      </c>
      <c r="CI54" s="170" t="str">
        <f t="shared" si="45"/>
        <v xml:space="preserve"> </v>
      </c>
      <c r="CK54" s="166">
        <v>11</v>
      </c>
      <c r="CL54" s="228"/>
      <c r="CM54" s="167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",(VLOOKUP(CO54,PROTOKOL!$A$1:$E$27,2,FALSE))*CP54)</f>
        <v xml:space="preserve"> </v>
      </c>
      <c r="CR54" s="168" t="str">
        <f t="shared" si="8"/>
        <v xml:space="preserve"> </v>
      </c>
      <c r="CS54" s="205" t="str">
        <f>IF(CO54=0," ",VLOOKUP(CO54,PROTOKOL!$A:$E,5,FALSE))</f>
        <v xml:space="preserve"> </v>
      </c>
      <c r="CT54" s="169"/>
      <c r="CU54" s="170" t="str">
        <f t="shared" si="46"/>
        <v xml:space="preserve"> </v>
      </c>
      <c r="CV54" s="210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",(VLOOKUP(CX54,PROTOKOL!$A$1:$E$27,2,FALSE))*CY54)</f>
        <v xml:space="preserve"> </v>
      </c>
      <c r="DA54" s="168" t="str">
        <f t="shared" si="9"/>
        <v xml:space="preserve"> </v>
      </c>
      <c r="DB54" s="169" t="str">
        <f>IF(CX54=0," ",VLOOKUP(CX54,PROTOKOL!$A:$E,5,FALSE))</f>
        <v xml:space="preserve"> </v>
      </c>
      <c r="DC54" s="205" t="str">
        <f t="shared" si="93"/>
        <v xml:space="preserve"> </v>
      </c>
      <c r="DD54" s="169">
        <f t="shared" si="48"/>
        <v>0</v>
      </c>
      <c r="DE54" s="170" t="str">
        <f t="shared" si="49"/>
        <v xml:space="preserve"> </v>
      </c>
      <c r="DG54" s="166">
        <v>11</v>
      </c>
      <c r="DH54" s="228"/>
      <c r="DI54" s="167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",(VLOOKUP(DK54,PROTOKOL!$A$1:$E$27,2,FALSE))*DL54)</f>
        <v xml:space="preserve"> </v>
      </c>
      <c r="DN54" s="168" t="str">
        <f t="shared" si="10"/>
        <v xml:space="preserve"> </v>
      </c>
      <c r="DO54" s="205" t="str">
        <f>IF(DK54=0," ",VLOOKUP(DK54,PROTOKOL!$A:$E,5,FALSE))</f>
        <v xml:space="preserve"> </v>
      </c>
      <c r="DP54" s="169"/>
      <c r="DQ54" s="170" t="str">
        <f t="shared" si="50"/>
        <v xml:space="preserve"> </v>
      </c>
      <c r="DR54" s="210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",(VLOOKUP(DT54,PROTOKOL!$A$1:$E$27,2,FALSE))*DU54)</f>
        <v xml:space="preserve"> </v>
      </c>
      <c r="DW54" s="168" t="str">
        <f t="shared" si="11"/>
        <v xml:space="preserve"> </v>
      </c>
      <c r="DX54" s="169" t="str">
        <f>IF(DT54=0," ",VLOOKUP(DT54,PROTOKOL!$A:$E,5,FALSE))</f>
        <v xml:space="preserve"> </v>
      </c>
      <c r="DY54" s="205" t="str">
        <f t="shared" si="94"/>
        <v xml:space="preserve"> </v>
      </c>
      <c r="DZ54" s="169">
        <f t="shared" si="52"/>
        <v>0</v>
      </c>
      <c r="EA54" s="170" t="str">
        <f t="shared" si="53"/>
        <v xml:space="preserve"> </v>
      </c>
      <c r="EC54" s="166">
        <v>11</v>
      </c>
      <c r="ED54" s="228"/>
      <c r="EE54" s="167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",(VLOOKUP(EG54,PROTOKOL!$A$1:$E$27,2,FALSE))*EH54)</f>
        <v xml:space="preserve"> </v>
      </c>
      <c r="EJ54" s="168" t="str">
        <f t="shared" si="12"/>
        <v xml:space="preserve"> </v>
      </c>
      <c r="EK54" s="205" t="str">
        <f>IF(EG54=0," ",VLOOKUP(EG54,PROTOKOL!$A:$E,5,FALSE))</f>
        <v xml:space="preserve"> </v>
      </c>
      <c r="EL54" s="169"/>
      <c r="EM54" s="170" t="str">
        <f t="shared" si="54"/>
        <v xml:space="preserve"> </v>
      </c>
      <c r="EN54" s="210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",(VLOOKUP(EP54,PROTOKOL!$A$1:$E$27,2,FALSE))*EQ54)</f>
        <v xml:space="preserve"> </v>
      </c>
      <c r="ES54" s="168" t="str">
        <f t="shared" si="13"/>
        <v xml:space="preserve"> </v>
      </c>
      <c r="ET54" s="169" t="str">
        <f>IF(EP54=0," ",VLOOKUP(EP54,PROTOKOL!$A:$E,5,FALSE))</f>
        <v xml:space="preserve"> </v>
      </c>
      <c r="EU54" s="205" t="str">
        <f t="shared" si="95"/>
        <v xml:space="preserve"> </v>
      </c>
      <c r="EV54" s="169">
        <f t="shared" si="56"/>
        <v>0</v>
      </c>
      <c r="EW54" s="170" t="str">
        <f t="shared" si="57"/>
        <v xml:space="preserve"> </v>
      </c>
      <c r="EY54" s="166">
        <v>11</v>
      </c>
      <c r="EZ54" s="228"/>
      <c r="FA54" s="167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",(VLOOKUP(FC54,PROTOKOL!$A$1:$E$27,2,FALSE))*FD54)</f>
        <v xml:space="preserve"> </v>
      </c>
      <c r="FF54" s="168" t="str">
        <f t="shared" si="14"/>
        <v xml:space="preserve"> </v>
      </c>
      <c r="FG54" s="205" t="str">
        <f>IF(FC54=0," ",VLOOKUP(FC54,PROTOKOL!$A:$E,5,FALSE))</f>
        <v xml:space="preserve"> </v>
      </c>
      <c r="FH54" s="169"/>
      <c r="FI54" s="170" t="str">
        <f t="shared" si="58"/>
        <v xml:space="preserve"> </v>
      </c>
      <c r="FJ54" s="210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",(VLOOKUP(FL54,PROTOKOL!$A$1:$E$27,2,FALSE))*FM54)</f>
        <v xml:space="preserve"> </v>
      </c>
      <c r="FO54" s="168" t="str">
        <f t="shared" si="15"/>
        <v xml:space="preserve"> </v>
      </c>
      <c r="FP54" s="169" t="str">
        <f>IF(FL54=0," ",VLOOKUP(FL54,PROTOKOL!$A:$E,5,FALSE))</f>
        <v xml:space="preserve"> </v>
      </c>
      <c r="FQ54" s="205" t="str">
        <f t="shared" si="96"/>
        <v xml:space="preserve"> </v>
      </c>
      <c r="FR54" s="169">
        <f t="shared" si="60"/>
        <v>0</v>
      </c>
      <c r="FS54" s="170" t="str">
        <f t="shared" si="61"/>
        <v xml:space="preserve"> </v>
      </c>
      <c r="FU54" s="166">
        <v>11</v>
      </c>
      <c r="FV54" s="228"/>
      <c r="FW54" s="167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",(VLOOKUP(FY54,PROTOKOL!$A$1:$E$27,2,FALSE))*FZ54)</f>
        <v xml:space="preserve"> </v>
      </c>
      <c r="GB54" s="168" t="str">
        <f t="shared" si="16"/>
        <v xml:space="preserve"> </v>
      </c>
      <c r="GC54" s="205" t="str">
        <f>IF(FY54=0," ",VLOOKUP(FY54,PROTOKOL!$A:$E,5,FALSE))</f>
        <v xml:space="preserve"> </v>
      </c>
      <c r="GD54" s="169"/>
      <c r="GE54" s="170" t="str">
        <f t="shared" si="62"/>
        <v xml:space="preserve"> </v>
      </c>
      <c r="GF54" s="210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",(VLOOKUP(GH54,PROTOKOL!$A$1:$E$27,2,FALSE))*GI54)</f>
        <v xml:space="preserve"> </v>
      </c>
      <c r="GK54" s="168" t="str">
        <f t="shared" si="17"/>
        <v xml:space="preserve"> </v>
      </c>
      <c r="GL54" s="169" t="str">
        <f>IF(GH54=0," ",VLOOKUP(GH54,PROTOKOL!$A:$E,5,FALSE))</f>
        <v xml:space="preserve"> </v>
      </c>
      <c r="GM54" s="205" t="str">
        <f t="shared" si="97"/>
        <v xml:space="preserve"> </v>
      </c>
      <c r="GN54" s="169">
        <f t="shared" si="64"/>
        <v>0</v>
      </c>
      <c r="GO54" s="170" t="str">
        <f t="shared" si="65"/>
        <v xml:space="preserve"> </v>
      </c>
      <c r="GQ54" s="166">
        <v>11</v>
      </c>
      <c r="GR54" s="228"/>
      <c r="GS54" s="167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",(VLOOKUP(GU54,PROTOKOL!$A$1:$E$27,2,FALSE))*GV54)</f>
        <v xml:space="preserve"> </v>
      </c>
      <c r="GX54" s="168" t="str">
        <f t="shared" si="18"/>
        <v xml:space="preserve"> </v>
      </c>
      <c r="GY54" s="205" t="str">
        <f>IF(GU54=0," ",VLOOKUP(GU54,PROTOKOL!$A:$E,5,FALSE))</f>
        <v xml:space="preserve"> </v>
      </c>
      <c r="GZ54" s="169"/>
      <c r="HA54" s="170" t="str">
        <f t="shared" si="66"/>
        <v xml:space="preserve"> </v>
      </c>
      <c r="HB54" s="210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",(VLOOKUP(HD54,PROTOKOL!$A$1:$E$27,2,FALSE))*HE54)</f>
        <v xml:space="preserve"> </v>
      </c>
      <c r="HG54" s="168" t="str">
        <f t="shared" si="19"/>
        <v xml:space="preserve"> </v>
      </c>
      <c r="HH54" s="169" t="str">
        <f>IF(HD54=0," ",VLOOKUP(HD54,PROTOKOL!$A:$E,5,FALSE))</f>
        <v xml:space="preserve"> </v>
      </c>
      <c r="HI54" s="205" t="str">
        <f t="shared" si="98"/>
        <v xml:space="preserve"> </v>
      </c>
      <c r="HJ54" s="169">
        <f t="shared" si="68"/>
        <v>0</v>
      </c>
      <c r="HK54" s="170" t="str">
        <f t="shared" si="69"/>
        <v xml:space="preserve"> </v>
      </c>
      <c r="HM54" s="166">
        <v>11</v>
      </c>
      <c r="HN54" s="228"/>
      <c r="HO54" s="167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",(VLOOKUP(HQ54,PROTOKOL!$A$1:$E$27,2,FALSE))*HR54)</f>
        <v xml:space="preserve"> </v>
      </c>
      <c r="HT54" s="168" t="str">
        <f t="shared" si="20"/>
        <v xml:space="preserve"> </v>
      </c>
      <c r="HU54" s="205" t="str">
        <f>IF(HQ54=0," ",VLOOKUP(HQ54,PROTOKOL!$A:$E,5,FALSE))</f>
        <v xml:space="preserve"> </v>
      </c>
      <c r="HV54" s="169"/>
      <c r="HW54" s="170" t="str">
        <f t="shared" si="70"/>
        <v xml:space="preserve"> </v>
      </c>
      <c r="HX54" s="210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",(VLOOKUP(HZ54,PROTOKOL!$A$1:$E$27,2,FALSE))*IA54)</f>
        <v xml:space="preserve"> </v>
      </c>
      <c r="IC54" s="168" t="str">
        <f t="shared" si="21"/>
        <v xml:space="preserve"> </v>
      </c>
      <c r="ID54" s="169" t="str">
        <f>IF(HZ54=0," ",VLOOKUP(HZ54,PROTOKOL!$A:$E,5,FALSE))</f>
        <v xml:space="preserve"> </v>
      </c>
      <c r="IE54" s="205" t="str">
        <f t="shared" si="99"/>
        <v xml:space="preserve"> </v>
      </c>
      <c r="IF54" s="169">
        <f t="shared" si="72"/>
        <v>0</v>
      </c>
      <c r="IG54" s="170" t="str">
        <f t="shared" si="73"/>
        <v xml:space="preserve"> </v>
      </c>
      <c r="II54" s="166">
        <v>11</v>
      </c>
      <c r="IJ54" s="228"/>
      <c r="IK54" s="167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",(VLOOKUP(IM54,PROTOKOL!$A$1:$E$27,2,FALSE))*IN54)</f>
        <v xml:space="preserve"> </v>
      </c>
      <c r="IP54" s="168" t="str">
        <f t="shared" si="22"/>
        <v xml:space="preserve"> </v>
      </c>
      <c r="IQ54" s="205" t="str">
        <f>IF(IM54=0," ",VLOOKUP(IM54,PROTOKOL!$A:$E,5,FALSE))</f>
        <v xml:space="preserve"> </v>
      </c>
      <c r="IR54" s="169"/>
      <c r="IS54" s="170" t="str">
        <f t="shared" si="74"/>
        <v xml:space="preserve"> </v>
      </c>
      <c r="IT54" s="210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",(VLOOKUP(IV54,PROTOKOL!$A$1:$E$27,2,FALSE))*IW54)</f>
        <v xml:space="preserve"> </v>
      </c>
      <c r="IY54" s="168" t="str">
        <f t="shared" si="23"/>
        <v xml:space="preserve"> </v>
      </c>
      <c r="IZ54" s="169" t="str">
        <f>IF(IV54=0," ",VLOOKUP(IV54,PROTOKOL!$A:$E,5,FALSE))</f>
        <v xml:space="preserve"> </v>
      </c>
      <c r="JA54" s="205" t="str">
        <f t="shared" si="100"/>
        <v xml:space="preserve"> </v>
      </c>
      <c r="JB54" s="169">
        <f t="shared" si="76"/>
        <v>0</v>
      </c>
      <c r="JC54" s="170" t="str">
        <f t="shared" si="77"/>
        <v xml:space="preserve"> </v>
      </c>
      <c r="JE54" s="166">
        <v>11</v>
      </c>
      <c r="JF54" s="228"/>
      <c r="JG54" s="167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",(VLOOKUP(JI54,PROTOKOL!$A$1:$E$27,2,FALSE))*JJ54)</f>
        <v xml:space="preserve"> </v>
      </c>
      <c r="JL54" s="168" t="str">
        <f t="shared" si="24"/>
        <v xml:space="preserve"> </v>
      </c>
      <c r="JM54" s="205" t="str">
        <f>IF(JI54=0," ",VLOOKUP(JI54,PROTOKOL!$A:$E,5,FALSE))</f>
        <v xml:space="preserve"> </v>
      </c>
      <c r="JN54" s="169"/>
      <c r="JO54" s="170" t="str">
        <f t="shared" si="78"/>
        <v xml:space="preserve"> </v>
      </c>
      <c r="JP54" s="210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",(VLOOKUP(JR54,PROTOKOL!$A$1:$E$27,2,FALSE))*JS54)</f>
        <v xml:space="preserve"> </v>
      </c>
      <c r="JU54" s="168" t="str">
        <f t="shared" si="25"/>
        <v xml:space="preserve"> </v>
      </c>
      <c r="JV54" s="169" t="str">
        <f>IF(JR54=0," ",VLOOKUP(JR54,PROTOKOL!$A:$E,5,FALSE))</f>
        <v xml:space="preserve"> </v>
      </c>
      <c r="JW54" s="205" t="str">
        <f t="shared" si="101"/>
        <v xml:space="preserve"> </v>
      </c>
      <c r="JX54" s="169">
        <f t="shared" si="80"/>
        <v>0</v>
      </c>
      <c r="JY54" s="170" t="str">
        <f t="shared" si="81"/>
        <v xml:space="preserve"> </v>
      </c>
      <c r="KA54" s="166">
        <v>11</v>
      </c>
      <c r="KB54" s="228"/>
      <c r="KC54" s="167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",(VLOOKUP(KE54,PROTOKOL!$A$1:$E$27,2,FALSE))*KF54)</f>
        <v xml:space="preserve"> </v>
      </c>
      <c r="KH54" s="168" t="str">
        <f t="shared" si="26"/>
        <v xml:space="preserve"> </v>
      </c>
      <c r="KI54" s="205" t="str">
        <f>IF(KE54=0," ",VLOOKUP(KE54,PROTOKOL!$A:$E,5,FALSE))</f>
        <v xml:space="preserve"> </v>
      </c>
      <c r="KJ54" s="169"/>
      <c r="KK54" s="170" t="str">
        <f t="shared" si="82"/>
        <v xml:space="preserve"> </v>
      </c>
      <c r="KL54" s="210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",(VLOOKUP(KN54,PROTOKOL!$A$1:$E$27,2,FALSE))*KO54)</f>
        <v xml:space="preserve"> </v>
      </c>
      <c r="KQ54" s="168" t="str">
        <f t="shared" si="27"/>
        <v xml:space="preserve"> </v>
      </c>
      <c r="KR54" s="169" t="str">
        <f>IF(KN54=0," ",VLOOKUP(KN54,PROTOKOL!$A:$E,5,FALSE))</f>
        <v xml:space="preserve"> </v>
      </c>
      <c r="KS54" s="205" t="str">
        <f t="shared" si="102"/>
        <v xml:space="preserve"> </v>
      </c>
      <c r="KT54" s="169">
        <f t="shared" si="84"/>
        <v>0</v>
      </c>
      <c r="KU54" s="170" t="str">
        <f t="shared" si="85"/>
        <v xml:space="preserve"> </v>
      </c>
      <c r="KW54" s="166">
        <v>11</v>
      </c>
      <c r="KX54" s="228"/>
      <c r="KY54" s="167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",(VLOOKUP(LA54,PROTOKOL!$A$1:$E$27,2,FALSE))*LB54)</f>
        <v xml:space="preserve"> </v>
      </c>
      <c r="LD54" s="168" t="str">
        <f t="shared" si="28"/>
        <v xml:space="preserve"> </v>
      </c>
      <c r="LE54" s="205" t="str">
        <f>IF(LA54=0," ",VLOOKUP(LA54,PROTOKOL!$A:$E,5,FALSE))</f>
        <v xml:space="preserve"> </v>
      </c>
      <c r="LF54" s="169"/>
      <c r="LG54" s="170" t="str">
        <f t="shared" si="86"/>
        <v xml:space="preserve"> </v>
      </c>
      <c r="LH54" s="210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",(VLOOKUP(LJ54,PROTOKOL!$A$1:$E$27,2,FALSE))*LK54)</f>
        <v xml:space="preserve"> </v>
      </c>
      <c r="LM54" s="168" t="str">
        <f t="shared" si="29"/>
        <v xml:space="preserve"> </v>
      </c>
      <c r="LN54" s="169" t="str">
        <f>IF(LJ54=0," ",VLOOKUP(LJ54,PROTOKOL!$A:$E,5,FALSE))</f>
        <v xml:space="preserve"> </v>
      </c>
      <c r="LO54" s="205" t="str">
        <f t="shared" si="103"/>
        <v xml:space="preserve"> </v>
      </c>
      <c r="LP54" s="169">
        <f t="shared" si="88"/>
        <v>0</v>
      </c>
      <c r="LQ54" s="170" t="str">
        <f t="shared" si="89"/>
        <v xml:space="preserve"> </v>
      </c>
    </row>
    <row r="55" spans="1:329" ht="13.8">
      <c r="A55" s="166">
        <v>11</v>
      </c>
      <c r="B55" s="229"/>
      <c r="C55" s="167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",(VLOOKUP(E55,PROTOKOL!$A$1:$E$27,2,FALSE))*F55)</f>
        <v xml:space="preserve"> </v>
      </c>
      <c r="H55" s="168" t="str">
        <f t="shared" si="0"/>
        <v xml:space="preserve"> </v>
      </c>
      <c r="I55" s="205" t="str">
        <f>IF(E55=0," ",VLOOKUP(E55,PROTOKOL!$A:$E,5,FALSE))</f>
        <v xml:space="preserve"> </v>
      </c>
      <c r="J55" s="169"/>
      <c r="K55" s="170" t="str">
        <f t="shared" si="30"/>
        <v xml:space="preserve"> </v>
      </c>
      <c r="L55" s="210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",(VLOOKUP(N55,PROTOKOL!$A$1:$E$27,2,FALSE))*O55)</f>
        <v xml:space="preserve"> </v>
      </c>
      <c r="Q55" s="168" t="str">
        <f t="shared" si="1"/>
        <v xml:space="preserve"> </v>
      </c>
      <c r="R55" s="169" t="str">
        <f>IF(N55=0," ",VLOOKUP(N55,PROTOKOL!$A:$E,5,FALSE))</f>
        <v xml:space="preserve"> </v>
      </c>
      <c r="S55" s="205" t="str">
        <f t="shared" si="31"/>
        <v xml:space="preserve"> </v>
      </c>
      <c r="T55" s="169">
        <f t="shared" si="32"/>
        <v>0</v>
      </c>
      <c r="U55" s="170" t="str">
        <f t="shared" si="33"/>
        <v xml:space="preserve"> </v>
      </c>
      <c r="W55" s="166">
        <v>11</v>
      </c>
      <c r="X55" s="229"/>
      <c r="Y55" s="167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",(VLOOKUP(AA55,PROTOKOL!$A$1:$E$27,2,FALSE))*AB55)</f>
        <v xml:space="preserve"> </v>
      </c>
      <c r="AD55" s="168" t="str">
        <f t="shared" si="2"/>
        <v xml:space="preserve"> </v>
      </c>
      <c r="AE55" s="205" t="str">
        <f>IF(AA55=0," ",VLOOKUP(AA55,PROTOKOL!$A:$E,5,FALSE))</f>
        <v xml:space="preserve"> </v>
      </c>
      <c r="AF55" s="169"/>
      <c r="AG55" s="170" t="str">
        <f t="shared" si="34"/>
        <v xml:space="preserve"> </v>
      </c>
      <c r="AH55" s="210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",(VLOOKUP(AJ55,PROTOKOL!$A$1:$E$27,2,FALSE))*AK55)</f>
        <v xml:space="preserve"> </v>
      </c>
      <c r="AM55" s="168" t="str">
        <f t="shared" si="3"/>
        <v xml:space="preserve"> </v>
      </c>
      <c r="AN55" s="169" t="str">
        <f>IF(AJ55=0," ",VLOOKUP(AJ55,PROTOKOL!$A:$E,5,FALSE))</f>
        <v xml:space="preserve"> </v>
      </c>
      <c r="AO55" s="205" t="str">
        <f t="shared" si="90"/>
        <v xml:space="preserve"> </v>
      </c>
      <c r="AP55" s="169">
        <f t="shared" si="36"/>
        <v>0</v>
      </c>
      <c r="AQ55" s="170" t="str">
        <f t="shared" si="37"/>
        <v xml:space="preserve"> </v>
      </c>
      <c r="AS55" s="166">
        <v>11</v>
      </c>
      <c r="AT55" s="229"/>
      <c r="AU55" s="167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",(VLOOKUP(AW55,PROTOKOL!$A$1:$E$27,2,FALSE))*AX55)</f>
        <v xml:space="preserve"> </v>
      </c>
      <c r="AZ55" s="168" t="str">
        <f t="shared" si="4"/>
        <v xml:space="preserve"> </v>
      </c>
      <c r="BA55" s="205" t="str">
        <f>IF(AW55=0," ",VLOOKUP(AW55,PROTOKOL!$A:$E,5,FALSE))</f>
        <v xml:space="preserve"> </v>
      </c>
      <c r="BB55" s="169"/>
      <c r="BC55" s="170" t="str">
        <f t="shared" si="38"/>
        <v xml:space="preserve"> </v>
      </c>
      <c r="BD55" s="210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",(VLOOKUP(BF55,PROTOKOL!$A$1:$E$27,2,FALSE))*BG55)</f>
        <v xml:space="preserve"> </v>
      </c>
      <c r="BI55" s="168" t="str">
        <f t="shared" si="5"/>
        <v xml:space="preserve"> </v>
      </c>
      <c r="BJ55" s="169" t="str">
        <f>IF(BF55=0," ",VLOOKUP(BF55,PROTOKOL!$A:$E,5,FALSE))</f>
        <v xml:space="preserve"> </v>
      </c>
      <c r="BK55" s="205" t="str">
        <f t="shared" si="91"/>
        <v xml:space="preserve"> </v>
      </c>
      <c r="BL55" s="169">
        <f t="shared" si="40"/>
        <v>0</v>
      </c>
      <c r="BM55" s="170" t="str">
        <f t="shared" si="41"/>
        <v xml:space="preserve"> </v>
      </c>
      <c r="BO55" s="166">
        <v>11</v>
      </c>
      <c r="BP55" s="229"/>
      <c r="BQ55" s="167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",(VLOOKUP(BS55,PROTOKOL!$A$1:$E$27,2,FALSE))*BT55)</f>
        <v xml:space="preserve"> </v>
      </c>
      <c r="BV55" s="168" t="str">
        <f t="shared" si="6"/>
        <v xml:space="preserve"> </v>
      </c>
      <c r="BW55" s="205" t="str">
        <f>IF(BS55=0," ",VLOOKUP(BS55,PROTOKOL!$A:$E,5,FALSE))</f>
        <v xml:space="preserve"> </v>
      </c>
      <c r="BX55" s="169"/>
      <c r="BY55" s="170" t="str">
        <f t="shared" si="42"/>
        <v xml:space="preserve"> </v>
      </c>
      <c r="BZ55" s="210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",(VLOOKUP(CB55,PROTOKOL!$A$1:$E$27,2,FALSE))*CC55)</f>
        <v xml:space="preserve"> </v>
      </c>
      <c r="CE55" s="168" t="str">
        <f t="shared" si="7"/>
        <v xml:space="preserve"> </v>
      </c>
      <c r="CF55" s="169" t="str">
        <f>IF(CB55=0," ",VLOOKUP(CB55,PROTOKOL!$A:$E,5,FALSE))</f>
        <v xml:space="preserve"> </v>
      </c>
      <c r="CG55" s="205" t="str">
        <f t="shared" si="92"/>
        <v xml:space="preserve"> </v>
      </c>
      <c r="CH55" s="169">
        <f t="shared" si="44"/>
        <v>0</v>
      </c>
      <c r="CI55" s="170" t="str">
        <f t="shared" si="45"/>
        <v xml:space="preserve"> </v>
      </c>
      <c r="CK55" s="166">
        <v>11</v>
      </c>
      <c r="CL55" s="229"/>
      <c r="CM55" s="167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",(VLOOKUP(CO55,PROTOKOL!$A$1:$E$27,2,FALSE))*CP55)</f>
        <v xml:space="preserve"> </v>
      </c>
      <c r="CR55" s="168" t="str">
        <f t="shared" si="8"/>
        <v xml:space="preserve"> </v>
      </c>
      <c r="CS55" s="205" t="str">
        <f>IF(CO55=0," ",VLOOKUP(CO55,PROTOKOL!$A:$E,5,FALSE))</f>
        <v xml:space="preserve"> </v>
      </c>
      <c r="CT55" s="169"/>
      <c r="CU55" s="170" t="str">
        <f t="shared" si="46"/>
        <v xml:space="preserve"> </v>
      </c>
      <c r="CV55" s="210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",(VLOOKUP(CX55,PROTOKOL!$A$1:$E$27,2,FALSE))*CY55)</f>
        <v xml:space="preserve"> </v>
      </c>
      <c r="DA55" s="168" t="str">
        <f t="shared" si="9"/>
        <v xml:space="preserve"> </v>
      </c>
      <c r="DB55" s="169" t="str">
        <f>IF(CX55=0," ",VLOOKUP(CX55,PROTOKOL!$A:$E,5,FALSE))</f>
        <v xml:space="preserve"> </v>
      </c>
      <c r="DC55" s="205" t="str">
        <f t="shared" si="93"/>
        <v xml:space="preserve"> </v>
      </c>
      <c r="DD55" s="169">
        <f t="shared" si="48"/>
        <v>0</v>
      </c>
      <c r="DE55" s="170" t="str">
        <f t="shared" si="49"/>
        <v xml:space="preserve"> </v>
      </c>
      <c r="DG55" s="166">
        <v>11</v>
      </c>
      <c r="DH55" s="229"/>
      <c r="DI55" s="167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",(VLOOKUP(DK55,PROTOKOL!$A$1:$E$27,2,FALSE))*DL55)</f>
        <v xml:space="preserve"> </v>
      </c>
      <c r="DN55" s="168" t="str">
        <f t="shared" si="10"/>
        <v xml:space="preserve"> </v>
      </c>
      <c r="DO55" s="205" t="str">
        <f>IF(DK55=0," ",VLOOKUP(DK55,PROTOKOL!$A:$E,5,FALSE))</f>
        <v xml:space="preserve"> </v>
      </c>
      <c r="DP55" s="169"/>
      <c r="DQ55" s="170" t="str">
        <f t="shared" si="50"/>
        <v xml:space="preserve"> </v>
      </c>
      <c r="DR55" s="210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",(VLOOKUP(DT55,PROTOKOL!$A$1:$E$27,2,FALSE))*DU55)</f>
        <v xml:space="preserve"> </v>
      </c>
      <c r="DW55" s="168" t="str">
        <f t="shared" si="11"/>
        <v xml:space="preserve"> </v>
      </c>
      <c r="DX55" s="169" t="str">
        <f>IF(DT55=0," ",VLOOKUP(DT55,PROTOKOL!$A:$E,5,FALSE))</f>
        <v xml:space="preserve"> </v>
      </c>
      <c r="DY55" s="205" t="str">
        <f t="shared" si="94"/>
        <v xml:space="preserve"> </v>
      </c>
      <c r="DZ55" s="169">
        <f t="shared" si="52"/>
        <v>0</v>
      </c>
      <c r="EA55" s="170" t="str">
        <f t="shared" si="53"/>
        <v xml:space="preserve"> </v>
      </c>
      <c r="EC55" s="166">
        <v>11</v>
      </c>
      <c r="ED55" s="229"/>
      <c r="EE55" s="167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",(VLOOKUP(EG55,PROTOKOL!$A$1:$E$27,2,FALSE))*EH55)</f>
        <v xml:space="preserve"> </v>
      </c>
      <c r="EJ55" s="168" t="str">
        <f t="shared" si="12"/>
        <v xml:space="preserve"> </v>
      </c>
      <c r="EK55" s="205" t="str">
        <f>IF(EG55=0," ",VLOOKUP(EG55,PROTOKOL!$A:$E,5,FALSE))</f>
        <v xml:space="preserve"> </v>
      </c>
      <c r="EL55" s="169"/>
      <c r="EM55" s="170" t="str">
        <f t="shared" si="54"/>
        <v xml:space="preserve"> </v>
      </c>
      <c r="EN55" s="210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",(VLOOKUP(EP55,PROTOKOL!$A$1:$E$27,2,FALSE))*EQ55)</f>
        <v xml:space="preserve"> </v>
      </c>
      <c r="ES55" s="168" t="str">
        <f t="shared" si="13"/>
        <v xml:space="preserve"> </v>
      </c>
      <c r="ET55" s="169" t="str">
        <f>IF(EP55=0," ",VLOOKUP(EP55,PROTOKOL!$A:$E,5,FALSE))</f>
        <v xml:space="preserve"> </v>
      </c>
      <c r="EU55" s="205" t="str">
        <f t="shared" si="95"/>
        <v xml:space="preserve"> </v>
      </c>
      <c r="EV55" s="169">
        <f t="shared" si="56"/>
        <v>0</v>
      </c>
      <c r="EW55" s="170" t="str">
        <f t="shared" si="57"/>
        <v xml:space="preserve"> </v>
      </c>
      <c r="EY55" s="166">
        <v>11</v>
      </c>
      <c r="EZ55" s="229"/>
      <c r="FA55" s="167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",(VLOOKUP(FC55,PROTOKOL!$A$1:$E$27,2,FALSE))*FD55)</f>
        <v xml:space="preserve"> </v>
      </c>
      <c r="FF55" s="168" t="str">
        <f t="shared" si="14"/>
        <v xml:space="preserve"> </v>
      </c>
      <c r="FG55" s="205" t="str">
        <f>IF(FC55=0," ",VLOOKUP(FC55,PROTOKOL!$A:$E,5,FALSE))</f>
        <v xml:space="preserve"> </v>
      </c>
      <c r="FH55" s="169"/>
      <c r="FI55" s="170" t="str">
        <f t="shared" si="58"/>
        <v xml:space="preserve"> </v>
      </c>
      <c r="FJ55" s="210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",(VLOOKUP(FL55,PROTOKOL!$A$1:$E$27,2,FALSE))*FM55)</f>
        <v xml:space="preserve"> </v>
      </c>
      <c r="FO55" s="168" t="str">
        <f t="shared" si="15"/>
        <v xml:space="preserve"> </v>
      </c>
      <c r="FP55" s="169" t="str">
        <f>IF(FL55=0," ",VLOOKUP(FL55,PROTOKOL!$A:$E,5,FALSE))</f>
        <v xml:space="preserve"> </v>
      </c>
      <c r="FQ55" s="205" t="str">
        <f t="shared" si="96"/>
        <v xml:space="preserve"> </v>
      </c>
      <c r="FR55" s="169">
        <f t="shared" si="60"/>
        <v>0</v>
      </c>
      <c r="FS55" s="170" t="str">
        <f t="shared" si="61"/>
        <v xml:space="preserve"> </v>
      </c>
      <c r="FU55" s="166">
        <v>11</v>
      </c>
      <c r="FV55" s="229"/>
      <c r="FW55" s="167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",(VLOOKUP(FY55,PROTOKOL!$A$1:$E$27,2,FALSE))*FZ55)</f>
        <v xml:space="preserve"> </v>
      </c>
      <c r="GB55" s="168" t="str">
        <f t="shared" si="16"/>
        <v xml:space="preserve"> </v>
      </c>
      <c r="GC55" s="205" t="str">
        <f>IF(FY55=0," ",VLOOKUP(FY55,PROTOKOL!$A:$E,5,FALSE))</f>
        <v xml:space="preserve"> </v>
      </c>
      <c r="GD55" s="169"/>
      <c r="GE55" s="170" t="str">
        <f t="shared" si="62"/>
        <v xml:space="preserve"> </v>
      </c>
      <c r="GF55" s="210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",(VLOOKUP(GH55,PROTOKOL!$A$1:$E$27,2,FALSE))*GI55)</f>
        <v xml:space="preserve"> </v>
      </c>
      <c r="GK55" s="168" t="str">
        <f t="shared" si="17"/>
        <v xml:space="preserve"> </v>
      </c>
      <c r="GL55" s="169" t="str">
        <f>IF(GH55=0," ",VLOOKUP(GH55,PROTOKOL!$A:$E,5,FALSE))</f>
        <v xml:space="preserve"> </v>
      </c>
      <c r="GM55" s="205" t="str">
        <f t="shared" si="97"/>
        <v xml:space="preserve"> </v>
      </c>
      <c r="GN55" s="169">
        <f t="shared" si="64"/>
        <v>0</v>
      </c>
      <c r="GO55" s="170" t="str">
        <f t="shared" si="65"/>
        <v xml:space="preserve"> </v>
      </c>
      <c r="GQ55" s="166">
        <v>11</v>
      </c>
      <c r="GR55" s="229"/>
      <c r="GS55" s="167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",(VLOOKUP(GU55,PROTOKOL!$A$1:$E$27,2,FALSE))*GV55)</f>
        <v xml:space="preserve"> </v>
      </c>
      <c r="GX55" s="168" t="str">
        <f t="shared" si="18"/>
        <v xml:space="preserve"> </v>
      </c>
      <c r="GY55" s="205" t="str">
        <f>IF(GU55=0," ",VLOOKUP(GU55,PROTOKOL!$A:$E,5,FALSE))</f>
        <v xml:space="preserve"> </v>
      </c>
      <c r="GZ55" s="169"/>
      <c r="HA55" s="170" t="str">
        <f t="shared" si="66"/>
        <v xml:space="preserve"> </v>
      </c>
      <c r="HB55" s="210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",(VLOOKUP(HD55,PROTOKOL!$A$1:$E$27,2,FALSE))*HE55)</f>
        <v xml:space="preserve"> </v>
      </c>
      <c r="HG55" s="168" t="str">
        <f t="shared" si="19"/>
        <v xml:space="preserve"> </v>
      </c>
      <c r="HH55" s="169" t="str">
        <f>IF(HD55=0," ",VLOOKUP(HD55,PROTOKOL!$A:$E,5,FALSE))</f>
        <v xml:space="preserve"> </v>
      </c>
      <c r="HI55" s="205" t="str">
        <f t="shared" si="98"/>
        <v xml:space="preserve"> </v>
      </c>
      <c r="HJ55" s="169">
        <f t="shared" si="68"/>
        <v>0</v>
      </c>
      <c r="HK55" s="170" t="str">
        <f t="shared" si="69"/>
        <v xml:space="preserve"> </v>
      </c>
      <c r="HM55" s="166">
        <v>11</v>
      </c>
      <c r="HN55" s="229"/>
      <c r="HO55" s="167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",(VLOOKUP(HQ55,PROTOKOL!$A$1:$E$27,2,FALSE))*HR55)</f>
        <v xml:space="preserve"> </v>
      </c>
      <c r="HT55" s="168" t="str">
        <f t="shared" si="20"/>
        <v xml:space="preserve"> </v>
      </c>
      <c r="HU55" s="205" t="str">
        <f>IF(HQ55=0," ",VLOOKUP(HQ55,PROTOKOL!$A:$E,5,FALSE))</f>
        <v xml:space="preserve"> </v>
      </c>
      <c r="HV55" s="169"/>
      <c r="HW55" s="170" t="str">
        <f t="shared" si="70"/>
        <v xml:space="preserve"> </v>
      </c>
      <c r="HX55" s="210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",(VLOOKUP(HZ55,PROTOKOL!$A$1:$E$27,2,FALSE))*IA55)</f>
        <v xml:space="preserve"> </v>
      </c>
      <c r="IC55" s="168" t="str">
        <f t="shared" si="21"/>
        <v xml:space="preserve"> </v>
      </c>
      <c r="ID55" s="169" t="str">
        <f>IF(HZ55=0," ",VLOOKUP(HZ55,PROTOKOL!$A:$E,5,FALSE))</f>
        <v xml:space="preserve"> </v>
      </c>
      <c r="IE55" s="205" t="str">
        <f t="shared" si="99"/>
        <v xml:space="preserve"> </v>
      </c>
      <c r="IF55" s="169">
        <f t="shared" si="72"/>
        <v>0</v>
      </c>
      <c r="IG55" s="170" t="str">
        <f t="shared" si="73"/>
        <v xml:space="preserve"> </v>
      </c>
      <c r="II55" s="166">
        <v>11</v>
      </c>
      <c r="IJ55" s="229"/>
      <c r="IK55" s="167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",(VLOOKUP(IM55,PROTOKOL!$A$1:$E$27,2,FALSE))*IN55)</f>
        <v xml:space="preserve"> </v>
      </c>
      <c r="IP55" s="168" t="str">
        <f t="shared" si="22"/>
        <v xml:space="preserve"> </v>
      </c>
      <c r="IQ55" s="205" t="str">
        <f>IF(IM55=0," ",VLOOKUP(IM55,PROTOKOL!$A:$E,5,FALSE))</f>
        <v xml:space="preserve"> </v>
      </c>
      <c r="IR55" s="169"/>
      <c r="IS55" s="170" t="str">
        <f t="shared" si="74"/>
        <v xml:space="preserve"> </v>
      </c>
      <c r="IT55" s="210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",(VLOOKUP(IV55,PROTOKOL!$A$1:$E$27,2,FALSE))*IW55)</f>
        <v xml:space="preserve"> </v>
      </c>
      <c r="IY55" s="168" t="str">
        <f t="shared" si="23"/>
        <v xml:space="preserve"> </v>
      </c>
      <c r="IZ55" s="169" t="str">
        <f>IF(IV55=0," ",VLOOKUP(IV55,PROTOKOL!$A:$E,5,FALSE))</f>
        <v xml:space="preserve"> </v>
      </c>
      <c r="JA55" s="205" t="str">
        <f t="shared" si="100"/>
        <v xml:space="preserve"> </v>
      </c>
      <c r="JB55" s="169">
        <f t="shared" si="76"/>
        <v>0</v>
      </c>
      <c r="JC55" s="170" t="str">
        <f t="shared" si="77"/>
        <v xml:space="preserve"> </v>
      </c>
      <c r="JE55" s="166">
        <v>11</v>
      </c>
      <c r="JF55" s="229"/>
      <c r="JG55" s="167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",(VLOOKUP(JI55,PROTOKOL!$A$1:$E$27,2,FALSE))*JJ55)</f>
        <v xml:space="preserve"> </v>
      </c>
      <c r="JL55" s="168" t="str">
        <f t="shared" si="24"/>
        <v xml:space="preserve"> </v>
      </c>
      <c r="JM55" s="205" t="str">
        <f>IF(JI55=0," ",VLOOKUP(JI55,PROTOKOL!$A:$E,5,FALSE))</f>
        <v xml:space="preserve"> </v>
      </c>
      <c r="JN55" s="169"/>
      <c r="JO55" s="170" t="str">
        <f t="shared" si="78"/>
        <v xml:space="preserve"> </v>
      </c>
      <c r="JP55" s="210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",(VLOOKUP(JR55,PROTOKOL!$A$1:$E$27,2,FALSE))*JS55)</f>
        <v xml:space="preserve"> </v>
      </c>
      <c r="JU55" s="168" t="str">
        <f t="shared" si="25"/>
        <v xml:space="preserve"> </v>
      </c>
      <c r="JV55" s="169" t="str">
        <f>IF(JR55=0," ",VLOOKUP(JR55,PROTOKOL!$A:$E,5,FALSE))</f>
        <v xml:space="preserve"> </v>
      </c>
      <c r="JW55" s="205" t="str">
        <f t="shared" si="101"/>
        <v xml:space="preserve"> </v>
      </c>
      <c r="JX55" s="169">
        <f t="shared" si="80"/>
        <v>0</v>
      </c>
      <c r="JY55" s="170" t="str">
        <f t="shared" si="81"/>
        <v xml:space="preserve"> </v>
      </c>
      <c r="KA55" s="166">
        <v>11</v>
      </c>
      <c r="KB55" s="229"/>
      <c r="KC55" s="167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",(VLOOKUP(KE55,PROTOKOL!$A$1:$E$27,2,FALSE))*KF55)</f>
        <v xml:space="preserve"> </v>
      </c>
      <c r="KH55" s="168" t="str">
        <f t="shared" si="26"/>
        <v xml:space="preserve"> </v>
      </c>
      <c r="KI55" s="205" t="str">
        <f>IF(KE55=0," ",VLOOKUP(KE55,PROTOKOL!$A:$E,5,FALSE))</f>
        <v xml:space="preserve"> </v>
      </c>
      <c r="KJ55" s="169"/>
      <c r="KK55" s="170" t="str">
        <f t="shared" si="82"/>
        <v xml:space="preserve"> </v>
      </c>
      <c r="KL55" s="210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",(VLOOKUP(KN55,PROTOKOL!$A$1:$E$27,2,FALSE))*KO55)</f>
        <v xml:space="preserve"> </v>
      </c>
      <c r="KQ55" s="168" t="str">
        <f t="shared" si="27"/>
        <v xml:space="preserve"> </v>
      </c>
      <c r="KR55" s="169" t="str">
        <f>IF(KN55=0," ",VLOOKUP(KN55,PROTOKOL!$A:$E,5,FALSE))</f>
        <v xml:space="preserve"> </v>
      </c>
      <c r="KS55" s="205" t="str">
        <f t="shared" si="102"/>
        <v xml:space="preserve"> </v>
      </c>
      <c r="KT55" s="169">
        <f t="shared" si="84"/>
        <v>0</v>
      </c>
      <c r="KU55" s="170" t="str">
        <f t="shared" si="85"/>
        <v xml:space="preserve"> </v>
      </c>
      <c r="KW55" s="166">
        <v>11</v>
      </c>
      <c r="KX55" s="229"/>
      <c r="KY55" s="167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",(VLOOKUP(LA55,PROTOKOL!$A$1:$E$27,2,FALSE))*LB55)</f>
        <v xml:space="preserve"> </v>
      </c>
      <c r="LD55" s="168" t="str">
        <f t="shared" si="28"/>
        <v xml:space="preserve"> </v>
      </c>
      <c r="LE55" s="205" t="str">
        <f>IF(LA55=0," ",VLOOKUP(LA55,PROTOKOL!$A:$E,5,FALSE))</f>
        <v xml:space="preserve"> </v>
      </c>
      <c r="LF55" s="169"/>
      <c r="LG55" s="170" t="str">
        <f t="shared" si="86"/>
        <v xml:space="preserve"> </v>
      </c>
      <c r="LH55" s="210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",(VLOOKUP(LJ55,PROTOKOL!$A$1:$E$27,2,FALSE))*LK55)</f>
        <v xml:space="preserve"> </v>
      </c>
      <c r="LM55" s="168" t="str">
        <f t="shared" si="29"/>
        <v xml:space="preserve"> </v>
      </c>
      <c r="LN55" s="169" t="str">
        <f>IF(LJ55=0," ",VLOOKUP(LJ55,PROTOKOL!$A:$E,5,FALSE))</f>
        <v xml:space="preserve"> </v>
      </c>
      <c r="LO55" s="205" t="str">
        <f t="shared" si="103"/>
        <v xml:space="preserve"> </v>
      </c>
      <c r="LP55" s="169">
        <f t="shared" si="88"/>
        <v>0</v>
      </c>
      <c r="LQ55" s="170" t="str">
        <f t="shared" si="89"/>
        <v xml:space="preserve"> </v>
      </c>
    </row>
    <row r="56" spans="1:329" ht="13.8">
      <c r="A56" s="166">
        <v>12</v>
      </c>
      <c r="B56" s="227">
        <v>12</v>
      </c>
      <c r="C56" s="167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",(VLOOKUP(E56,PROTOKOL!$A$1:$E$27,2,FALSE))*F56)</f>
        <v xml:space="preserve"> </v>
      </c>
      <c r="H56" s="168" t="str">
        <f t="shared" si="0"/>
        <v xml:space="preserve"> </v>
      </c>
      <c r="I56" s="205" t="str">
        <f>IF(E56=0," ",VLOOKUP(E56,PROTOKOL!$A:$E,5,FALSE))</f>
        <v xml:space="preserve"> </v>
      </c>
      <c r="J56" s="169"/>
      <c r="K56" s="170" t="str">
        <f t="shared" si="30"/>
        <v xml:space="preserve"> </v>
      </c>
      <c r="L56" s="210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",(VLOOKUP(N56,PROTOKOL!$A$1:$E$27,2,FALSE))*O56)</f>
        <v xml:space="preserve"> </v>
      </c>
      <c r="Q56" s="168" t="str">
        <f t="shared" si="1"/>
        <v xml:space="preserve"> </v>
      </c>
      <c r="R56" s="169" t="str">
        <f>IF(N56=0," ",VLOOKUP(N56,PROTOKOL!$A:$E,5,FALSE))</f>
        <v xml:space="preserve"> </v>
      </c>
      <c r="S56" s="205" t="str">
        <f t="shared" si="31"/>
        <v xml:space="preserve"> </v>
      </c>
      <c r="T56" s="169">
        <f t="shared" si="32"/>
        <v>0</v>
      </c>
      <c r="U56" s="170" t="str">
        <f t="shared" si="33"/>
        <v xml:space="preserve"> </v>
      </c>
      <c r="W56" s="166">
        <v>12</v>
      </c>
      <c r="X56" s="227">
        <v>12</v>
      </c>
      <c r="Y56" s="167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",(VLOOKUP(AA56,PROTOKOL!$A$1:$E$27,2,FALSE))*AB56)</f>
        <v xml:space="preserve"> </v>
      </c>
      <c r="AD56" s="168" t="str">
        <f t="shared" si="2"/>
        <v xml:space="preserve"> </v>
      </c>
      <c r="AE56" s="205" t="str">
        <f>IF(AA56=0," ",VLOOKUP(AA56,PROTOKOL!$A:$E,5,FALSE))</f>
        <v xml:space="preserve"> </v>
      </c>
      <c r="AF56" s="169"/>
      <c r="AG56" s="170" t="str">
        <f t="shared" si="34"/>
        <v xml:space="preserve"> </v>
      </c>
      <c r="AH56" s="210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",(VLOOKUP(AJ56,PROTOKOL!$A$1:$E$27,2,FALSE))*AK56)</f>
        <v xml:space="preserve"> </v>
      </c>
      <c r="AM56" s="168" t="str">
        <f t="shared" si="3"/>
        <v xml:space="preserve"> </v>
      </c>
      <c r="AN56" s="169" t="str">
        <f>IF(AJ56=0," ",VLOOKUP(AJ56,PROTOKOL!$A:$E,5,FALSE))</f>
        <v xml:space="preserve"> </v>
      </c>
      <c r="AO56" s="205" t="str">
        <f t="shared" si="90"/>
        <v xml:space="preserve"> </v>
      </c>
      <c r="AP56" s="169">
        <f t="shared" si="36"/>
        <v>0</v>
      </c>
      <c r="AQ56" s="170" t="str">
        <f t="shared" si="37"/>
        <v xml:space="preserve"> </v>
      </c>
      <c r="AS56" s="166">
        <v>12</v>
      </c>
      <c r="AT56" s="227">
        <v>12</v>
      </c>
      <c r="AU56" s="167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",(VLOOKUP(AW56,PROTOKOL!$A$1:$E$27,2,FALSE))*AX56)</f>
        <v xml:space="preserve"> </v>
      </c>
      <c r="AZ56" s="168" t="str">
        <f t="shared" si="4"/>
        <v xml:space="preserve"> </v>
      </c>
      <c r="BA56" s="205" t="str">
        <f>IF(AW56=0," ",VLOOKUP(AW56,PROTOKOL!$A:$E,5,FALSE))</f>
        <v xml:space="preserve"> </v>
      </c>
      <c r="BB56" s="169"/>
      <c r="BC56" s="170" t="str">
        <f t="shared" si="38"/>
        <v xml:space="preserve"> </v>
      </c>
      <c r="BD56" s="210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",(VLOOKUP(BF56,PROTOKOL!$A$1:$E$27,2,FALSE))*BG56)</f>
        <v xml:space="preserve"> </v>
      </c>
      <c r="BI56" s="168" t="str">
        <f t="shared" si="5"/>
        <v xml:space="preserve"> </v>
      </c>
      <c r="BJ56" s="169" t="str">
        <f>IF(BF56=0," ",VLOOKUP(BF56,PROTOKOL!$A:$E,5,FALSE))</f>
        <v xml:space="preserve"> </v>
      </c>
      <c r="BK56" s="205" t="str">
        <f t="shared" si="91"/>
        <v xml:space="preserve"> </v>
      </c>
      <c r="BL56" s="169">
        <f t="shared" si="40"/>
        <v>0</v>
      </c>
      <c r="BM56" s="170" t="str">
        <f t="shared" si="41"/>
        <v xml:space="preserve"> </v>
      </c>
      <c r="BO56" s="166">
        <v>12</v>
      </c>
      <c r="BP56" s="227">
        <v>12</v>
      </c>
      <c r="BQ56" s="167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",(VLOOKUP(BS56,PROTOKOL!$A$1:$E$27,2,FALSE))*BT56)</f>
        <v xml:space="preserve"> </v>
      </c>
      <c r="BV56" s="168" t="str">
        <f t="shared" si="6"/>
        <v xml:space="preserve"> </v>
      </c>
      <c r="BW56" s="205" t="str">
        <f>IF(BS56=0," ",VLOOKUP(BS56,PROTOKOL!$A:$E,5,FALSE))</f>
        <v xml:space="preserve"> </v>
      </c>
      <c r="BX56" s="169"/>
      <c r="BY56" s="170" t="str">
        <f t="shared" si="42"/>
        <v xml:space="preserve"> </v>
      </c>
      <c r="BZ56" s="210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",(VLOOKUP(CB56,PROTOKOL!$A$1:$E$27,2,FALSE))*CC56)</f>
        <v xml:space="preserve"> </v>
      </c>
      <c r="CE56" s="168" t="str">
        <f t="shared" si="7"/>
        <v xml:space="preserve"> </v>
      </c>
      <c r="CF56" s="169" t="str">
        <f>IF(CB56=0," ",VLOOKUP(CB56,PROTOKOL!$A:$E,5,FALSE))</f>
        <v xml:space="preserve"> </v>
      </c>
      <c r="CG56" s="205" t="str">
        <f t="shared" si="92"/>
        <v xml:space="preserve"> </v>
      </c>
      <c r="CH56" s="169">
        <f t="shared" si="44"/>
        <v>0</v>
      </c>
      <c r="CI56" s="170" t="str">
        <f t="shared" si="45"/>
        <v xml:space="preserve"> </v>
      </c>
      <c r="CK56" s="166">
        <v>12</v>
      </c>
      <c r="CL56" s="227">
        <v>12</v>
      </c>
      <c r="CM56" s="167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",(VLOOKUP(CO56,PROTOKOL!$A$1:$E$27,2,FALSE))*CP56)</f>
        <v xml:space="preserve"> </v>
      </c>
      <c r="CR56" s="168" t="str">
        <f t="shared" si="8"/>
        <v xml:space="preserve"> </v>
      </c>
      <c r="CS56" s="205" t="str">
        <f>IF(CO56=0," ",VLOOKUP(CO56,PROTOKOL!$A:$E,5,FALSE))</f>
        <v xml:space="preserve"> </v>
      </c>
      <c r="CT56" s="169"/>
      <c r="CU56" s="170" t="str">
        <f t="shared" si="46"/>
        <v xml:space="preserve"> </v>
      </c>
      <c r="CV56" s="210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",(VLOOKUP(CX56,PROTOKOL!$A$1:$E$27,2,FALSE))*CY56)</f>
        <v xml:space="preserve"> </v>
      </c>
      <c r="DA56" s="168" t="str">
        <f t="shared" si="9"/>
        <v xml:space="preserve"> </v>
      </c>
      <c r="DB56" s="169" t="str">
        <f>IF(CX56=0," ",VLOOKUP(CX56,PROTOKOL!$A:$E,5,FALSE))</f>
        <v xml:space="preserve"> </v>
      </c>
      <c r="DC56" s="205" t="str">
        <f t="shared" si="93"/>
        <v xml:space="preserve"> </v>
      </c>
      <c r="DD56" s="169">
        <f t="shared" si="48"/>
        <v>0</v>
      </c>
      <c r="DE56" s="170" t="str">
        <f t="shared" si="49"/>
        <v xml:space="preserve"> </v>
      </c>
      <c r="DG56" s="166">
        <v>12</v>
      </c>
      <c r="DH56" s="227">
        <v>12</v>
      </c>
      <c r="DI56" s="167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",(VLOOKUP(DK56,PROTOKOL!$A$1:$E$27,2,FALSE))*DL56)</f>
        <v xml:space="preserve"> </v>
      </c>
      <c r="DN56" s="168" t="str">
        <f t="shared" si="10"/>
        <v xml:space="preserve"> </v>
      </c>
      <c r="DO56" s="205" t="str">
        <f>IF(DK56=0," ",VLOOKUP(DK56,PROTOKOL!$A:$E,5,FALSE))</f>
        <v xml:space="preserve"> </v>
      </c>
      <c r="DP56" s="169"/>
      <c r="DQ56" s="170" t="str">
        <f t="shared" si="50"/>
        <v xml:space="preserve"> </v>
      </c>
      <c r="DR56" s="210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",(VLOOKUP(DT56,PROTOKOL!$A$1:$E$27,2,FALSE))*DU56)</f>
        <v xml:space="preserve"> </v>
      </c>
      <c r="DW56" s="168" t="str">
        <f t="shared" si="11"/>
        <v xml:space="preserve"> </v>
      </c>
      <c r="DX56" s="169" t="str">
        <f>IF(DT56=0," ",VLOOKUP(DT56,PROTOKOL!$A:$E,5,FALSE))</f>
        <v xml:space="preserve"> </v>
      </c>
      <c r="DY56" s="205" t="str">
        <f t="shared" si="94"/>
        <v xml:space="preserve"> </v>
      </c>
      <c r="DZ56" s="169">
        <f t="shared" si="52"/>
        <v>0</v>
      </c>
      <c r="EA56" s="170" t="str">
        <f t="shared" si="53"/>
        <v xml:space="preserve"> </v>
      </c>
      <c r="EC56" s="166">
        <v>12</v>
      </c>
      <c r="ED56" s="227">
        <v>12</v>
      </c>
      <c r="EE56" s="167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",(VLOOKUP(EG56,PROTOKOL!$A$1:$E$27,2,FALSE))*EH56)</f>
        <v xml:space="preserve"> </v>
      </c>
      <c r="EJ56" s="168" t="str">
        <f t="shared" si="12"/>
        <v xml:space="preserve"> </v>
      </c>
      <c r="EK56" s="205" t="str">
        <f>IF(EG56=0," ",VLOOKUP(EG56,PROTOKOL!$A:$E,5,FALSE))</f>
        <v xml:space="preserve"> </v>
      </c>
      <c r="EL56" s="169"/>
      <c r="EM56" s="170" t="str">
        <f t="shared" si="54"/>
        <v xml:space="preserve"> </v>
      </c>
      <c r="EN56" s="210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",(VLOOKUP(EP56,PROTOKOL!$A$1:$E$27,2,FALSE))*EQ56)</f>
        <v xml:space="preserve"> </v>
      </c>
      <c r="ES56" s="168" t="str">
        <f t="shared" si="13"/>
        <v xml:space="preserve"> </v>
      </c>
      <c r="ET56" s="169" t="str">
        <f>IF(EP56=0," ",VLOOKUP(EP56,PROTOKOL!$A:$E,5,FALSE))</f>
        <v xml:space="preserve"> </v>
      </c>
      <c r="EU56" s="205" t="str">
        <f t="shared" si="95"/>
        <v xml:space="preserve"> </v>
      </c>
      <c r="EV56" s="169">
        <f t="shared" si="56"/>
        <v>0</v>
      </c>
      <c r="EW56" s="170" t="str">
        <f t="shared" si="57"/>
        <v xml:space="preserve"> </v>
      </c>
      <c r="EY56" s="166">
        <v>12</v>
      </c>
      <c r="EZ56" s="227">
        <v>12</v>
      </c>
      <c r="FA56" s="167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",(VLOOKUP(FC56,PROTOKOL!$A$1:$E$27,2,FALSE))*FD56)</f>
        <v xml:space="preserve"> </v>
      </c>
      <c r="FF56" s="168" t="str">
        <f t="shared" si="14"/>
        <v xml:space="preserve"> </v>
      </c>
      <c r="FG56" s="205" t="str">
        <f>IF(FC56=0," ",VLOOKUP(FC56,PROTOKOL!$A:$E,5,FALSE))</f>
        <v xml:space="preserve"> </v>
      </c>
      <c r="FH56" s="169"/>
      <c r="FI56" s="170" t="str">
        <f t="shared" si="58"/>
        <v xml:space="preserve"> </v>
      </c>
      <c r="FJ56" s="210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",(VLOOKUP(FL56,PROTOKOL!$A$1:$E$27,2,FALSE))*FM56)</f>
        <v xml:space="preserve"> </v>
      </c>
      <c r="FO56" s="168" t="str">
        <f t="shared" si="15"/>
        <v xml:space="preserve"> </v>
      </c>
      <c r="FP56" s="169" t="str">
        <f>IF(FL56=0," ",VLOOKUP(FL56,PROTOKOL!$A:$E,5,FALSE))</f>
        <v xml:space="preserve"> </v>
      </c>
      <c r="FQ56" s="205" t="str">
        <f t="shared" si="96"/>
        <v xml:space="preserve"> </v>
      </c>
      <c r="FR56" s="169">
        <f t="shared" si="60"/>
        <v>0</v>
      </c>
      <c r="FS56" s="170" t="str">
        <f t="shared" si="61"/>
        <v xml:space="preserve"> </v>
      </c>
      <c r="FU56" s="166">
        <v>12</v>
      </c>
      <c r="FV56" s="227">
        <v>12</v>
      </c>
      <c r="FW56" s="167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",(VLOOKUP(FY56,PROTOKOL!$A$1:$E$27,2,FALSE))*FZ56)</f>
        <v xml:space="preserve"> </v>
      </c>
      <c r="GB56" s="168" t="str">
        <f t="shared" si="16"/>
        <v xml:space="preserve"> </v>
      </c>
      <c r="GC56" s="205" t="str">
        <f>IF(FY56=0," ",VLOOKUP(FY56,PROTOKOL!$A:$E,5,FALSE))</f>
        <v xml:space="preserve"> </v>
      </c>
      <c r="GD56" s="169"/>
      <c r="GE56" s="170" t="str">
        <f t="shared" si="62"/>
        <v xml:space="preserve"> </v>
      </c>
      <c r="GF56" s="210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",(VLOOKUP(GH56,PROTOKOL!$A$1:$E$27,2,FALSE))*GI56)</f>
        <v xml:space="preserve"> </v>
      </c>
      <c r="GK56" s="168" t="str">
        <f t="shared" si="17"/>
        <v xml:space="preserve"> </v>
      </c>
      <c r="GL56" s="169" t="str">
        <f>IF(GH56=0," ",VLOOKUP(GH56,PROTOKOL!$A:$E,5,FALSE))</f>
        <v xml:space="preserve"> </v>
      </c>
      <c r="GM56" s="205" t="str">
        <f t="shared" si="97"/>
        <v xml:space="preserve"> </v>
      </c>
      <c r="GN56" s="169">
        <f t="shared" si="64"/>
        <v>0</v>
      </c>
      <c r="GO56" s="170" t="str">
        <f t="shared" si="65"/>
        <v xml:space="preserve"> </v>
      </c>
      <c r="GQ56" s="166">
        <v>12</v>
      </c>
      <c r="GR56" s="227">
        <v>12</v>
      </c>
      <c r="GS56" s="167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",(VLOOKUP(GU56,PROTOKOL!$A$1:$E$27,2,FALSE))*GV56)</f>
        <v xml:space="preserve"> </v>
      </c>
      <c r="GX56" s="168" t="str">
        <f t="shared" si="18"/>
        <v xml:space="preserve"> </v>
      </c>
      <c r="GY56" s="205" t="str">
        <f>IF(GU56=0," ",VLOOKUP(GU56,PROTOKOL!$A:$E,5,FALSE))</f>
        <v xml:space="preserve"> </v>
      </c>
      <c r="GZ56" s="169"/>
      <c r="HA56" s="170" t="str">
        <f t="shared" si="66"/>
        <v xml:space="preserve"> </v>
      </c>
      <c r="HB56" s="210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",(VLOOKUP(HD56,PROTOKOL!$A$1:$E$27,2,FALSE))*HE56)</f>
        <v xml:space="preserve"> </v>
      </c>
      <c r="HG56" s="168" t="str">
        <f t="shared" si="19"/>
        <v xml:space="preserve"> </v>
      </c>
      <c r="HH56" s="169" t="str">
        <f>IF(HD56=0," ",VLOOKUP(HD56,PROTOKOL!$A:$E,5,FALSE))</f>
        <v xml:space="preserve"> </v>
      </c>
      <c r="HI56" s="205" t="str">
        <f t="shared" si="98"/>
        <v xml:space="preserve"> </v>
      </c>
      <c r="HJ56" s="169">
        <f t="shared" si="68"/>
        <v>0</v>
      </c>
      <c r="HK56" s="170" t="str">
        <f t="shared" si="69"/>
        <v xml:space="preserve"> </v>
      </c>
      <c r="HM56" s="166">
        <v>12</v>
      </c>
      <c r="HN56" s="227">
        <v>12</v>
      </c>
      <c r="HO56" s="167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",(VLOOKUP(HQ56,PROTOKOL!$A$1:$E$27,2,FALSE))*HR56)</f>
        <v xml:space="preserve"> </v>
      </c>
      <c r="HT56" s="168" t="str">
        <f t="shared" si="20"/>
        <v xml:space="preserve"> </v>
      </c>
      <c r="HU56" s="205" t="str">
        <f>IF(HQ56=0," ",VLOOKUP(HQ56,PROTOKOL!$A:$E,5,FALSE))</f>
        <v xml:space="preserve"> </v>
      </c>
      <c r="HV56" s="169"/>
      <c r="HW56" s="170" t="str">
        <f t="shared" si="70"/>
        <v xml:space="preserve"> </v>
      </c>
      <c r="HX56" s="210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",(VLOOKUP(HZ56,PROTOKOL!$A$1:$E$27,2,FALSE))*IA56)</f>
        <v xml:space="preserve"> </v>
      </c>
      <c r="IC56" s="168" t="str">
        <f t="shared" si="21"/>
        <v xml:space="preserve"> </v>
      </c>
      <c r="ID56" s="169" t="str">
        <f>IF(HZ56=0," ",VLOOKUP(HZ56,PROTOKOL!$A:$E,5,FALSE))</f>
        <v xml:space="preserve"> </v>
      </c>
      <c r="IE56" s="205" t="str">
        <f t="shared" si="99"/>
        <v xml:space="preserve"> </v>
      </c>
      <c r="IF56" s="169">
        <f t="shared" si="72"/>
        <v>0</v>
      </c>
      <c r="IG56" s="170" t="str">
        <f t="shared" si="73"/>
        <v xml:space="preserve"> </v>
      </c>
      <c r="II56" s="166">
        <v>12</v>
      </c>
      <c r="IJ56" s="227">
        <v>12</v>
      </c>
      <c r="IK56" s="167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",(VLOOKUP(IM56,PROTOKOL!$A$1:$E$27,2,FALSE))*IN56)</f>
        <v xml:space="preserve"> </v>
      </c>
      <c r="IP56" s="168" t="str">
        <f t="shared" si="22"/>
        <v xml:space="preserve"> </v>
      </c>
      <c r="IQ56" s="205" t="str">
        <f>IF(IM56=0," ",VLOOKUP(IM56,PROTOKOL!$A:$E,5,FALSE))</f>
        <v xml:space="preserve"> </v>
      </c>
      <c r="IR56" s="169"/>
      <c r="IS56" s="170" t="str">
        <f t="shared" si="74"/>
        <v xml:space="preserve"> </v>
      </c>
      <c r="IT56" s="210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",(VLOOKUP(IV56,PROTOKOL!$A$1:$E$27,2,FALSE))*IW56)</f>
        <v xml:space="preserve"> </v>
      </c>
      <c r="IY56" s="168" t="str">
        <f t="shared" si="23"/>
        <v xml:space="preserve"> </v>
      </c>
      <c r="IZ56" s="169" t="str">
        <f>IF(IV56=0," ",VLOOKUP(IV56,PROTOKOL!$A:$E,5,FALSE))</f>
        <v xml:space="preserve"> </v>
      </c>
      <c r="JA56" s="205" t="str">
        <f t="shared" si="100"/>
        <v xml:space="preserve"> </v>
      </c>
      <c r="JB56" s="169">
        <f t="shared" si="76"/>
        <v>0</v>
      </c>
      <c r="JC56" s="170" t="str">
        <f t="shared" si="77"/>
        <v xml:space="preserve"> </v>
      </c>
      <c r="JE56" s="166">
        <v>12</v>
      </c>
      <c r="JF56" s="227">
        <v>12</v>
      </c>
      <c r="JG56" s="167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",(VLOOKUP(JI56,PROTOKOL!$A$1:$E$27,2,FALSE))*JJ56)</f>
        <v xml:space="preserve"> </v>
      </c>
      <c r="JL56" s="168" t="str">
        <f t="shared" si="24"/>
        <v xml:space="preserve"> </v>
      </c>
      <c r="JM56" s="205" t="str">
        <f>IF(JI56=0," ",VLOOKUP(JI56,PROTOKOL!$A:$E,5,FALSE))</f>
        <v xml:space="preserve"> </v>
      </c>
      <c r="JN56" s="169"/>
      <c r="JO56" s="170" t="str">
        <f t="shared" si="78"/>
        <v xml:space="preserve"> </v>
      </c>
      <c r="JP56" s="210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",(VLOOKUP(JR56,PROTOKOL!$A$1:$E$27,2,FALSE))*JS56)</f>
        <v xml:space="preserve"> </v>
      </c>
      <c r="JU56" s="168" t="str">
        <f t="shared" si="25"/>
        <v xml:space="preserve"> </v>
      </c>
      <c r="JV56" s="169" t="str">
        <f>IF(JR56=0," ",VLOOKUP(JR56,PROTOKOL!$A:$E,5,FALSE))</f>
        <v xml:space="preserve"> </v>
      </c>
      <c r="JW56" s="205" t="str">
        <f t="shared" si="101"/>
        <v xml:space="preserve"> </v>
      </c>
      <c r="JX56" s="169">
        <f t="shared" si="80"/>
        <v>0</v>
      </c>
      <c r="JY56" s="170" t="str">
        <f t="shared" si="81"/>
        <v xml:space="preserve"> </v>
      </c>
      <c r="KA56" s="166">
        <v>12</v>
      </c>
      <c r="KB56" s="227">
        <v>12</v>
      </c>
      <c r="KC56" s="167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",(VLOOKUP(KE56,PROTOKOL!$A$1:$E$27,2,FALSE))*KF56)</f>
        <v xml:space="preserve"> </v>
      </c>
      <c r="KH56" s="168" t="str">
        <f t="shared" si="26"/>
        <v xml:space="preserve"> </v>
      </c>
      <c r="KI56" s="205" t="str">
        <f>IF(KE56=0," ",VLOOKUP(KE56,PROTOKOL!$A:$E,5,FALSE))</f>
        <v xml:space="preserve"> </v>
      </c>
      <c r="KJ56" s="169"/>
      <c r="KK56" s="170" t="str">
        <f t="shared" si="82"/>
        <v xml:space="preserve"> </v>
      </c>
      <c r="KL56" s="210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",(VLOOKUP(KN56,PROTOKOL!$A$1:$E$27,2,FALSE))*KO56)</f>
        <v xml:space="preserve"> </v>
      </c>
      <c r="KQ56" s="168" t="str">
        <f t="shared" si="27"/>
        <v xml:space="preserve"> </v>
      </c>
      <c r="KR56" s="169" t="str">
        <f>IF(KN56=0," ",VLOOKUP(KN56,PROTOKOL!$A:$E,5,FALSE))</f>
        <v xml:space="preserve"> </v>
      </c>
      <c r="KS56" s="205" t="str">
        <f t="shared" si="102"/>
        <v xml:space="preserve"> </v>
      </c>
      <c r="KT56" s="169">
        <f t="shared" si="84"/>
        <v>0</v>
      </c>
      <c r="KU56" s="170" t="str">
        <f t="shared" si="85"/>
        <v xml:space="preserve"> </v>
      </c>
      <c r="KW56" s="166">
        <v>12</v>
      </c>
      <c r="KX56" s="227">
        <v>12</v>
      </c>
      <c r="KY56" s="167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",(VLOOKUP(LA56,PROTOKOL!$A$1:$E$27,2,FALSE))*LB56)</f>
        <v xml:space="preserve"> </v>
      </c>
      <c r="LD56" s="168" t="str">
        <f t="shared" si="28"/>
        <v xml:space="preserve"> </v>
      </c>
      <c r="LE56" s="205" t="str">
        <f>IF(LA56=0," ",VLOOKUP(LA56,PROTOKOL!$A:$E,5,FALSE))</f>
        <v xml:space="preserve"> </v>
      </c>
      <c r="LF56" s="169"/>
      <c r="LG56" s="170" t="str">
        <f t="shared" si="86"/>
        <v xml:space="preserve"> </v>
      </c>
      <c r="LH56" s="210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",(VLOOKUP(LJ56,PROTOKOL!$A$1:$E$27,2,FALSE))*LK56)</f>
        <v xml:space="preserve"> </v>
      </c>
      <c r="LM56" s="168" t="str">
        <f t="shared" si="29"/>
        <v xml:space="preserve"> </v>
      </c>
      <c r="LN56" s="169" t="str">
        <f>IF(LJ56=0," ",VLOOKUP(LJ56,PROTOKOL!$A:$E,5,FALSE))</f>
        <v xml:space="preserve"> </v>
      </c>
      <c r="LO56" s="205" t="str">
        <f t="shared" si="103"/>
        <v xml:space="preserve"> </v>
      </c>
      <c r="LP56" s="169">
        <f t="shared" si="88"/>
        <v>0</v>
      </c>
      <c r="LQ56" s="170" t="str">
        <f t="shared" si="89"/>
        <v xml:space="preserve"> </v>
      </c>
    </row>
    <row r="57" spans="1:329" ht="13.8">
      <c r="A57" s="166">
        <v>12</v>
      </c>
      <c r="B57" s="228"/>
      <c r="C57" s="167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",(VLOOKUP(E57,PROTOKOL!$A$1:$E$27,2,FALSE))*F57)</f>
        <v xml:space="preserve"> </v>
      </c>
      <c r="H57" s="168" t="str">
        <f t="shared" si="0"/>
        <v xml:space="preserve"> </v>
      </c>
      <c r="I57" s="205" t="str">
        <f>IF(E57=0," ",VLOOKUP(E57,PROTOKOL!$A:$E,5,FALSE))</f>
        <v xml:space="preserve"> </v>
      </c>
      <c r="J57" s="169"/>
      <c r="K57" s="170" t="str">
        <f t="shared" si="30"/>
        <v xml:space="preserve"> </v>
      </c>
      <c r="L57" s="210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",(VLOOKUP(N57,PROTOKOL!$A$1:$E$27,2,FALSE))*O57)</f>
        <v xml:space="preserve"> </v>
      </c>
      <c r="Q57" s="168" t="str">
        <f t="shared" si="1"/>
        <v xml:space="preserve"> </v>
      </c>
      <c r="R57" s="169" t="str">
        <f>IF(N57=0," ",VLOOKUP(N57,PROTOKOL!$A:$E,5,FALSE))</f>
        <v xml:space="preserve"> </v>
      </c>
      <c r="S57" s="205" t="str">
        <f t="shared" si="31"/>
        <v xml:space="preserve"> </v>
      </c>
      <c r="T57" s="169">
        <f t="shared" si="32"/>
        <v>0</v>
      </c>
      <c r="U57" s="170" t="str">
        <f t="shared" si="33"/>
        <v xml:space="preserve"> </v>
      </c>
      <c r="W57" s="166">
        <v>12</v>
      </c>
      <c r="X57" s="228"/>
      <c r="Y57" s="167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",(VLOOKUP(AA57,PROTOKOL!$A$1:$E$27,2,FALSE))*AB57)</f>
        <v xml:space="preserve"> </v>
      </c>
      <c r="AD57" s="168" t="str">
        <f t="shared" si="2"/>
        <v xml:space="preserve"> </v>
      </c>
      <c r="AE57" s="205" t="str">
        <f>IF(AA57=0," ",VLOOKUP(AA57,PROTOKOL!$A:$E,5,FALSE))</f>
        <v xml:space="preserve"> </v>
      </c>
      <c r="AF57" s="169"/>
      <c r="AG57" s="170" t="str">
        <f t="shared" si="34"/>
        <v xml:space="preserve"> </v>
      </c>
      <c r="AH57" s="210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",(VLOOKUP(AJ57,PROTOKOL!$A$1:$E$27,2,FALSE))*AK57)</f>
        <v xml:space="preserve"> </v>
      </c>
      <c r="AM57" s="168" t="str">
        <f t="shared" si="3"/>
        <v xml:space="preserve"> </v>
      </c>
      <c r="AN57" s="169" t="str">
        <f>IF(AJ57=0," ",VLOOKUP(AJ57,PROTOKOL!$A:$E,5,FALSE))</f>
        <v xml:space="preserve"> </v>
      </c>
      <c r="AO57" s="205" t="str">
        <f t="shared" si="90"/>
        <v xml:space="preserve"> </v>
      </c>
      <c r="AP57" s="169">
        <f t="shared" si="36"/>
        <v>0</v>
      </c>
      <c r="AQ57" s="170" t="str">
        <f t="shared" si="37"/>
        <v xml:space="preserve"> </v>
      </c>
      <c r="AS57" s="166">
        <v>12</v>
      </c>
      <c r="AT57" s="228"/>
      <c r="AU57" s="167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",(VLOOKUP(AW57,PROTOKOL!$A$1:$E$27,2,FALSE))*AX57)</f>
        <v xml:space="preserve"> </v>
      </c>
      <c r="AZ57" s="168" t="str">
        <f t="shared" si="4"/>
        <v xml:space="preserve"> </v>
      </c>
      <c r="BA57" s="205" t="str">
        <f>IF(AW57=0," ",VLOOKUP(AW57,PROTOKOL!$A:$E,5,FALSE))</f>
        <v xml:space="preserve"> </v>
      </c>
      <c r="BB57" s="169"/>
      <c r="BC57" s="170" t="str">
        <f t="shared" si="38"/>
        <v xml:space="preserve"> </v>
      </c>
      <c r="BD57" s="210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",(VLOOKUP(BF57,PROTOKOL!$A$1:$E$27,2,FALSE))*BG57)</f>
        <v xml:space="preserve"> </v>
      </c>
      <c r="BI57" s="168" t="str">
        <f t="shared" si="5"/>
        <v xml:space="preserve"> </v>
      </c>
      <c r="BJ57" s="169" t="str">
        <f>IF(BF57=0," ",VLOOKUP(BF57,PROTOKOL!$A:$E,5,FALSE))</f>
        <v xml:space="preserve"> </v>
      </c>
      <c r="BK57" s="205" t="str">
        <f t="shared" si="91"/>
        <v xml:space="preserve"> </v>
      </c>
      <c r="BL57" s="169">
        <f t="shared" si="40"/>
        <v>0</v>
      </c>
      <c r="BM57" s="170" t="str">
        <f t="shared" si="41"/>
        <v xml:space="preserve"> </v>
      </c>
      <c r="BO57" s="166">
        <v>12</v>
      </c>
      <c r="BP57" s="228"/>
      <c r="BQ57" s="167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",(VLOOKUP(BS57,PROTOKOL!$A$1:$E$27,2,FALSE))*BT57)</f>
        <v xml:space="preserve"> </v>
      </c>
      <c r="BV57" s="168" t="str">
        <f t="shared" si="6"/>
        <v xml:space="preserve"> </v>
      </c>
      <c r="BW57" s="205" t="str">
        <f>IF(BS57=0," ",VLOOKUP(BS57,PROTOKOL!$A:$E,5,FALSE))</f>
        <v xml:space="preserve"> </v>
      </c>
      <c r="BX57" s="169"/>
      <c r="BY57" s="170" t="str">
        <f t="shared" si="42"/>
        <v xml:space="preserve"> </v>
      </c>
      <c r="BZ57" s="210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",(VLOOKUP(CB57,PROTOKOL!$A$1:$E$27,2,FALSE))*CC57)</f>
        <v xml:space="preserve"> </v>
      </c>
      <c r="CE57" s="168" t="str">
        <f t="shared" si="7"/>
        <v xml:space="preserve"> </v>
      </c>
      <c r="CF57" s="169" t="str">
        <f>IF(CB57=0," ",VLOOKUP(CB57,PROTOKOL!$A:$E,5,FALSE))</f>
        <v xml:space="preserve"> </v>
      </c>
      <c r="CG57" s="205" t="str">
        <f t="shared" si="92"/>
        <v xml:space="preserve"> </v>
      </c>
      <c r="CH57" s="169">
        <f t="shared" si="44"/>
        <v>0</v>
      </c>
      <c r="CI57" s="170" t="str">
        <f t="shared" si="45"/>
        <v xml:space="preserve"> </v>
      </c>
      <c r="CK57" s="166">
        <v>12</v>
      </c>
      <c r="CL57" s="228"/>
      <c r="CM57" s="167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",(VLOOKUP(CO57,PROTOKOL!$A$1:$E$27,2,FALSE))*CP57)</f>
        <v xml:space="preserve"> </v>
      </c>
      <c r="CR57" s="168" t="str">
        <f t="shared" si="8"/>
        <v xml:space="preserve"> </v>
      </c>
      <c r="CS57" s="205" t="str">
        <f>IF(CO57=0," ",VLOOKUP(CO57,PROTOKOL!$A:$E,5,FALSE))</f>
        <v xml:space="preserve"> </v>
      </c>
      <c r="CT57" s="169"/>
      <c r="CU57" s="170" t="str">
        <f t="shared" si="46"/>
        <v xml:space="preserve"> </v>
      </c>
      <c r="CV57" s="210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",(VLOOKUP(CX57,PROTOKOL!$A$1:$E$27,2,FALSE))*CY57)</f>
        <v xml:space="preserve"> </v>
      </c>
      <c r="DA57" s="168" t="str">
        <f t="shared" si="9"/>
        <v xml:space="preserve"> </v>
      </c>
      <c r="DB57" s="169" t="str">
        <f>IF(CX57=0," ",VLOOKUP(CX57,PROTOKOL!$A:$E,5,FALSE))</f>
        <v xml:space="preserve"> </v>
      </c>
      <c r="DC57" s="205" t="str">
        <f t="shared" si="93"/>
        <v xml:space="preserve"> </v>
      </c>
      <c r="DD57" s="169">
        <f t="shared" si="48"/>
        <v>0</v>
      </c>
      <c r="DE57" s="170" t="str">
        <f t="shared" si="49"/>
        <v xml:space="preserve"> </v>
      </c>
      <c r="DG57" s="166">
        <v>12</v>
      </c>
      <c r="DH57" s="228"/>
      <c r="DI57" s="167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",(VLOOKUP(DK57,PROTOKOL!$A$1:$E$27,2,FALSE))*DL57)</f>
        <v xml:space="preserve"> </v>
      </c>
      <c r="DN57" s="168" t="str">
        <f t="shared" si="10"/>
        <v xml:space="preserve"> </v>
      </c>
      <c r="DO57" s="205" t="str">
        <f>IF(DK57=0," ",VLOOKUP(DK57,PROTOKOL!$A:$E,5,FALSE))</f>
        <v xml:space="preserve"> </v>
      </c>
      <c r="DP57" s="169"/>
      <c r="DQ57" s="170" t="str">
        <f t="shared" si="50"/>
        <v xml:space="preserve"> </v>
      </c>
      <c r="DR57" s="210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",(VLOOKUP(DT57,PROTOKOL!$A$1:$E$27,2,FALSE))*DU57)</f>
        <v xml:space="preserve"> </v>
      </c>
      <c r="DW57" s="168" t="str">
        <f t="shared" si="11"/>
        <v xml:space="preserve"> </v>
      </c>
      <c r="DX57" s="169" t="str">
        <f>IF(DT57=0," ",VLOOKUP(DT57,PROTOKOL!$A:$E,5,FALSE))</f>
        <v xml:space="preserve"> </v>
      </c>
      <c r="DY57" s="205" t="str">
        <f t="shared" si="94"/>
        <v xml:space="preserve"> </v>
      </c>
      <c r="DZ57" s="169">
        <f t="shared" si="52"/>
        <v>0</v>
      </c>
      <c r="EA57" s="170" t="str">
        <f t="shared" si="53"/>
        <v xml:space="preserve"> </v>
      </c>
      <c r="EC57" s="166">
        <v>12</v>
      </c>
      <c r="ED57" s="228"/>
      <c r="EE57" s="167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",(VLOOKUP(EG57,PROTOKOL!$A$1:$E$27,2,FALSE))*EH57)</f>
        <v xml:space="preserve"> </v>
      </c>
      <c r="EJ57" s="168" t="str">
        <f t="shared" si="12"/>
        <v xml:space="preserve"> </v>
      </c>
      <c r="EK57" s="205" t="str">
        <f>IF(EG57=0," ",VLOOKUP(EG57,PROTOKOL!$A:$E,5,FALSE))</f>
        <v xml:space="preserve"> </v>
      </c>
      <c r="EL57" s="169"/>
      <c r="EM57" s="170" t="str">
        <f t="shared" si="54"/>
        <v xml:space="preserve"> </v>
      </c>
      <c r="EN57" s="210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",(VLOOKUP(EP57,PROTOKOL!$A$1:$E$27,2,FALSE))*EQ57)</f>
        <v xml:space="preserve"> </v>
      </c>
      <c r="ES57" s="168" t="str">
        <f t="shared" si="13"/>
        <v xml:space="preserve"> </v>
      </c>
      <c r="ET57" s="169" t="str">
        <f>IF(EP57=0," ",VLOOKUP(EP57,PROTOKOL!$A:$E,5,FALSE))</f>
        <v xml:space="preserve"> </v>
      </c>
      <c r="EU57" s="205" t="str">
        <f t="shared" si="95"/>
        <v xml:space="preserve"> </v>
      </c>
      <c r="EV57" s="169">
        <f t="shared" si="56"/>
        <v>0</v>
      </c>
      <c r="EW57" s="170" t="str">
        <f t="shared" si="57"/>
        <v xml:space="preserve"> </v>
      </c>
      <c r="EY57" s="166">
        <v>12</v>
      </c>
      <c r="EZ57" s="228"/>
      <c r="FA57" s="167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",(VLOOKUP(FC57,PROTOKOL!$A$1:$E$27,2,FALSE))*FD57)</f>
        <v xml:space="preserve"> </v>
      </c>
      <c r="FF57" s="168" t="str">
        <f t="shared" si="14"/>
        <v xml:space="preserve"> </v>
      </c>
      <c r="FG57" s="205" t="str">
        <f>IF(FC57=0," ",VLOOKUP(FC57,PROTOKOL!$A:$E,5,FALSE))</f>
        <v xml:space="preserve"> </v>
      </c>
      <c r="FH57" s="169"/>
      <c r="FI57" s="170" t="str">
        <f t="shared" si="58"/>
        <v xml:space="preserve"> </v>
      </c>
      <c r="FJ57" s="210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",(VLOOKUP(FL57,PROTOKOL!$A$1:$E$27,2,FALSE))*FM57)</f>
        <v xml:space="preserve"> </v>
      </c>
      <c r="FO57" s="168" t="str">
        <f t="shared" si="15"/>
        <v xml:space="preserve"> </v>
      </c>
      <c r="FP57" s="169" t="str">
        <f>IF(FL57=0," ",VLOOKUP(FL57,PROTOKOL!$A:$E,5,FALSE))</f>
        <v xml:space="preserve"> </v>
      </c>
      <c r="FQ57" s="205" t="str">
        <f t="shared" si="96"/>
        <v xml:space="preserve"> </v>
      </c>
      <c r="FR57" s="169">
        <f t="shared" si="60"/>
        <v>0</v>
      </c>
      <c r="FS57" s="170" t="str">
        <f t="shared" si="61"/>
        <v xml:space="preserve"> </v>
      </c>
      <c r="FU57" s="166">
        <v>12</v>
      </c>
      <c r="FV57" s="228"/>
      <c r="FW57" s="167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",(VLOOKUP(FY57,PROTOKOL!$A$1:$E$27,2,FALSE))*FZ57)</f>
        <v xml:space="preserve"> </v>
      </c>
      <c r="GB57" s="168" t="str">
        <f t="shared" si="16"/>
        <v xml:space="preserve"> </v>
      </c>
      <c r="GC57" s="205" t="str">
        <f>IF(FY57=0," ",VLOOKUP(FY57,PROTOKOL!$A:$E,5,FALSE))</f>
        <v xml:space="preserve"> </v>
      </c>
      <c r="GD57" s="169"/>
      <c r="GE57" s="170" t="str">
        <f t="shared" si="62"/>
        <v xml:space="preserve"> </v>
      </c>
      <c r="GF57" s="210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",(VLOOKUP(GH57,PROTOKOL!$A$1:$E$27,2,FALSE))*GI57)</f>
        <v xml:space="preserve"> </v>
      </c>
      <c r="GK57" s="168" t="str">
        <f t="shared" si="17"/>
        <v xml:space="preserve"> </v>
      </c>
      <c r="GL57" s="169" t="str">
        <f>IF(GH57=0," ",VLOOKUP(GH57,PROTOKOL!$A:$E,5,FALSE))</f>
        <v xml:space="preserve"> </v>
      </c>
      <c r="GM57" s="205" t="str">
        <f t="shared" si="97"/>
        <v xml:space="preserve"> </v>
      </c>
      <c r="GN57" s="169">
        <f t="shared" si="64"/>
        <v>0</v>
      </c>
      <c r="GO57" s="170" t="str">
        <f t="shared" si="65"/>
        <v xml:space="preserve"> </v>
      </c>
      <c r="GQ57" s="166">
        <v>12</v>
      </c>
      <c r="GR57" s="228"/>
      <c r="GS57" s="167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",(VLOOKUP(GU57,PROTOKOL!$A$1:$E$27,2,FALSE))*GV57)</f>
        <v xml:space="preserve"> </v>
      </c>
      <c r="GX57" s="168" t="str">
        <f t="shared" si="18"/>
        <v xml:space="preserve"> </v>
      </c>
      <c r="GY57" s="205" t="str">
        <f>IF(GU57=0," ",VLOOKUP(GU57,PROTOKOL!$A:$E,5,FALSE))</f>
        <v xml:space="preserve"> </v>
      </c>
      <c r="GZ57" s="169"/>
      <c r="HA57" s="170" t="str">
        <f t="shared" si="66"/>
        <v xml:space="preserve"> </v>
      </c>
      <c r="HB57" s="210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",(VLOOKUP(HD57,PROTOKOL!$A$1:$E$27,2,FALSE))*HE57)</f>
        <v xml:space="preserve"> </v>
      </c>
      <c r="HG57" s="168" t="str">
        <f t="shared" si="19"/>
        <v xml:space="preserve"> </v>
      </c>
      <c r="HH57" s="169" t="str">
        <f>IF(HD57=0," ",VLOOKUP(HD57,PROTOKOL!$A:$E,5,FALSE))</f>
        <v xml:space="preserve"> </v>
      </c>
      <c r="HI57" s="205" t="str">
        <f t="shared" si="98"/>
        <v xml:space="preserve"> </v>
      </c>
      <c r="HJ57" s="169">
        <f t="shared" si="68"/>
        <v>0</v>
      </c>
      <c r="HK57" s="170" t="str">
        <f t="shared" si="69"/>
        <v xml:space="preserve"> </v>
      </c>
      <c r="HM57" s="166">
        <v>12</v>
      </c>
      <c r="HN57" s="228"/>
      <c r="HO57" s="167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",(VLOOKUP(HQ57,PROTOKOL!$A$1:$E$27,2,FALSE))*HR57)</f>
        <v xml:space="preserve"> </v>
      </c>
      <c r="HT57" s="168" t="str">
        <f t="shared" si="20"/>
        <v xml:space="preserve"> </v>
      </c>
      <c r="HU57" s="205" t="str">
        <f>IF(HQ57=0," ",VLOOKUP(HQ57,PROTOKOL!$A:$E,5,FALSE))</f>
        <v xml:space="preserve"> </v>
      </c>
      <c r="HV57" s="169"/>
      <c r="HW57" s="170" t="str">
        <f t="shared" si="70"/>
        <v xml:space="preserve"> </v>
      </c>
      <c r="HX57" s="210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",(VLOOKUP(HZ57,PROTOKOL!$A$1:$E$27,2,FALSE))*IA57)</f>
        <v xml:space="preserve"> </v>
      </c>
      <c r="IC57" s="168" t="str">
        <f t="shared" si="21"/>
        <v xml:space="preserve"> </v>
      </c>
      <c r="ID57" s="169" t="str">
        <f>IF(HZ57=0," ",VLOOKUP(HZ57,PROTOKOL!$A:$E,5,FALSE))</f>
        <v xml:space="preserve"> </v>
      </c>
      <c r="IE57" s="205" t="str">
        <f t="shared" si="99"/>
        <v xml:space="preserve"> </v>
      </c>
      <c r="IF57" s="169">
        <f t="shared" si="72"/>
        <v>0</v>
      </c>
      <c r="IG57" s="170" t="str">
        <f t="shared" si="73"/>
        <v xml:space="preserve"> </v>
      </c>
      <c r="II57" s="166">
        <v>12</v>
      </c>
      <c r="IJ57" s="228"/>
      <c r="IK57" s="167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",(VLOOKUP(IM57,PROTOKOL!$A$1:$E$27,2,FALSE))*IN57)</f>
        <v xml:space="preserve"> </v>
      </c>
      <c r="IP57" s="168" t="str">
        <f t="shared" si="22"/>
        <v xml:space="preserve"> </v>
      </c>
      <c r="IQ57" s="205" t="str">
        <f>IF(IM57=0," ",VLOOKUP(IM57,PROTOKOL!$A:$E,5,FALSE))</f>
        <v xml:space="preserve"> </v>
      </c>
      <c r="IR57" s="169"/>
      <c r="IS57" s="170" t="str">
        <f t="shared" si="74"/>
        <v xml:space="preserve"> </v>
      </c>
      <c r="IT57" s="210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",(VLOOKUP(IV57,PROTOKOL!$A$1:$E$27,2,FALSE))*IW57)</f>
        <v xml:space="preserve"> </v>
      </c>
      <c r="IY57" s="168" t="str">
        <f t="shared" si="23"/>
        <v xml:space="preserve"> </v>
      </c>
      <c r="IZ57" s="169" t="str">
        <f>IF(IV57=0," ",VLOOKUP(IV57,PROTOKOL!$A:$E,5,FALSE))</f>
        <v xml:space="preserve"> </v>
      </c>
      <c r="JA57" s="205" t="str">
        <f t="shared" si="100"/>
        <v xml:space="preserve"> </v>
      </c>
      <c r="JB57" s="169">
        <f t="shared" si="76"/>
        <v>0</v>
      </c>
      <c r="JC57" s="170" t="str">
        <f t="shared" si="77"/>
        <v xml:space="preserve"> </v>
      </c>
      <c r="JE57" s="166">
        <v>12</v>
      </c>
      <c r="JF57" s="228"/>
      <c r="JG57" s="167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",(VLOOKUP(JI57,PROTOKOL!$A$1:$E$27,2,FALSE))*JJ57)</f>
        <v xml:space="preserve"> </v>
      </c>
      <c r="JL57" s="168" t="str">
        <f t="shared" si="24"/>
        <v xml:space="preserve"> </v>
      </c>
      <c r="JM57" s="205" t="str">
        <f>IF(JI57=0," ",VLOOKUP(JI57,PROTOKOL!$A:$E,5,FALSE))</f>
        <v xml:space="preserve"> </v>
      </c>
      <c r="JN57" s="169"/>
      <c r="JO57" s="170" t="str">
        <f t="shared" si="78"/>
        <v xml:space="preserve"> </v>
      </c>
      <c r="JP57" s="210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",(VLOOKUP(JR57,PROTOKOL!$A$1:$E$27,2,FALSE))*JS57)</f>
        <v xml:space="preserve"> </v>
      </c>
      <c r="JU57" s="168" t="str">
        <f t="shared" si="25"/>
        <v xml:space="preserve"> </v>
      </c>
      <c r="JV57" s="169" t="str">
        <f>IF(JR57=0," ",VLOOKUP(JR57,PROTOKOL!$A:$E,5,FALSE))</f>
        <v xml:space="preserve"> </v>
      </c>
      <c r="JW57" s="205" t="str">
        <f t="shared" si="101"/>
        <v xml:space="preserve"> </v>
      </c>
      <c r="JX57" s="169">
        <f t="shared" si="80"/>
        <v>0</v>
      </c>
      <c r="JY57" s="170" t="str">
        <f t="shared" si="81"/>
        <v xml:space="preserve"> </v>
      </c>
      <c r="KA57" s="166">
        <v>12</v>
      </c>
      <c r="KB57" s="228"/>
      <c r="KC57" s="167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",(VLOOKUP(KE57,PROTOKOL!$A$1:$E$27,2,FALSE))*KF57)</f>
        <v xml:space="preserve"> </v>
      </c>
      <c r="KH57" s="168" t="str">
        <f t="shared" si="26"/>
        <v xml:space="preserve"> </v>
      </c>
      <c r="KI57" s="205" t="str">
        <f>IF(KE57=0," ",VLOOKUP(KE57,PROTOKOL!$A:$E,5,FALSE))</f>
        <v xml:space="preserve"> </v>
      </c>
      <c r="KJ57" s="169"/>
      <c r="KK57" s="170" t="str">
        <f t="shared" si="82"/>
        <v xml:space="preserve"> </v>
      </c>
      <c r="KL57" s="210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",(VLOOKUP(KN57,PROTOKOL!$A$1:$E$27,2,FALSE))*KO57)</f>
        <v xml:space="preserve"> </v>
      </c>
      <c r="KQ57" s="168" t="str">
        <f t="shared" si="27"/>
        <v xml:space="preserve"> </v>
      </c>
      <c r="KR57" s="169" t="str">
        <f>IF(KN57=0," ",VLOOKUP(KN57,PROTOKOL!$A:$E,5,FALSE))</f>
        <v xml:space="preserve"> </v>
      </c>
      <c r="KS57" s="205" t="str">
        <f t="shared" si="102"/>
        <v xml:space="preserve"> </v>
      </c>
      <c r="KT57" s="169">
        <f t="shared" si="84"/>
        <v>0</v>
      </c>
      <c r="KU57" s="170" t="str">
        <f t="shared" si="85"/>
        <v xml:space="preserve"> </v>
      </c>
      <c r="KW57" s="166">
        <v>12</v>
      </c>
      <c r="KX57" s="228"/>
      <c r="KY57" s="167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",(VLOOKUP(LA57,PROTOKOL!$A$1:$E$27,2,FALSE))*LB57)</f>
        <v xml:space="preserve"> </v>
      </c>
      <c r="LD57" s="168" t="str">
        <f t="shared" si="28"/>
        <v xml:space="preserve"> </v>
      </c>
      <c r="LE57" s="205" t="str">
        <f>IF(LA57=0," ",VLOOKUP(LA57,PROTOKOL!$A:$E,5,FALSE))</f>
        <v xml:space="preserve"> </v>
      </c>
      <c r="LF57" s="169"/>
      <c r="LG57" s="170" t="str">
        <f t="shared" si="86"/>
        <v xml:space="preserve"> </v>
      </c>
      <c r="LH57" s="210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",(VLOOKUP(LJ57,PROTOKOL!$A$1:$E$27,2,FALSE))*LK57)</f>
        <v xml:space="preserve"> </v>
      </c>
      <c r="LM57" s="168" t="str">
        <f t="shared" si="29"/>
        <v xml:space="preserve"> </v>
      </c>
      <c r="LN57" s="169" t="str">
        <f>IF(LJ57=0," ",VLOOKUP(LJ57,PROTOKOL!$A:$E,5,FALSE))</f>
        <v xml:space="preserve"> </v>
      </c>
      <c r="LO57" s="205" t="str">
        <f t="shared" si="103"/>
        <v xml:space="preserve"> </v>
      </c>
      <c r="LP57" s="169">
        <f t="shared" si="88"/>
        <v>0</v>
      </c>
      <c r="LQ57" s="170" t="str">
        <f t="shared" si="89"/>
        <v xml:space="preserve"> </v>
      </c>
    </row>
    <row r="58" spans="1:329" ht="13.8">
      <c r="A58" s="166">
        <v>12</v>
      </c>
      <c r="B58" s="229"/>
      <c r="C58" s="167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",(VLOOKUP(E58,PROTOKOL!$A$1:$E$27,2,FALSE))*F58)</f>
        <v xml:space="preserve"> </v>
      </c>
      <c r="H58" s="168" t="str">
        <f t="shared" si="0"/>
        <v xml:space="preserve"> </v>
      </c>
      <c r="I58" s="205" t="str">
        <f>IF(E58=0," ",VLOOKUP(E58,PROTOKOL!$A:$E,5,FALSE))</f>
        <v xml:space="preserve"> </v>
      </c>
      <c r="J58" s="169"/>
      <c r="K58" s="170" t="str">
        <f t="shared" si="30"/>
        <v xml:space="preserve"> </v>
      </c>
      <c r="L58" s="210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",(VLOOKUP(N58,PROTOKOL!$A$1:$E$27,2,FALSE))*O58)</f>
        <v xml:space="preserve"> </v>
      </c>
      <c r="Q58" s="168" t="str">
        <f t="shared" si="1"/>
        <v xml:space="preserve"> </v>
      </c>
      <c r="R58" s="169" t="str">
        <f>IF(N58=0," ",VLOOKUP(N58,PROTOKOL!$A:$E,5,FALSE))</f>
        <v xml:space="preserve"> </v>
      </c>
      <c r="S58" s="205" t="str">
        <f t="shared" si="31"/>
        <v xml:space="preserve"> </v>
      </c>
      <c r="T58" s="169">
        <f t="shared" si="32"/>
        <v>0</v>
      </c>
      <c r="U58" s="170" t="str">
        <f t="shared" si="33"/>
        <v xml:space="preserve"> </v>
      </c>
      <c r="W58" s="166">
        <v>12</v>
      </c>
      <c r="X58" s="229"/>
      <c r="Y58" s="167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",(VLOOKUP(AA58,PROTOKOL!$A$1:$E$27,2,FALSE))*AB58)</f>
        <v xml:space="preserve"> </v>
      </c>
      <c r="AD58" s="168" t="str">
        <f t="shared" si="2"/>
        <v xml:space="preserve"> </v>
      </c>
      <c r="AE58" s="205" t="str">
        <f>IF(AA58=0," ",VLOOKUP(AA58,PROTOKOL!$A:$E,5,FALSE))</f>
        <v xml:space="preserve"> </v>
      </c>
      <c r="AF58" s="169"/>
      <c r="AG58" s="170" t="str">
        <f t="shared" si="34"/>
        <v xml:space="preserve"> </v>
      </c>
      <c r="AH58" s="210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",(VLOOKUP(AJ58,PROTOKOL!$A$1:$E$27,2,FALSE))*AK58)</f>
        <v xml:space="preserve"> </v>
      </c>
      <c r="AM58" s="168" t="str">
        <f t="shared" si="3"/>
        <v xml:space="preserve"> </v>
      </c>
      <c r="AN58" s="169" t="str">
        <f>IF(AJ58=0," ",VLOOKUP(AJ58,PROTOKOL!$A:$E,5,FALSE))</f>
        <v xml:space="preserve"> </v>
      </c>
      <c r="AO58" s="205" t="str">
        <f t="shared" si="90"/>
        <v xml:space="preserve"> </v>
      </c>
      <c r="AP58" s="169">
        <f t="shared" si="36"/>
        <v>0</v>
      </c>
      <c r="AQ58" s="170" t="str">
        <f t="shared" si="37"/>
        <v xml:space="preserve"> </v>
      </c>
      <c r="AS58" s="166">
        <v>12</v>
      </c>
      <c r="AT58" s="229"/>
      <c r="AU58" s="167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",(VLOOKUP(AW58,PROTOKOL!$A$1:$E$27,2,FALSE))*AX58)</f>
        <v xml:space="preserve"> </v>
      </c>
      <c r="AZ58" s="168" t="str">
        <f t="shared" si="4"/>
        <v xml:space="preserve"> </v>
      </c>
      <c r="BA58" s="205" t="str">
        <f>IF(AW58=0," ",VLOOKUP(AW58,PROTOKOL!$A:$E,5,FALSE))</f>
        <v xml:space="preserve"> </v>
      </c>
      <c r="BB58" s="169"/>
      <c r="BC58" s="170" t="str">
        <f t="shared" si="38"/>
        <v xml:space="preserve"> </v>
      </c>
      <c r="BD58" s="210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",(VLOOKUP(BF58,PROTOKOL!$A$1:$E$27,2,FALSE))*BG58)</f>
        <v xml:space="preserve"> </v>
      </c>
      <c r="BI58" s="168" t="str">
        <f t="shared" si="5"/>
        <v xml:space="preserve"> </v>
      </c>
      <c r="BJ58" s="169" t="str">
        <f>IF(BF58=0," ",VLOOKUP(BF58,PROTOKOL!$A:$E,5,FALSE))</f>
        <v xml:space="preserve"> </v>
      </c>
      <c r="BK58" s="205" t="str">
        <f t="shared" si="91"/>
        <v xml:space="preserve"> </v>
      </c>
      <c r="BL58" s="169">
        <f t="shared" si="40"/>
        <v>0</v>
      </c>
      <c r="BM58" s="170" t="str">
        <f t="shared" si="41"/>
        <v xml:space="preserve"> </v>
      </c>
      <c r="BO58" s="166">
        <v>12</v>
      </c>
      <c r="BP58" s="229"/>
      <c r="BQ58" s="167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",(VLOOKUP(BS58,PROTOKOL!$A$1:$E$27,2,FALSE))*BT58)</f>
        <v xml:space="preserve"> </v>
      </c>
      <c r="BV58" s="168" t="str">
        <f t="shared" si="6"/>
        <v xml:space="preserve"> </v>
      </c>
      <c r="BW58" s="205" t="str">
        <f>IF(BS58=0," ",VLOOKUP(BS58,PROTOKOL!$A:$E,5,FALSE))</f>
        <v xml:space="preserve"> </v>
      </c>
      <c r="BX58" s="169"/>
      <c r="BY58" s="170" t="str">
        <f t="shared" si="42"/>
        <v xml:space="preserve"> </v>
      </c>
      <c r="BZ58" s="210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",(VLOOKUP(CB58,PROTOKOL!$A$1:$E$27,2,FALSE))*CC58)</f>
        <v xml:space="preserve"> </v>
      </c>
      <c r="CE58" s="168" t="str">
        <f t="shared" si="7"/>
        <v xml:space="preserve"> </v>
      </c>
      <c r="CF58" s="169" t="str">
        <f>IF(CB58=0," ",VLOOKUP(CB58,PROTOKOL!$A:$E,5,FALSE))</f>
        <v xml:space="preserve"> </v>
      </c>
      <c r="CG58" s="205" t="str">
        <f t="shared" si="92"/>
        <v xml:space="preserve"> </v>
      </c>
      <c r="CH58" s="169">
        <f t="shared" si="44"/>
        <v>0</v>
      </c>
      <c r="CI58" s="170" t="str">
        <f t="shared" si="45"/>
        <v xml:space="preserve"> </v>
      </c>
      <c r="CK58" s="166">
        <v>12</v>
      </c>
      <c r="CL58" s="229"/>
      <c r="CM58" s="167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",(VLOOKUP(CO58,PROTOKOL!$A$1:$E$27,2,FALSE))*CP58)</f>
        <v xml:space="preserve"> </v>
      </c>
      <c r="CR58" s="168" t="str">
        <f t="shared" si="8"/>
        <v xml:space="preserve"> </v>
      </c>
      <c r="CS58" s="205" t="str">
        <f>IF(CO58=0," ",VLOOKUP(CO58,PROTOKOL!$A:$E,5,FALSE))</f>
        <v xml:space="preserve"> </v>
      </c>
      <c r="CT58" s="169"/>
      <c r="CU58" s="170" t="str">
        <f t="shared" si="46"/>
        <v xml:space="preserve"> </v>
      </c>
      <c r="CV58" s="210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",(VLOOKUP(CX58,PROTOKOL!$A$1:$E$27,2,FALSE))*CY58)</f>
        <v xml:space="preserve"> </v>
      </c>
      <c r="DA58" s="168" t="str">
        <f t="shared" si="9"/>
        <v xml:space="preserve"> </v>
      </c>
      <c r="DB58" s="169" t="str">
        <f>IF(CX58=0," ",VLOOKUP(CX58,PROTOKOL!$A:$E,5,FALSE))</f>
        <v xml:space="preserve"> </v>
      </c>
      <c r="DC58" s="205" t="str">
        <f t="shared" si="93"/>
        <v xml:space="preserve"> </v>
      </c>
      <c r="DD58" s="169">
        <f t="shared" si="48"/>
        <v>0</v>
      </c>
      <c r="DE58" s="170" t="str">
        <f t="shared" si="49"/>
        <v xml:space="preserve"> </v>
      </c>
      <c r="DG58" s="166">
        <v>12</v>
      </c>
      <c r="DH58" s="229"/>
      <c r="DI58" s="167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",(VLOOKUP(DK58,PROTOKOL!$A$1:$E$27,2,FALSE))*DL58)</f>
        <v xml:space="preserve"> </v>
      </c>
      <c r="DN58" s="168" t="str">
        <f t="shared" si="10"/>
        <v xml:space="preserve"> </v>
      </c>
      <c r="DO58" s="205" t="str">
        <f>IF(DK58=0," ",VLOOKUP(DK58,PROTOKOL!$A:$E,5,FALSE))</f>
        <v xml:space="preserve"> </v>
      </c>
      <c r="DP58" s="169"/>
      <c r="DQ58" s="170" t="str">
        <f t="shared" si="50"/>
        <v xml:space="preserve"> </v>
      </c>
      <c r="DR58" s="210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",(VLOOKUP(DT58,PROTOKOL!$A$1:$E$27,2,FALSE))*DU58)</f>
        <v xml:space="preserve"> </v>
      </c>
      <c r="DW58" s="168" t="str">
        <f t="shared" si="11"/>
        <v xml:space="preserve"> </v>
      </c>
      <c r="DX58" s="169" t="str">
        <f>IF(DT58=0," ",VLOOKUP(DT58,PROTOKOL!$A:$E,5,FALSE))</f>
        <v xml:space="preserve"> </v>
      </c>
      <c r="DY58" s="205" t="str">
        <f t="shared" si="94"/>
        <v xml:space="preserve"> </v>
      </c>
      <c r="DZ58" s="169">
        <f t="shared" si="52"/>
        <v>0</v>
      </c>
      <c r="EA58" s="170" t="str">
        <f t="shared" si="53"/>
        <v xml:space="preserve"> </v>
      </c>
      <c r="EC58" s="166">
        <v>12</v>
      </c>
      <c r="ED58" s="229"/>
      <c r="EE58" s="167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",(VLOOKUP(EG58,PROTOKOL!$A$1:$E$27,2,FALSE))*EH58)</f>
        <v xml:space="preserve"> </v>
      </c>
      <c r="EJ58" s="168" t="str">
        <f t="shared" si="12"/>
        <v xml:space="preserve"> </v>
      </c>
      <c r="EK58" s="205" t="str">
        <f>IF(EG58=0," ",VLOOKUP(EG58,PROTOKOL!$A:$E,5,FALSE))</f>
        <v xml:space="preserve"> </v>
      </c>
      <c r="EL58" s="169"/>
      <c r="EM58" s="170" t="str">
        <f t="shared" si="54"/>
        <v xml:space="preserve"> </v>
      </c>
      <c r="EN58" s="210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",(VLOOKUP(EP58,PROTOKOL!$A$1:$E$27,2,FALSE))*EQ58)</f>
        <v xml:space="preserve"> </v>
      </c>
      <c r="ES58" s="168" t="str">
        <f t="shared" si="13"/>
        <v xml:space="preserve"> </v>
      </c>
      <c r="ET58" s="169" t="str">
        <f>IF(EP58=0," ",VLOOKUP(EP58,PROTOKOL!$A:$E,5,FALSE))</f>
        <v xml:space="preserve"> </v>
      </c>
      <c r="EU58" s="205" t="str">
        <f t="shared" si="95"/>
        <v xml:space="preserve"> </v>
      </c>
      <c r="EV58" s="169">
        <f t="shared" si="56"/>
        <v>0</v>
      </c>
      <c r="EW58" s="170" t="str">
        <f t="shared" si="57"/>
        <v xml:space="preserve"> </v>
      </c>
      <c r="EY58" s="166">
        <v>12</v>
      </c>
      <c r="EZ58" s="229"/>
      <c r="FA58" s="167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",(VLOOKUP(FC58,PROTOKOL!$A$1:$E$27,2,FALSE))*FD58)</f>
        <v xml:space="preserve"> </v>
      </c>
      <c r="FF58" s="168" t="str">
        <f t="shared" si="14"/>
        <v xml:space="preserve"> </v>
      </c>
      <c r="FG58" s="205" t="str">
        <f>IF(FC58=0," ",VLOOKUP(FC58,PROTOKOL!$A:$E,5,FALSE))</f>
        <v xml:space="preserve"> </v>
      </c>
      <c r="FH58" s="169"/>
      <c r="FI58" s="170" t="str">
        <f t="shared" si="58"/>
        <v xml:space="preserve"> </v>
      </c>
      <c r="FJ58" s="210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",(VLOOKUP(FL58,PROTOKOL!$A$1:$E$27,2,FALSE))*FM58)</f>
        <v xml:space="preserve"> </v>
      </c>
      <c r="FO58" s="168" t="str">
        <f t="shared" si="15"/>
        <v xml:space="preserve"> </v>
      </c>
      <c r="FP58" s="169" t="str">
        <f>IF(FL58=0," ",VLOOKUP(FL58,PROTOKOL!$A:$E,5,FALSE))</f>
        <v xml:space="preserve"> </v>
      </c>
      <c r="FQ58" s="205" t="str">
        <f t="shared" si="96"/>
        <v xml:space="preserve"> </v>
      </c>
      <c r="FR58" s="169">
        <f t="shared" si="60"/>
        <v>0</v>
      </c>
      <c r="FS58" s="170" t="str">
        <f t="shared" si="61"/>
        <v xml:space="preserve"> </v>
      </c>
      <c r="FU58" s="166">
        <v>12</v>
      </c>
      <c r="FV58" s="229"/>
      <c r="FW58" s="167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",(VLOOKUP(FY58,PROTOKOL!$A$1:$E$27,2,FALSE))*FZ58)</f>
        <v xml:space="preserve"> </v>
      </c>
      <c r="GB58" s="168" t="str">
        <f t="shared" si="16"/>
        <v xml:space="preserve"> </v>
      </c>
      <c r="GC58" s="205" t="str">
        <f>IF(FY58=0," ",VLOOKUP(FY58,PROTOKOL!$A:$E,5,FALSE))</f>
        <v xml:space="preserve"> </v>
      </c>
      <c r="GD58" s="169"/>
      <c r="GE58" s="170" t="str">
        <f t="shared" si="62"/>
        <v xml:space="preserve"> </v>
      </c>
      <c r="GF58" s="210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",(VLOOKUP(GH58,PROTOKOL!$A$1:$E$27,2,FALSE))*GI58)</f>
        <v xml:space="preserve"> </v>
      </c>
      <c r="GK58" s="168" t="str">
        <f t="shared" si="17"/>
        <v xml:space="preserve"> </v>
      </c>
      <c r="GL58" s="169" t="str">
        <f>IF(GH58=0," ",VLOOKUP(GH58,PROTOKOL!$A:$E,5,FALSE))</f>
        <v xml:space="preserve"> </v>
      </c>
      <c r="GM58" s="205" t="str">
        <f t="shared" si="97"/>
        <v xml:space="preserve"> </v>
      </c>
      <c r="GN58" s="169">
        <f t="shared" si="64"/>
        <v>0</v>
      </c>
      <c r="GO58" s="170" t="str">
        <f t="shared" si="65"/>
        <v xml:space="preserve"> </v>
      </c>
      <c r="GQ58" s="166">
        <v>12</v>
      </c>
      <c r="GR58" s="229"/>
      <c r="GS58" s="167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",(VLOOKUP(GU58,PROTOKOL!$A$1:$E$27,2,FALSE))*GV58)</f>
        <v xml:space="preserve"> </v>
      </c>
      <c r="GX58" s="168" t="str">
        <f t="shared" si="18"/>
        <v xml:space="preserve"> </v>
      </c>
      <c r="GY58" s="205" t="str">
        <f>IF(GU58=0," ",VLOOKUP(GU58,PROTOKOL!$A:$E,5,FALSE))</f>
        <v xml:space="preserve"> </v>
      </c>
      <c r="GZ58" s="169"/>
      <c r="HA58" s="170" t="str">
        <f t="shared" si="66"/>
        <v xml:space="preserve"> </v>
      </c>
      <c r="HB58" s="210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",(VLOOKUP(HD58,PROTOKOL!$A$1:$E$27,2,FALSE))*HE58)</f>
        <v xml:space="preserve"> </v>
      </c>
      <c r="HG58" s="168" t="str">
        <f t="shared" si="19"/>
        <v xml:space="preserve"> </v>
      </c>
      <c r="HH58" s="169" t="str">
        <f>IF(HD58=0," ",VLOOKUP(HD58,PROTOKOL!$A:$E,5,FALSE))</f>
        <v xml:space="preserve"> </v>
      </c>
      <c r="HI58" s="205" t="str">
        <f t="shared" si="98"/>
        <v xml:space="preserve"> </v>
      </c>
      <c r="HJ58" s="169">
        <f t="shared" si="68"/>
        <v>0</v>
      </c>
      <c r="HK58" s="170" t="str">
        <f t="shared" si="69"/>
        <v xml:space="preserve"> </v>
      </c>
      <c r="HM58" s="166">
        <v>12</v>
      </c>
      <c r="HN58" s="229"/>
      <c r="HO58" s="167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",(VLOOKUP(HQ58,PROTOKOL!$A$1:$E$27,2,FALSE))*HR58)</f>
        <v xml:space="preserve"> </v>
      </c>
      <c r="HT58" s="168" t="str">
        <f t="shared" si="20"/>
        <v xml:space="preserve"> </v>
      </c>
      <c r="HU58" s="205" t="str">
        <f>IF(HQ58=0," ",VLOOKUP(HQ58,PROTOKOL!$A:$E,5,FALSE))</f>
        <v xml:space="preserve"> </v>
      </c>
      <c r="HV58" s="169"/>
      <c r="HW58" s="170" t="str">
        <f t="shared" si="70"/>
        <v xml:space="preserve"> </v>
      </c>
      <c r="HX58" s="210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",(VLOOKUP(HZ58,PROTOKOL!$A$1:$E$27,2,FALSE))*IA58)</f>
        <v xml:space="preserve"> </v>
      </c>
      <c r="IC58" s="168" t="str">
        <f t="shared" si="21"/>
        <v xml:space="preserve"> </v>
      </c>
      <c r="ID58" s="169" t="str">
        <f>IF(HZ58=0," ",VLOOKUP(HZ58,PROTOKOL!$A:$E,5,FALSE))</f>
        <v xml:space="preserve"> </v>
      </c>
      <c r="IE58" s="205" t="str">
        <f t="shared" si="99"/>
        <v xml:space="preserve"> </v>
      </c>
      <c r="IF58" s="169">
        <f t="shared" si="72"/>
        <v>0</v>
      </c>
      <c r="IG58" s="170" t="str">
        <f t="shared" si="73"/>
        <v xml:space="preserve"> </v>
      </c>
      <c r="II58" s="166">
        <v>12</v>
      </c>
      <c r="IJ58" s="229"/>
      <c r="IK58" s="167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",(VLOOKUP(IM58,PROTOKOL!$A$1:$E$27,2,FALSE))*IN58)</f>
        <v xml:space="preserve"> </v>
      </c>
      <c r="IP58" s="168" t="str">
        <f t="shared" si="22"/>
        <v xml:space="preserve"> </v>
      </c>
      <c r="IQ58" s="205" t="str">
        <f>IF(IM58=0," ",VLOOKUP(IM58,PROTOKOL!$A:$E,5,FALSE))</f>
        <v xml:space="preserve"> </v>
      </c>
      <c r="IR58" s="169"/>
      <c r="IS58" s="170" t="str">
        <f t="shared" si="74"/>
        <v xml:space="preserve"> </v>
      </c>
      <c r="IT58" s="210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",(VLOOKUP(IV58,PROTOKOL!$A$1:$E$27,2,FALSE))*IW58)</f>
        <v xml:space="preserve"> </v>
      </c>
      <c r="IY58" s="168" t="str">
        <f t="shared" si="23"/>
        <v xml:space="preserve"> </v>
      </c>
      <c r="IZ58" s="169" t="str">
        <f>IF(IV58=0," ",VLOOKUP(IV58,PROTOKOL!$A:$E,5,FALSE))</f>
        <v xml:space="preserve"> </v>
      </c>
      <c r="JA58" s="205" t="str">
        <f t="shared" si="100"/>
        <v xml:space="preserve"> </v>
      </c>
      <c r="JB58" s="169">
        <f t="shared" si="76"/>
        <v>0</v>
      </c>
      <c r="JC58" s="170" t="str">
        <f t="shared" si="77"/>
        <v xml:space="preserve"> </v>
      </c>
      <c r="JE58" s="166">
        <v>12</v>
      </c>
      <c r="JF58" s="229"/>
      <c r="JG58" s="167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",(VLOOKUP(JI58,PROTOKOL!$A$1:$E$27,2,FALSE))*JJ58)</f>
        <v xml:space="preserve"> </v>
      </c>
      <c r="JL58" s="168" t="str">
        <f t="shared" si="24"/>
        <v xml:space="preserve"> </v>
      </c>
      <c r="JM58" s="205" t="str">
        <f>IF(JI58=0," ",VLOOKUP(JI58,PROTOKOL!$A:$E,5,FALSE))</f>
        <v xml:space="preserve"> </v>
      </c>
      <c r="JN58" s="169"/>
      <c r="JO58" s="170" t="str">
        <f t="shared" si="78"/>
        <v xml:space="preserve"> </v>
      </c>
      <c r="JP58" s="210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",(VLOOKUP(JR58,PROTOKOL!$A$1:$E$27,2,FALSE))*JS58)</f>
        <v xml:space="preserve"> </v>
      </c>
      <c r="JU58" s="168" t="str">
        <f t="shared" si="25"/>
        <v xml:space="preserve"> </v>
      </c>
      <c r="JV58" s="169" t="str">
        <f>IF(JR58=0," ",VLOOKUP(JR58,PROTOKOL!$A:$E,5,FALSE))</f>
        <v xml:space="preserve"> </v>
      </c>
      <c r="JW58" s="205" t="str">
        <f t="shared" si="101"/>
        <v xml:space="preserve"> </v>
      </c>
      <c r="JX58" s="169">
        <f t="shared" si="80"/>
        <v>0</v>
      </c>
      <c r="JY58" s="170" t="str">
        <f t="shared" si="81"/>
        <v xml:space="preserve"> </v>
      </c>
      <c r="KA58" s="166">
        <v>12</v>
      </c>
      <c r="KB58" s="229"/>
      <c r="KC58" s="167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",(VLOOKUP(KE58,PROTOKOL!$A$1:$E$27,2,FALSE))*KF58)</f>
        <v xml:space="preserve"> </v>
      </c>
      <c r="KH58" s="168" t="str">
        <f t="shared" si="26"/>
        <v xml:space="preserve"> </v>
      </c>
      <c r="KI58" s="205" t="str">
        <f>IF(KE58=0," ",VLOOKUP(KE58,PROTOKOL!$A:$E,5,FALSE))</f>
        <v xml:space="preserve"> </v>
      </c>
      <c r="KJ58" s="169"/>
      <c r="KK58" s="170" t="str">
        <f t="shared" si="82"/>
        <v xml:space="preserve"> </v>
      </c>
      <c r="KL58" s="210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",(VLOOKUP(KN58,PROTOKOL!$A$1:$E$27,2,FALSE))*KO58)</f>
        <v xml:space="preserve"> </v>
      </c>
      <c r="KQ58" s="168" t="str">
        <f t="shared" si="27"/>
        <v xml:space="preserve"> </v>
      </c>
      <c r="KR58" s="169" t="str">
        <f>IF(KN58=0," ",VLOOKUP(KN58,PROTOKOL!$A:$E,5,FALSE))</f>
        <v xml:space="preserve"> </v>
      </c>
      <c r="KS58" s="205" t="str">
        <f t="shared" si="102"/>
        <v xml:space="preserve"> </v>
      </c>
      <c r="KT58" s="169">
        <f t="shared" si="84"/>
        <v>0</v>
      </c>
      <c r="KU58" s="170" t="str">
        <f t="shared" si="85"/>
        <v xml:space="preserve"> </v>
      </c>
      <c r="KW58" s="166">
        <v>12</v>
      </c>
      <c r="KX58" s="229"/>
      <c r="KY58" s="167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",(VLOOKUP(LA58,PROTOKOL!$A$1:$E$27,2,FALSE))*LB58)</f>
        <v xml:space="preserve"> </v>
      </c>
      <c r="LD58" s="168" t="str">
        <f t="shared" si="28"/>
        <v xml:space="preserve"> </v>
      </c>
      <c r="LE58" s="205" t="str">
        <f>IF(LA58=0," ",VLOOKUP(LA58,PROTOKOL!$A:$E,5,FALSE))</f>
        <v xml:space="preserve"> </v>
      </c>
      <c r="LF58" s="169"/>
      <c r="LG58" s="170" t="str">
        <f t="shared" si="86"/>
        <v xml:space="preserve"> </v>
      </c>
      <c r="LH58" s="210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",(VLOOKUP(LJ58,PROTOKOL!$A$1:$E$27,2,FALSE))*LK58)</f>
        <v xml:space="preserve"> </v>
      </c>
      <c r="LM58" s="168" t="str">
        <f t="shared" si="29"/>
        <v xml:space="preserve"> </v>
      </c>
      <c r="LN58" s="169" t="str">
        <f>IF(LJ58=0," ",VLOOKUP(LJ58,PROTOKOL!$A:$E,5,FALSE))</f>
        <v xml:space="preserve"> </v>
      </c>
      <c r="LO58" s="205" t="str">
        <f t="shared" si="103"/>
        <v xml:space="preserve"> </v>
      </c>
      <c r="LP58" s="169">
        <f t="shared" si="88"/>
        <v>0</v>
      </c>
      <c r="LQ58" s="170" t="str">
        <f t="shared" si="89"/>
        <v xml:space="preserve"> </v>
      </c>
    </row>
    <row r="59" spans="1:329" ht="13.8">
      <c r="A59" s="166">
        <v>13</v>
      </c>
      <c r="B59" s="227">
        <v>13</v>
      </c>
      <c r="C59" s="167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",(VLOOKUP(E59,PROTOKOL!$A$1:$E$27,2,FALSE))*F59)</f>
        <v xml:space="preserve"> </v>
      </c>
      <c r="H59" s="168" t="str">
        <f t="shared" si="0"/>
        <v xml:space="preserve"> </v>
      </c>
      <c r="I59" s="205" t="str">
        <f>IF(E59=0," ",VLOOKUP(E59,PROTOKOL!$A:$E,5,FALSE))</f>
        <v xml:space="preserve"> </v>
      </c>
      <c r="J59" s="169"/>
      <c r="K59" s="170" t="str">
        <f t="shared" si="30"/>
        <v xml:space="preserve"> </v>
      </c>
      <c r="L59" s="210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",(VLOOKUP(N59,PROTOKOL!$A$1:$E$27,2,FALSE))*O59)</f>
        <v xml:space="preserve"> </v>
      </c>
      <c r="Q59" s="168" t="str">
        <f t="shared" si="1"/>
        <v xml:space="preserve"> </v>
      </c>
      <c r="R59" s="169" t="str">
        <f>IF(N59=0," ",VLOOKUP(N59,PROTOKOL!$A:$E,5,FALSE))</f>
        <v xml:space="preserve"> </v>
      </c>
      <c r="S59" s="205" t="str">
        <f t="shared" si="31"/>
        <v xml:space="preserve"> </v>
      </c>
      <c r="T59" s="169">
        <f t="shared" si="32"/>
        <v>0</v>
      </c>
      <c r="U59" s="170" t="str">
        <f t="shared" si="33"/>
        <v xml:space="preserve"> </v>
      </c>
      <c r="W59" s="166">
        <v>13</v>
      </c>
      <c r="X59" s="227">
        <v>13</v>
      </c>
      <c r="Y59" s="167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",(VLOOKUP(AA59,PROTOKOL!$A$1:$E$27,2,FALSE))*AB59)</f>
        <v xml:space="preserve"> </v>
      </c>
      <c r="AD59" s="168" t="str">
        <f t="shared" si="2"/>
        <v xml:space="preserve"> </v>
      </c>
      <c r="AE59" s="205" t="str">
        <f>IF(AA59=0," ",VLOOKUP(AA59,PROTOKOL!$A:$E,5,FALSE))</f>
        <v xml:space="preserve"> </v>
      </c>
      <c r="AF59" s="169"/>
      <c r="AG59" s="170" t="str">
        <f t="shared" si="34"/>
        <v xml:space="preserve"> </v>
      </c>
      <c r="AH59" s="210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",(VLOOKUP(AJ59,PROTOKOL!$A$1:$E$27,2,FALSE))*AK59)</f>
        <v xml:space="preserve"> </v>
      </c>
      <c r="AM59" s="168" t="str">
        <f t="shared" si="3"/>
        <v xml:space="preserve"> </v>
      </c>
      <c r="AN59" s="169" t="str">
        <f>IF(AJ59=0," ",VLOOKUP(AJ59,PROTOKOL!$A:$E,5,FALSE))</f>
        <v xml:space="preserve"> </v>
      </c>
      <c r="AO59" s="205" t="str">
        <f t="shared" si="90"/>
        <v xml:space="preserve"> </v>
      </c>
      <c r="AP59" s="169">
        <f t="shared" si="36"/>
        <v>0</v>
      </c>
      <c r="AQ59" s="170" t="str">
        <f t="shared" si="37"/>
        <v xml:space="preserve"> </v>
      </c>
      <c r="AS59" s="166">
        <v>13</v>
      </c>
      <c r="AT59" s="227">
        <v>13</v>
      </c>
      <c r="AU59" s="167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",(VLOOKUP(AW59,PROTOKOL!$A$1:$E$27,2,FALSE))*AX59)</f>
        <v xml:space="preserve"> </v>
      </c>
      <c r="AZ59" s="168" t="str">
        <f t="shared" si="4"/>
        <v xml:space="preserve"> </v>
      </c>
      <c r="BA59" s="205" t="str">
        <f>IF(AW59=0," ",VLOOKUP(AW59,PROTOKOL!$A:$E,5,FALSE))</f>
        <v xml:space="preserve"> </v>
      </c>
      <c r="BB59" s="169"/>
      <c r="BC59" s="170" t="str">
        <f t="shared" si="38"/>
        <v xml:space="preserve"> </v>
      </c>
      <c r="BD59" s="210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",(VLOOKUP(BF59,PROTOKOL!$A$1:$E$27,2,FALSE))*BG59)</f>
        <v xml:space="preserve"> </v>
      </c>
      <c r="BI59" s="168" t="str">
        <f t="shared" si="5"/>
        <v xml:space="preserve"> </v>
      </c>
      <c r="BJ59" s="169" t="str">
        <f>IF(BF59=0," ",VLOOKUP(BF59,PROTOKOL!$A:$E,5,FALSE))</f>
        <v xml:space="preserve"> </v>
      </c>
      <c r="BK59" s="205" t="str">
        <f t="shared" si="91"/>
        <v xml:space="preserve"> </v>
      </c>
      <c r="BL59" s="169">
        <f t="shared" si="40"/>
        <v>0</v>
      </c>
      <c r="BM59" s="170" t="str">
        <f t="shared" si="41"/>
        <v xml:space="preserve"> </v>
      </c>
      <c r="BO59" s="166">
        <v>13</v>
      </c>
      <c r="BP59" s="227">
        <v>13</v>
      </c>
      <c r="BQ59" s="167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",(VLOOKUP(BS59,PROTOKOL!$A$1:$E$27,2,FALSE))*BT59)</f>
        <v xml:space="preserve"> </v>
      </c>
      <c r="BV59" s="168" t="str">
        <f t="shared" si="6"/>
        <v xml:space="preserve"> </v>
      </c>
      <c r="BW59" s="205" t="str">
        <f>IF(BS59=0," ",VLOOKUP(BS59,PROTOKOL!$A:$E,5,FALSE))</f>
        <v xml:space="preserve"> </v>
      </c>
      <c r="BX59" s="169"/>
      <c r="BY59" s="170" t="str">
        <f t="shared" si="42"/>
        <v xml:space="preserve"> </v>
      </c>
      <c r="BZ59" s="210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",(VLOOKUP(CB59,PROTOKOL!$A$1:$E$27,2,FALSE))*CC59)</f>
        <v xml:space="preserve"> </v>
      </c>
      <c r="CE59" s="168" t="str">
        <f t="shared" si="7"/>
        <v xml:space="preserve"> </v>
      </c>
      <c r="CF59" s="169" t="str">
        <f>IF(CB59=0," ",VLOOKUP(CB59,PROTOKOL!$A:$E,5,FALSE))</f>
        <v xml:space="preserve"> </v>
      </c>
      <c r="CG59" s="205" t="str">
        <f t="shared" si="92"/>
        <v xml:space="preserve"> </v>
      </c>
      <c r="CH59" s="169">
        <f t="shared" si="44"/>
        <v>0</v>
      </c>
      <c r="CI59" s="170" t="str">
        <f t="shared" si="45"/>
        <v xml:space="preserve"> </v>
      </c>
      <c r="CK59" s="166">
        <v>13</v>
      </c>
      <c r="CL59" s="227">
        <v>13</v>
      </c>
      <c r="CM59" s="167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",(VLOOKUP(CO59,PROTOKOL!$A$1:$E$27,2,FALSE))*CP59)</f>
        <v xml:space="preserve"> </v>
      </c>
      <c r="CR59" s="168" t="str">
        <f t="shared" si="8"/>
        <v xml:space="preserve"> </v>
      </c>
      <c r="CS59" s="205" t="str">
        <f>IF(CO59=0," ",VLOOKUP(CO59,PROTOKOL!$A:$E,5,FALSE))</f>
        <v xml:space="preserve"> </v>
      </c>
      <c r="CT59" s="169"/>
      <c r="CU59" s="170" t="str">
        <f t="shared" si="46"/>
        <v xml:space="preserve"> </v>
      </c>
      <c r="CV59" s="210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",(VLOOKUP(CX59,PROTOKOL!$A$1:$E$27,2,FALSE))*CY59)</f>
        <v xml:space="preserve"> </v>
      </c>
      <c r="DA59" s="168" t="str">
        <f t="shared" si="9"/>
        <v xml:space="preserve"> </v>
      </c>
      <c r="DB59" s="169" t="str">
        <f>IF(CX59=0," ",VLOOKUP(CX59,PROTOKOL!$A:$E,5,FALSE))</f>
        <v xml:space="preserve"> </v>
      </c>
      <c r="DC59" s="205" t="str">
        <f t="shared" si="93"/>
        <v xml:space="preserve"> </v>
      </c>
      <c r="DD59" s="169">
        <f t="shared" si="48"/>
        <v>0</v>
      </c>
      <c r="DE59" s="170" t="str">
        <f t="shared" si="49"/>
        <v xml:space="preserve"> </v>
      </c>
      <c r="DG59" s="166">
        <v>13</v>
      </c>
      <c r="DH59" s="227">
        <v>13</v>
      </c>
      <c r="DI59" s="167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",(VLOOKUP(DK59,PROTOKOL!$A$1:$E$27,2,FALSE))*DL59)</f>
        <v xml:space="preserve"> </v>
      </c>
      <c r="DN59" s="168" t="str">
        <f t="shared" si="10"/>
        <v xml:space="preserve"> </v>
      </c>
      <c r="DO59" s="205" t="str">
        <f>IF(DK59=0," ",VLOOKUP(DK59,PROTOKOL!$A:$E,5,FALSE))</f>
        <v xml:space="preserve"> </v>
      </c>
      <c r="DP59" s="169"/>
      <c r="DQ59" s="170" t="str">
        <f t="shared" si="50"/>
        <v xml:space="preserve"> </v>
      </c>
      <c r="DR59" s="210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",(VLOOKUP(DT59,PROTOKOL!$A$1:$E$27,2,FALSE))*DU59)</f>
        <v xml:space="preserve"> </v>
      </c>
      <c r="DW59" s="168" t="str">
        <f t="shared" si="11"/>
        <v xml:space="preserve"> </v>
      </c>
      <c r="DX59" s="169" t="str">
        <f>IF(DT59=0," ",VLOOKUP(DT59,PROTOKOL!$A:$E,5,FALSE))</f>
        <v xml:space="preserve"> </v>
      </c>
      <c r="DY59" s="205" t="str">
        <f t="shared" si="94"/>
        <v xml:space="preserve"> </v>
      </c>
      <c r="DZ59" s="169">
        <f t="shared" si="52"/>
        <v>0</v>
      </c>
      <c r="EA59" s="170" t="str">
        <f t="shared" si="53"/>
        <v xml:space="preserve"> </v>
      </c>
      <c r="EC59" s="166">
        <v>13</v>
      </c>
      <c r="ED59" s="227">
        <v>13</v>
      </c>
      <c r="EE59" s="167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",(VLOOKUP(EG59,PROTOKOL!$A$1:$E$27,2,FALSE))*EH59)</f>
        <v xml:space="preserve"> </v>
      </c>
      <c r="EJ59" s="168" t="str">
        <f t="shared" si="12"/>
        <v xml:space="preserve"> </v>
      </c>
      <c r="EK59" s="205" t="str">
        <f>IF(EG59=0," ",VLOOKUP(EG59,PROTOKOL!$A:$E,5,FALSE))</f>
        <v xml:space="preserve"> </v>
      </c>
      <c r="EL59" s="169"/>
      <c r="EM59" s="170" t="str">
        <f t="shared" si="54"/>
        <v xml:space="preserve"> </v>
      </c>
      <c r="EN59" s="210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",(VLOOKUP(EP59,PROTOKOL!$A$1:$E$27,2,FALSE))*EQ59)</f>
        <v xml:space="preserve"> </v>
      </c>
      <c r="ES59" s="168" t="str">
        <f t="shared" si="13"/>
        <v xml:space="preserve"> </v>
      </c>
      <c r="ET59" s="169" t="str">
        <f>IF(EP59=0," ",VLOOKUP(EP59,PROTOKOL!$A:$E,5,FALSE))</f>
        <v xml:space="preserve"> </v>
      </c>
      <c r="EU59" s="205" t="str">
        <f t="shared" si="95"/>
        <v xml:space="preserve"> </v>
      </c>
      <c r="EV59" s="169">
        <f t="shared" si="56"/>
        <v>0</v>
      </c>
      <c r="EW59" s="170" t="str">
        <f t="shared" si="57"/>
        <v xml:space="preserve"> </v>
      </c>
      <c r="EY59" s="166">
        <v>13</v>
      </c>
      <c r="EZ59" s="227">
        <v>13</v>
      </c>
      <c r="FA59" s="167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",(VLOOKUP(FC59,PROTOKOL!$A$1:$E$27,2,FALSE))*FD59)</f>
        <v xml:space="preserve"> </v>
      </c>
      <c r="FF59" s="168" t="str">
        <f t="shared" si="14"/>
        <v xml:space="preserve"> </v>
      </c>
      <c r="FG59" s="205" t="str">
        <f>IF(FC59=0," ",VLOOKUP(FC59,PROTOKOL!$A:$E,5,FALSE))</f>
        <v xml:space="preserve"> </v>
      </c>
      <c r="FH59" s="169"/>
      <c r="FI59" s="170" t="str">
        <f t="shared" si="58"/>
        <v xml:space="preserve"> </v>
      </c>
      <c r="FJ59" s="210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",(VLOOKUP(FL59,PROTOKOL!$A$1:$E$27,2,FALSE))*FM59)</f>
        <v xml:space="preserve"> </v>
      </c>
      <c r="FO59" s="168" t="str">
        <f t="shared" si="15"/>
        <v xml:space="preserve"> </v>
      </c>
      <c r="FP59" s="169" t="str">
        <f>IF(FL59=0," ",VLOOKUP(FL59,PROTOKOL!$A:$E,5,FALSE))</f>
        <v xml:space="preserve"> </v>
      </c>
      <c r="FQ59" s="205" t="str">
        <f t="shared" si="96"/>
        <v xml:space="preserve"> </v>
      </c>
      <c r="FR59" s="169">
        <f t="shared" si="60"/>
        <v>0</v>
      </c>
      <c r="FS59" s="170" t="str">
        <f t="shared" si="61"/>
        <v xml:space="preserve"> </v>
      </c>
      <c r="FU59" s="166">
        <v>13</v>
      </c>
      <c r="FV59" s="227">
        <v>13</v>
      </c>
      <c r="FW59" s="167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",(VLOOKUP(FY59,PROTOKOL!$A$1:$E$27,2,FALSE))*FZ59)</f>
        <v xml:space="preserve"> </v>
      </c>
      <c r="GB59" s="168" t="str">
        <f t="shared" si="16"/>
        <v xml:space="preserve"> </v>
      </c>
      <c r="GC59" s="205" t="str">
        <f>IF(FY59=0," ",VLOOKUP(FY59,PROTOKOL!$A:$E,5,FALSE))</f>
        <v xml:space="preserve"> </v>
      </c>
      <c r="GD59" s="169"/>
      <c r="GE59" s="170" t="str">
        <f t="shared" si="62"/>
        <v xml:space="preserve"> </v>
      </c>
      <c r="GF59" s="210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",(VLOOKUP(GH59,PROTOKOL!$A$1:$E$27,2,FALSE))*GI59)</f>
        <v xml:space="preserve"> </v>
      </c>
      <c r="GK59" s="168" t="str">
        <f t="shared" si="17"/>
        <v xml:space="preserve"> </v>
      </c>
      <c r="GL59" s="169" t="str">
        <f>IF(GH59=0," ",VLOOKUP(GH59,PROTOKOL!$A:$E,5,FALSE))</f>
        <v xml:space="preserve"> </v>
      </c>
      <c r="GM59" s="205" t="str">
        <f t="shared" si="97"/>
        <v xml:space="preserve"> </v>
      </c>
      <c r="GN59" s="169">
        <f t="shared" si="64"/>
        <v>0</v>
      </c>
      <c r="GO59" s="170" t="str">
        <f t="shared" si="65"/>
        <v xml:space="preserve"> </v>
      </c>
      <c r="GQ59" s="166">
        <v>13</v>
      </c>
      <c r="GR59" s="227">
        <v>13</v>
      </c>
      <c r="GS59" s="167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",(VLOOKUP(GU59,PROTOKOL!$A$1:$E$27,2,FALSE))*GV59)</f>
        <v xml:space="preserve"> </v>
      </c>
      <c r="GX59" s="168" t="str">
        <f t="shared" si="18"/>
        <v xml:space="preserve"> </v>
      </c>
      <c r="GY59" s="205" t="str">
        <f>IF(GU59=0," ",VLOOKUP(GU59,PROTOKOL!$A:$E,5,FALSE))</f>
        <v xml:space="preserve"> </v>
      </c>
      <c r="GZ59" s="169"/>
      <c r="HA59" s="170" t="str">
        <f t="shared" si="66"/>
        <v xml:space="preserve"> </v>
      </c>
      <c r="HB59" s="210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",(VLOOKUP(HD59,PROTOKOL!$A$1:$E$27,2,FALSE))*HE59)</f>
        <v xml:space="preserve"> </v>
      </c>
      <c r="HG59" s="168" t="str">
        <f t="shared" si="19"/>
        <v xml:space="preserve"> </v>
      </c>
      <c r="HH59" s="169" t="str">
        <f>IF(HD59=0," ",VLOOKUP(HD59,PROTOKOL!$A:$E,5,FALSE))</f>
        <v xml:space="preserve"> </v>
      </c>
      <c r="HI59" s="205" t="str">
        <f t="shared" si="98"/>
        <v xml:space="preserve"> </v>
      </c>
      <c r="HJ59" s="169">
        <f t="shared" si="68"/>
        <v>0</v>
      </c>
      <c r="HK59" s="170" t="str">
        <f t="shared" si="69"/>
        <v xml:space="preserve"> </v>
      </c>
      <c r="HM59" s="166">
        <v>13</v>
      </c>
      <c r="HN59" s="227">
        <v>13</v>
      </c>
      <c r="HO59" s="167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",(VLOOKUP(HQ59,PROTOKOL!$A$1:$E$27,2,FALSE))*HR59)</f>
        <v xml:space="preserve"> </v>
      </c>
      <c r="HT59" s="168" t="str">
        <f t="shared" si="20"/>
        <v xml:space="preserve"> </v>
      </c>
      <c r="HU59" s="205" t="str">
        <f>IF(HQ59=0," ",VLOOKUP(HQ59,PROTOKOL!$A:$E,5,FALSE))</f>
        <v xml:space="preserve"> </v>
      </c>
      <c r="HV59" s="169"/>
      <c r="HW59" s="170" t="str">
        <f t="shared" si="70"/>
        <v xml:space="preserve"> </v>
      </c>
      <c r="HX59" s="210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",(VLOOKUP(HZ59,PROTOKOL!$A$1:$E$27,2,FALSE))*IA59)</f>
        <v xml:space="preserve"> </v>
      </c>
      <c r="IC59" s="168" t="str">
        <f t="shared" si="21"/>
        <v xml:space="preserve"> </v>
      </c>
      <c r="ID59" s="169" t="str">
        <f>IF(HZ59=0," ",VLOOKUP(HZ59,PROTOKOL!$A:$E,5,FALSE))</f>
        <v xml:space="preserve"> </v>
      </c>
      <c r="IE59" s="205" t="str">
        <f t="shared" si="99"/>
        <v xml:space="preserve"> </v>
      </c>
      <c r="IF59" s="169">
        <f t="shared" si="72"/>
        <v>0</v>
      </c>
      <c r="IG59" s="170" t="str">
        <f t="shared" si="73"/>
        <v xml:space="preserve"> </v>
      </c>
      <c r="II59" s="166">
        <v>13</v>
      </c>
      <c r="IJ59" s="227">
        <v>13</v>
      </c>
      <c r="IK59" s="167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",(VLOOKUP(IM59,PROTOKOL!$A$1:$E$27,2,FALSE))*IN59)</f>
        <v xml:space="preserve"> </v>
      </c>
      <c r="IP59" s="168" t="str">
        <f t="shared" si="22"/>
        <v xml:space="preserve"> </v>
      </c>
      <c r="IQ59" s="205" t="str">
        <f>IF(IM59=0," ",VLOOKUP(IM59,PROTOKOL!$A:$E,5,FALSE))</f>
        <v xml:space="preserve"> </v>
      </c>
      <c r="IR59" s="169"/>
      <c r="IS59" s="170" t="str">
        <f t="shared" si="74"/>
        <v xml:space="preserve"> </v>
      </c>
      <c r="IT59" s="210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",(VLOOKUP(IV59,PROTOKOL!$A$1:$E$27,2,FALSE))*IW59)</f>
        <v xml:space="preserve"> </v>
      </c>
      <c r="IY59" s="168" t="str">
        <f t="shared" si="23"/>
        <v xml:space="preserve"> </v>
      </c>
      <c r="IZ59" s="169" t="str">
        <f>IF(IV59=0," ",VLOOKUP(IV59,PROTOKOL!$A:$E,5,FALSE))</f>
        <v xml:space="preserve"> </v>
      </c>
      <c r="JA59" s="205" t="str">
        <f t="shared" si="100"/>
        <v xml:space="preserve"> </v>
      </c>
      <c r="JB59" s="169">
        <f t="shared" si="76"/>
        <v>0</v>
      </c>
      <c r="JC59" s="170" t="str">
        <f t="shared" si="77"/>
        <v xml:space="preserve"> </v>
      </c>
      <c r="JE59" s="166">
        <v>13</v>
      </c>
      <c r="JF59" s="227">
        <v>13</v>
      </c>
      <c r="JG59" s="167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",(VLOOKUP(JI59,PROTOKOL!$A$1:$E$27,2,FALSE))*JJ59)</f>
        <v xml:space="preserve"> </v>
      </c>
      <c r="JL59" s="168" t="str">
        <f t="shared" si="24"/>
        <v xml:space="preserve"> </v>
      </c>
      <c r="JM59" s="205" t="str">
        <f>IF(JI59=0," ",VLOOKUP(JI59,PROTOKOL!$A:$E,5,FALSE))</f>
        <v xml:space="preserve"> </v>
      </c>
      <c r="JN59" s="169"/>
      <c r="JO59" s="170" t="str">
        <f t="shared" si="78"/>
        <v xml:space="preserve"> </v>
      </c>
      <c r="JP59" s="210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",(VLOOKUP(JR59,PROTOKOL!$A$1:$E$27,2,FALSE))*JS59)</f>
        <v xml:space="preserve"> </v>
      </c>
      <c r="JU59" s="168" t="str">
        <f t="shared" si="25"/>
        <v xml:space="preserve"> </v>
      </c>
      <c r="JV59" s="169" t="str">
        <f>IF(JR59=0," ",VLOOKUP(JR59,PROTOKOL!$A:$E,5,FALSE))</f>
        <v xml:space="preserve"> </v>
      </c>
      <c r="JW59" s="205" t="str">
        <f t="shared" si="101"/>
        <v xml:space="preserve"> </v>
      </c>
      <c r="JX59" s="169">
        <f t="shared" si="80"/>
        <v>0</v>
      </c>
      <c r="JY59" s="170" t="str">
        <f t="shared" si="81"/>
        <v xml:space="preserve"> </v>
      </c>
      <c r="KA59" s="166">
        <v>13</v>
      </c>
      <c r="KB59" s="227">
        <v>13</v>
      </c>
      <c r="KC59" s="167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",(VLOOKUP(KE59,PROTOKOL!$A$1:$E$27,2,FALSE))*KF59)</f>
        <v xml:space="preserve"> </v>
      </c>
      <c r="KH59" s="168" t="str">
        <f t="shared" si="26"/>
        <v xml:space="preserve"> </v>
      </c>
      <c r="KI59" s="205" t="str">
        <f>IF(KE59=0," ",VLOOKUP(KE59,PROTOKOL!$A:$E,5,FALSE))</f>
        <v xml:space="preserve"> </v>
      </c>
      <c r="KJ59" s="169"/>
      <c r="KK59" s="170" t="str">
        <f t="shared" si="82"/>
        <v xml:space="preserve"> </v>
      </c>
      <c r="KL59" s="210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",(VLOOKUP(KN59,PROTOKOL!$A$1:$E$27,2,FALSE))*KO59)</f>
        <v xml:space="preserve"> </v>
      </c>
      <c r="KQ59" s="168" t="str">
        <f t="shared" si="27"/>
        <v xml:space="preserve"> </v>
      </c>
      <c r="KR59" s="169" t="str">
        <f>IF(KN59=0," ",VLOOKUP(KN59,PROTOKOL!$A:$E,5,FALSE))</f>
        <v xml:space="preserve"> </v>
      </c>
      <c r="KS59" s="205" t="str">
        <f t="shared" si="102"/>
        <v xml:space="preserve"> </v>
      </c>
      <c r="KT59" s="169">
        <f t="shared" si="84"/>
        <v>0</v>
      </c>
      <c r="KU59" s="170" t="str">
        <f t="shared" si="85"/>
        <v xml:space="preserve"> </v>
      </c>
      <c r="KW59" s="166">
        <v>13</v>
      </c>
      <c r="KX59" s="227">
        <v>13</v>
      </c>
      <c r="KY59" s="167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",(VLOOKUP(LA59,PROTOKOL!$A$1:$E$27,2,FALSE))*LB59)</f>
        <v xml:space="preserve"> </v>
      </c>
      <c r="LD59" s="168" t="str">
        <f t="shared" si="28"/>
        <v xml:space="preserve"> </v>
      </c>
      <c r="LE59" s="205" t="str">
        <f>IF(LA59=0," ",VLOOKUP(LA59,PROTOKOL!$A:$E,5,FALSE))</f>
        <v xml:space="preserve"> </v>
      </c>
      <c r="LF59" s="169"/>
      <c r="LG59" s="170" t="str">
        <f t="shared" si="86"/>
        <v xml:space="preserve"> </v>
      </c>
      <c r="LH59" s="210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",(VLOOKUP(LJ59,PROTOKOL!$A$1:$E$27,2,FALSE))*LK59)</f>
        <v xml:space="preserve"> </v>
      </c>
      <c r="LM59" s="168" t="str">
        <f t="shared" si="29"/>
        <v xml:space="preserve"> </v>
      </c>
      <c r="LN59" s="169" t="str">
        <f>IF(LJ59=0," ",VLOOKUP(LJ59,PROTOKOL!$A:$E,5,FALSE))</f>
        <v xml:space="preserve"> </v>
      </c>
      <c r="LO59" s="205" t="str">
        <f t="shared" si="103"/>
        <v xml:space="preserve"> </v>
      </c>
      <c r="LP59" s="169">
        <f t="shared" si="88"/>
        <v>0</v>
      </c>
      <c r="LQ59" s="170" t="str">
        <f t="shared" si="89"/>
        <v xml:space="preserve"> </v>
      </c>
    </row>
    <row r="60" spans="1:329" ht="13.8">
      <c r="A60" s="166">
        <v>13</v>
      </c>
      <c r="B60" s="228"/>
      <c r="C60" s="167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",(VLOOKUP(E60,PROTOKOL!$A$1:$E$27,2,FALSE))*F60)</f>
        <v xml:space="preserve"> </v>
      </c>
      <c r="H60" s="168" t="str">
        <f t="shared" si="0"/>
        <v xml:space="preserve"> </v>
      </c>
      <c r="I60" s="205" t="str">
        <f>IF(E60=0," ",VLOOKUP(E60,PROTOKOL!$A:$E,5,FALSE))</f>
        <v xml:space="preserve"> </v>
      </c>
      <c r="J60" s="169"/>
      <c r="K60" s="170" t="str">
        <f t="shared" si="30"/>
        <v xml:space="preserve"> </v>
      </c>
      <c r="L60" s="210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",(VLOOKUP(N60,PROTOKOL!$A$1:$E$27,2,FALSE))*O60)</f>
        <v xml:space="preserve"> </v>
      </c>
      <c r="Q60" s="168" t="str">
        <f t="shared" si="1"/>
        <v xml:space="preserve"> </v>
      </c>
      <c r="R60" s="169" t="str">
        <f>IF(N60=0," ",VLOOKUP(N60,PROTOKOL!$A:$E,5,FALSE))</f>
        <v xml:space="preserve"> </v>
      </c>
      <c r="S60" s="205" t="str">
        <f t="shared" si="31"/>
        <v xml:space="preserve"> </v>
      </c>
      <c r="T60" s="169">
        <f t="shared" si="32"/>
        <v>0</v>
      </c>
      <c r="U60" s="170" t="str">
        <f t="shared" si="33"/>
        <v xml:space="preserve"> </v>
      </c>
      <c r="W60" s="166">
        <v>13</v>
      </c>
      <c r="X60" s="228"/>
      <c r="Y60" s="167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",(VLOOKUP(AA60,PROTOKOL!$A$1:$E$27,2,FALSE))*AB60)</f>
        <v xml:space="preserve"> </v>
      </c>
      <c r="AD60" s="168" t="str">
        <f t="shared" si="2"/>
        <v xml:space="preserve"> </v>
      </c>
      <c r="AE60" s="205" t="str">
        <f>IF(AA60=0," ",VLOOKUP(AA60,PROTOKOL!$A:$E,5,FALSE))</f>
        <v xml:space="preserve"> </v>
      </c>
      <c r="AF60" s="169"/>
      <c r="AG60" s="170" t="str">
        <f t="shared" si="34"/>
        <v xml:space="preserve"> </v>
      </c>
      <c r="AH60" s="210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",(VLOOKUP(AJ60,PROTOKOL!$A$1:$E$27,2,FALSE))*AK60)</f>
        <v xml:space="preserve"> </v>
      </c>
      <c r="AM60" s="168" t="str">
        <f t="shared" si="3"/>
        <v xml:space="preserve"> </v>
      </c>
      <c r="AN60" s="169" t="str">
        <f>IF(AJ60=0," ",VLOOKUP(AJ60,PROTOKOL!$A:$E,5,FALSE))</f>
        <v xml:space="preserve"> </v>
      </c>
      <c r="AO60" s="205" t="str">
        <f t="shared" si="90"/>
        <v xml:space="preserve"> </v>
      </c>
      <c r="AP60" s="169">
        <f t="shared" si="36"/>
        <v>0</v>
      </c>
      <c r="AQ60" s="170" t="str">
        <f t="shared" si="37"/>
        <v xml:space="preserve"> </v>
      </c>
      <c r="AS60" s="166">
        <v>13</v>
      </c>
      <c r="AT60" s="228"/>
      <c r="AU60" s="167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",(VLOOKUP(AW60,PROTOKOL!$A$1:$E$27,2,FALSE))*AX60)</f>
        <v xml:space="preserve"> </v>
      </c>
      <c r="AZ60" s="168" t="str">
        <f t="shared" si="4"/>
        <v xml:space="preserve"> </v>
      </c>
      <c r="BA60" s="205" t="str">
        <f>IF(AW60=0," ",VLOOKUP(AW60,PROTOKOL!$A:$E,5,FALSE))</f>
        <v xml:space="preserve"> </v>
      </c>
      <c r="BB60" s="169"/>
      <c r="BC60" s="170" t="str">
        <f t="shared" si="38"/>
        <v xml:space="preserve"> </v>
      </c>
      <c r="BD60" s="210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",(VLOOKUP(BF60,PROTOKOL!$A$1:$E$27,2,FALSE))*BG60)</f>
        <v xml:space="preserve"> </v>
      </c>
      <c r="BI60" s="168" t="str">
        <f t="shared" si="5"/>
        <v xml:space="preserve"> </v>
      </c>
      <c r="BJ60" s="169" t="str">
        <f>IF(BF60=0," ",VLOOKUP(BF60,PROTOKOL!$A:$E,5,FALSE))</f>
        <v xml:space="preserve"> </v>
      </c>
      <c r="BK60" s="205" t="str">
        <f t="shared" si="91"/>
        <v xml:space="preserve"> </v>
      </c>
      <c r="BL60" s="169">
        <f t="shared" si="40"/>
        <v>0</v>
      </c>
      <c r="BM60" s="170" t="str">
        <f t="shared" si="41"/>
        <v xml:space="preserve"> </v>
      </c>
      <c r="BO60" s="166">
        <v>13</v>
      </c>
      <c r="BP60" s="228"/>
      <c r="BQ60" s="167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",(VLOOKUP(BS60,PROTOKOL!$A$1:$E$27,2,FALSE))*BT60)</f>
        <v xml:space="preserve"> </v>
      </c>
      <c r="BV60" s="168" t="str">
        <f t="shared" si="6"/>
        <v xml:space="preserve"> </v>
      </c>
      <c r="BW60" s="205" t="str">
        <f>IF(BS60=0," ",VLOOKUP(BS60,PROTOKOL!$A:$E,5,FALSE))</f>
        <v xml:space="preserve"> </v>
      </c>
      <c r="BX60" s="169"/>
      <c r="BY60" s="170" t="str">
        <f t="shared" si="42"/>
        <v xml:space="preserve"> </v>
      </c>
      <c r="BZ60" s="210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",(VLOOKUP(CB60,PROTOKOL!$A$1:$E$27,2,FALSE))*CC60)</f>
        <v xml:space="preserve"> </v>
      </c>
      <c r="CE60" s="168" t="str">
        <f t="shared" si="7"/>
        <v xml:space="preserve"> </v>
      </c>
      <c r="CF60" s="169" t="str">
        <f>IF(CB60=0," ",VLOOKUP(CB60,PROTOKOL!$A:$E,5,FALSE))</f>
        <v xml:space="preserve"> </v>
      </c>
      <c r="CG60" s="205" t="str">
        <f t="shared" si="92"/>
        <v xml:space="preserve"> </v>
      </c>
      <c r="CH60" s="169">
        <f t="shared" si="44"/>
        <v>0</v>
      </c>
      <c r="CI60" s="170" t="str">
        <f t="shared" si="45"/>
        <v xml:space="preserve"> </v>
      </c>
      <c r="CK60" s="166">
        <v>13</v>
      </c>
      <c r="CL60" s="228"/>
      <c r="CM60" s="167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",(VLOOKUP(CO60,PROTOKOL!$A$1:$E$27,2,FALSE))*CP60)</f>
        <v xml:space="preserve"> </v>
      </c>
      <c r="CR60" s="168" t="str">
        <f t="shared" si="8"/>
        <v xml:space="preserve"> </v>
      </c>
      <c r="CS60" s="205" t="str">
        <f>IF(CO60=0," ",VLOOKUP(CO60,PROTOKOL!$A:$E,5,FALSE))</f>
        <v xml:space="preserve"> </v>
      </c>
      <c r="CT60" s="169"/>
      <c r="CU60" s="170" t="str">
        <f t="shared" si="46"/>
        <v xml:space="preserve"> </v>
      </c>
      <c r="CV60" s="210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",(VLOOKUP(CX60,PROTOKOL!$A$1:$E$27,2,FALSE))*CY60)</f>
        <v xml:space="preserve"> </v>
      </c>
      <c r="DA60" s="168" t="str">
        <f t="shared" si="9"/>
        <v xml:space="preserve"> </v>
      </c>
      <c r="DB60" s="169" t="str">
        <f>IF(CX60=0," ",VLOOKUP(CX60,PROTOKOL!$A:$E,5,FALSE))</f>
        <v xml:space="preserve"> </v>
      </c>
      <c r="DC60" s="205" t="str">
        <f t="shared" si="93"/>
        <v xml:space="preserve"> </v>
      </c>
      <c r="DD60" s="169">
        <f t="shared" si="48"/>
        <v>0</v>
      </c>
      <c r="DE60" s="170" t="str">
        <f t="shared" si="49"/>
        <v xml:space="preserve"> </v>
      </c>
      <c r="DG60" s="166">
        <v>13</v>
      </c>
      <c r="DH60" s="228"/>
      <c r="DI60" s="167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",(VLOOKUP(DK60,PROTOKOL!$A$1:$E$27,2,FALSE))*DL60)</f>
        <v xml:space="preserve"> </v>
      </c>
      <c r="DN60" s="168" t="str">
        <f t="shared" si="10"/>
        <v xml:space="preserve"> </v>
      </c>
      <c r="DO60" s="205" t="str">
        <f>IF(DK60=0," ",VLOOKUP(DK60,PROTOKOL!$A:$E,5,FALSE))</f>
        <v xml:space="preserve"> </v>
      </c>
      <c r="DP60" s="169"/>
      <c r="DQ60" s="170" t="str">
        <f t="shared" si="50"/>
        <v xml:space="preserve"> </v>
      </c>
      <c r="DR60" s="210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",(VLOOKUP(DT60,PROTOKOL!$A$1:$E$27,2,FALSE))*DU60)</f>
        <v xml:space="preserve"> </v>
      </c>
      <c r="DW60" s="168" t="str">
        <f t="shared" si="11"/>
        <v xml:space="preserve"> </v>
      </c>
      <c r="DX60" s="169" t="str">
        <f>IF(DT60=0," ",VLOOKUP(DT60,PROTOKOL!$A:$E,5,FALSE))</f>
        <v xml:space="preserve"> </v>
      </c>
      <c r="DY60" s="205" t="str">
        <f t="shared" si="94"/>
        <v xml:space="preserve"> </v>
      </c>
      <c r="DZ60" s="169">
        <f t="shared" si="52"/>
        <v>0</v>
      </c>
      <c r="EA60" s="170" t="str">
        <f t="shared" si="53"/>
        <v xml:space="preserve"> </v>
      </c>
      <c r="EC60" s="166">
        <v>13</v>
      </c>
      <c r="ED60" s="228"/>
      <c r="EE60" s="167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",(VLOOKUP(EG60,PROTOKOL!$A$1:$E$27,2,FALSE))*EH60)</f>
        <v xml:space="preserve"> </v>
      </c>
      <c r="EJ60" s="168" t="str">
        <f t="shared" si="12"/>
        <v xml:space="preserve"> </v>
      </c>
      <c r="EK60" s="205" t="str">
        <f>IF(EG60=0," ",VLOOKUP(EG60,PROTOKOL!$A:$E,5,FALSE))</f>
        <v xml:space="preserve"> </v>
      </c>
      <c r="EL60" s="169"/>
      <c r="EM60" s="170" t="str">
        <f t="shared" si="54"/>
        <v xml:space="preserve"> </v>
      </c>
      <c r="EN60" s="210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",(VLOOKUP(EP60,PROTOKOL!$A$1:$E$27,2,FALSE))*EQ60)</f>
        <v xml:space="preserve"> </v>
      </c>
      <c r="ES60" s="168" t="str">
        <f t="shared" si="13"/>
        <v xml:space="preserve"> </v>
      </c>
      <c r="ET60" s="169" t="str">
        <f>IF(EP60=0," ",VLOOKUP(EP60,PROTOKOL!$A:$E,5,FALSE))</f>
        <v xml:space="preserve"> </v>
      </c>
      <c r="EU60" s="205" t="str">
        <f t="shared" si="95"/>
        <v xml:space="preserve"> </v>
      </c>
      <c r="EV60" s="169">
        <f t="shared" si="56"/>
        <v>0</v>
      </c>
      <c r="EW60" s="170" t="str">
        <f t="shared" si="57"/>
        <v xml:space="preserve"> </v>
      </c>
      <c r="EY60" s="166">
        <v>13</v>
      </c>
      <c r="EZ60" s="228"/>
      <c r="FA60" s="167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",(VLOOKUP(FC60,PROTOKOL!$A$1:$E$27,2,FALSE))*FD60)</f>
        <v xml:space="preserve"> </v>
      </c>
      <c r="FF60" s="168" t="str">
        <f t="shared" si="14"/>
        <v xml:space="preserve"> </v>
      </c>
      <c r="FG60" s="205" t="str">
        <f>IF(FC60=0," ",VLOOKUP(FC60,PROTOKOL!$A:$E,5,FALSE))</f>
        <v xml:space="preserve"> </v>
      </c>
      <c r="FH60" s="169"/>
      <c r="FI60" s="170" t="str">
        <f t="shared" si="58"/>
        <v xml:space="preserve"> </v>
      </c>
      <c r="FJ60" s="210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",(VLOOKUP(FL60,PROTOKOL!$A$1:$E$27,2,FALSE))*FM60)</f>
        <v xml:space="preserve"> </v>
      </c>
      <c r="FO60" s="168" t="str">
        <f t="shared" si="15"/>
        <v xml:space="preserve"> </v>
      </c>
      <c r="FP60" s="169" t="str">
        <f>IF(FL60=0," ",VLOOKUP(FL60,PROTOKOL!$A:$E,5,FALSE))</f>
        <v xml:space="preserve"> </v>
      </c>
      <c r="FQ60" s="205" t="str">
        <f t="shared" si="96"/>
        <v xml:space="preserve"> </v>
      </c>
      <c r="FR60" s="169">
        <f t="shared" si="60"/>
        <v>0</v>
      </c>
      <c r="FS60" s="170" t="str">
        <f t="shared" si="61"/>
        <v xml:space="preserve"> </v>
      </c>
      <c r="FU60" s="166">
        <v>13</v>
      </c>
      <c r="FV60" s="228"/>
      <c r="FW60" s="167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",(VLOOKUP(FY60,PROTOKOL!$A$1:$E$27,2,FALSE))*FZ60)</f>
        <v xml:space="preserve"> </v>
      </c>
      <c r="GB60" s="168" t="str">
        <f t="shared" si="16"/>
        <v xml:space="preserve"> </v>
      </c>
      <c r="GC60" s="205" t="str">
        <f>IF(FY60=0," ",VLOOKUP(FY60,PROTOKOL!$A:$E,5,FALSE))</f>
        <v xml:space="preserve"> </v>
      </c>
      <c r="GD60" s="169"/>
      <c r="GE60" s="170" t="str">
        <f t="shared" si="62"/>
        <v xml:space="preserve"> </v>
      </c>
      <c r="GF60" s="210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",(VLOOKUP(GH60,PROTOKOL!$A$1:$E$27,2,FALSE))*GI60)</f>
        <v xml:space="preserve"> </v>
      </c>
      <c r="GK60" s="168" t="str">
        <f t="shared" si="17"/>
        <v xml:space="preserve"> </v>
      </c>
      <c r="GL60" s="169" t="str">
        <f>IF(GH60=0," ",VLOOKUP(GH60,PROTOKOL!$A:$E,5,FALSE))</f>
        <v xml:space="preserve"> </v>
      </c>
      <c r="GM60" s="205" t="str">
        <f t="shared" si="97"/>
        <v xml:space="preserve"> </v>
      </c>
      <c r="GN60" s="169">
        <f t="shared" si="64"/>
        <v>0</v>
      </c>
      <c r="GO60" s="170" t="str">
        <f t="shared" si="65"/>
        <v xml:space="preserve"> </v>
      </c>
      <c r="GQ60" s="166">
        <v>13</v>
      </c>
      <c r="GR60" s="228"/>
      <c r="GS60" s="167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",(VLOOKUP(GU60,PROTOKOL!$A$1:$E$27,2,FALSE))*GV60)</f>
        <v xml:space="preserve"> </v>
      </c>
      <c r="GX60" s="168" t="str">
        <f t="shared" si="18"/>
        <v xml:space="preserve"> </v>
      </c>
      <c r="GY60" s="205" t="str">
        <f>IF(GU60=0," ",VLOOKUP(GU60,PROTOKOL!$A:$E,5,FALSE))</f>
        <v xml:space="preserve"> </v>
      </c>
      <c r="GZ60" s="169"/>
      <c r="HA60" s="170" t="str">
        <f t="shared" si="66"/>
        <v xml:space="preserve"> </v>
      </c>
      <c r="HB60" s="210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",(VLOOKUP(HD60,PROTOKOL!$A$1:$E$27,2,FALSE))*HE60)</f>
        <v xml:space="preserve"> </v>
      </c>
      <c r="HG60" s="168" t="str">
        <f t="shared" si="19"/>
        <v xml:space="preserve"> </v>
      </c>
      <c r="HH60" s="169" t="str">
        <f>IF(HD60=0," ",VLOOKUP(HD60,PROTOKOL!$A:$E,5,FALSE))</f>
        <v xml:space="preserve"> </v>
      </c>
      <c r="HI60" s="205" t="str">
        <f t="shared" si="98"/>
        <v xml:space="preserve"> </v>
      </c>
      <c r="HJ60" s="169">
        <f t="shared" si="68"/>
        <v>0</v>
      </c>
      <c r="HK60" s="170" t="str">
        <f t="shared" si="69"/>
        <v xml:space="preserve"> </v>
      </c>
      <c r="HM60" s="166">
        <v>13</v>
      </c>
      <c r="HN60" s="228"/>
      <c r="HO60" s="167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",(VLOOKUP(HQ60,PROTOKOL!$A$1:$E$27,2,FALSE))*HR60)</f>
        <v xml:space="preserve"> </v>
      </c>
      <c r="HT60" s="168" t="str">
        <f t="shared" si="20"/>
        <v xml:space="preserve"> </v>
      </c>
      <c r="HU60" s="205" t="str">
        <f>IF(HQ60=0," ",VLOOKUP(HQ60,PROTOKOL!$A:$E,5,FALSE))</f>
        <v xml:space="preserve"> </v>
      </c>
      <c r="HV60" s="169"/>
      <c r="HW60" s="170" t="str">
        <f t="shared" si="70"/>
        <v xml:space="preserve"> </v>
      </c>
      <c r="HX60" s="210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",(VLOOKUP(HZ60,PROTOKOL!$A$1:$E$27,2,FALSE))*IA60)</f>
        <v xml:space="preserve"> </v>
      </c>
      <c r="IC60" s="168" t="str">
        <f t="shared" si="21"/>
        <v xml:space="preserve"> </v>
      </c>
      <c r="ID60" s="169" t="str">
        <f>IF(HZ60=0," ",VLOOKUP(HZ60,PROTOKOL!$A:$E,5,FALSE))</f>
        <v xml:space="preserve"> </v>
      </c>
      <c r="IE60" s="205" t="str">
        <f t="shared" si="99"/>
        <v xml:space="preserve"> </v>
      </c>
      <c r="IF60" s="169">
        <f t="shared" si="72"/>
        <v>0</v>
      </c>
      <c r="IG60" s="170" t="str">
        <f t="shared" si="73"/>
        <v xml:space="preserve"> </v>
      </c>
      <c r="II60" s="166">
        <v>13</v>
      </c>
      <c r="IJ60" s="228"/>
      <c r="IK60" s="167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",(VLOOKUP(IM60,PROTOKOL!$A$1:$E$27,2,FALSE))*IN60)</f>
        <v xml:space="preserve"> </v>
      </c>
      <c r="IP60" s="168" t="str">
        <f t="shared" si="22"/>
        <v xml:space="preserve"> </v>
      </c>
      <c r="IQ60" s="205" t="str">
        <f>IF(IM60=0," ",VLOOKUP(IM60,PROTOKOL!$A:$E,5,FALSE))</f>
        <v xml:space="preserve"> </v>
      </c>
      <c r="IR60" s="169"/>
      <c r="IS60" s="170" t="str">
        <f t="shared" si="74"/>
        <v xml:space="preserve"> </v>
      </c>
      <c r="IT60" s="210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",(VLOOKUP(IV60,PROTOKOL!$A$1:$E$27,2,FALSE))*IW60)</f>
        <v xml:space="preserve"> </v>
      </c>
      <c r="IY60" s="168" t="str">
        <f t="shared" si="23"/>
        <v xml:space="preserve"> </v>
      </c>
      <c r="IZ60" s="169" t="str">
        <f>IF(IV60=0," ",VLOOKUP(IV60,PROTOKOL!$A:$E,5,FALSE))</f>
        <v xml:space="preserve"> </v>
      </c>
      <c r="JA60" s="205" t="str">
        <f t="shared" si="100"/>
        <v xml:space="preserve"> </v>
      </c>
      <c r="JB60" s="169">
        <f t="shared" si="76"/>
        <v>0</v>
      </c>
      <c r="JC60" s="170" t="str">
        <f t="shared" si="77"/>
        <v xml:space="preserve"> </v>
      </c>
      <c r="JE60" s="166">
        <v>13</v>
      </c>
      <c r="JF60" s="228"/>
      <c r="JG60" s="167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",(VLOOKUP(JI60,PROTOKOL!$A$1:$E$27,2,FALSE))*JJ60)</f>
        <v xml:space="preserve"> </v>
      </c>
      <c r="JL60" s="168" t="str">
        <f t="shared" si="24"/>
        <v xml:space="preserve"> </v>
      </c>
      <c r="JM60" s="205" t="str">
        <f>IF(JI60=0," ",VLOOKUP(JI60,PROTOKOL!$A:$E,5,FALSE))</f>
        <v xml:space="preserve"> </v>
      </c>
      <c r="JN60" s="169"/>
      <c r="JO60" s="170" t="str">
        <f t="shared" si="78"/>
        <v xml:space="preserve"> </v>
      </c>
      <c r="JP60" s="210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",(VLOOKUP(JR60,PROTOKOL!$A$1:$E$27,2,FALSE))*JS60)</f>
        <v xml:space="preserve"> </v>
      </c>
      <c r="JU60" s="168" t="str">
        <f t="shared" si="25"/>
        <v xml:space="preserve"> </v>
      </c>
      <c r="JV60" s="169" t="str">
        <f>IF(JR60=0," ",VLOOKUP(JR60,PROTOKOL!$A:$E,5,FALSE))</f>
        <v xml:space="preserve"> </v>
      </c>
      <c r="JW60" s="205" t="str">
        <f t="shared" si="101"/>
        <v xml:space="preserve"> </v>
      </c>
      <c r="JX60" s="169">
        <f t="shared" si="80"/>
        <v>0</v>
      </c>
      <c r="JY60" s="170" t="str">
        <f t="shared" si="81"/>
        <v xml:space="preserve"> </v>
      </c>
      <c r="KA60" s="166">
        <v>13</v>
      </c>
      <c r="KB60" s="228"/>
      <c r="KC60" s="167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",(VLOOKUP(KE60,PROTOKOL!$A$1:$E$27,2,FALSE))*KF60)</f>
        <v xml:space="preserve"> </v>
      </c>
      <c r="KH60" s="168" t="str">
        <f t="shared" si="26"/>
        <v xml:space="preserve"> </v>
      </c>
      <c r="KI60" s="205" t="str">
        <f>IF(KE60=0," ",VLOOKUP(KE60,PROTOKOL!$A:$E,5,FALSE))</f>
        <v xml:space="preserve"> </v>
      </c>
      <c r="KJ60" s="169"/>
      <c r="KK60" s="170" t="str">
        <f t="shared" si="82"/>
        <v xml:space="preserve"> </v>
      </c>
      <c r="KL60" s="210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",(VLOOKUP(KN60,PROTOKOL!$A$1:$E$27,2,FALSE))*KO60)</f>
        <v xml:space="preserve"> </v>
      </c>
      <c r="KQ60" s="168" t="str">
        <f t="shared" si="27"/>
        <v xml:space="preserve"> </v>
      </c>
      <c r="KR60" s="169" t="str">
        <f>IF(KN60=0," ",VLOOKUP(KN60,PROTOKOL!$A:$E,5,FALSE))</f>
        <v xml:space="preserve"> </v>
      </c>
      <c r="KS60" s="205" t="str">
        <f t="shared" si="102"/>
        <v xml:space="preserve"> </v>
      </c>
      <c r="KT60" s="169">
        <f t="shared" si="84"/>
        <v>0</v>
      </c>
      <c r="KU60" s="170" t="str">
        <f t="shared" si="85"/>
        <v xml:space="preserve"> </v>
      </c>
      <c r="KW60" s="166">
        <v>13</v>
      </c>
      <c r="KX60" s="228"/>
      <c r="KY60" s="167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",(VLOOKUP(LA60,PROTOKOL!$A$1:$E$27,2,FALSE))*LB60)</f>
        <v xml:space="preserve"> </v>
      </c>
      <c r="LD60" s="168" t="str">
        <f t="shared" si="28"/>
        <v xml:space="preserve"> </v>
      </c>
      <c r="LE60" s="205" t="str">
        <f>IF(LA60=0," ",VLOOKUP(LA60,PROTOKOL!$A:$E,5,FALSE))</f>
        <v xml:space="preserve"> </v>
      </c>
      <c r="LF60" s="169"/>
      <c r="LG60" s="170" t="str">
        <f t="shared" si="86"/>
        <v xml:space="preserve"> </v>
      </c>
      <c r="LH60" s="210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",(VLOOKUP(LJ60,PROTOKOL!$A$1:$E$27,2,FALSE))*LK60)</f>
        <v xml:space="preserve"> </v>
      </c>
      <c r="LM60" s="168" t="str">
        <f t="shared" si="29"/>
        <v xml:space="preserve"> </v>
      </c>
      <c r="LN60" s="169" t="str">
        <f>IF(LJ60=0," ",VLOOKUP(LJ60,PROTOKOL!$A:$E,5,FALSE))</f>
        <v xml:space="preserve"> </v>
      </c>
      <c r="LO60" s="205" t="str">
        <f t="shared" si="103"/>
        <v xml:space="preserve"> </v>
      </c>
      <c r="LP60" s="169">
        <f t="shared" si="88"/>
        <v>0</v>
      </c>
      <c r="LQ60" s="170" t="str">
        <f t="shared" si="89"/>
        <v xml:space="preserve"> </v>
      </c>
    </row>
    <row r="61" spans="1:329" ht="13.8">
      <c r="A61" s="166">
        <v>13</v>
      </c>
      <c r="B61" s="229"/>
      <c r="C61" s="167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",(VLOOKUP(E61,PROTOKOL!$A$1:$E$27,2,FALSE))*F61)</f>
        <v xml:space="preserve"> </v>
      </c>
      <c r="H61" s="168" t="str">
        <f t="shared" si="0"/>
        <v xml:space="preserve"> </v>
      </c>
      <c r="I61" s="205" t="str">
        <f>IF(E61=0," ",VLOOKUP(E61,PROTOKOL!$A:$E,5,FALSE))</f>
        <v xml:space="preserve"> </v>
      </c>
      <c r="J61" s="169"/>
      <c r="K61" s="170" t="str">
        <f t="shared" si="30"/>
        <v xml:space="preserve"> </v>
      </c>
      <c r="L61" s="210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",(VLOOKUP(N61,PROTOKOL!$A$1:$E$27,2,FALSE))*O61)</f>
        <v xml:space="preserve"> </v>
      </c>
      <c r="Q61" s="168" t="str">
        <f t="shared" si="1"/>
        <v xml:space="preserve"> </v>
      </c>
      <c r="R61" s="169" t="str">
        <f>IF(N61=0," ",VLOOKUP(N61,PROTOKOL!$A:$E,5,FALSE))</f>
        <v xml:space="preserve"> </v>
      </c>
      <c r="S61" s="205" t="str">
        <f t="shared" si="31"/>
        <v xml:space="preserve"> </v>
      </c>
      <c r="T61" s="169">
        <f t="shared" si="32"/>
        <v>0</v>
      </c>
      <c r="U61" s="170" t="str">
        <f t="shared" si="33"/>
        <v xml:space="preserve"> </v>
      </c>
      <c r="W61" s="166">
        <v>13</v>
      </c>
      <c r="X61" s="229"/>
      <c r="Y61" s="167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",(VLOOKUP(AA61,PROTOKOL!$A$1:$E$27,2,FALSE))*AB61)</f>
        <v xml:space="preserve"> </v>
      </c>
      <c r="AD61" s="168" t="str">
        <f t="shared" si="2"/>
        <v xml:space="preserve"> </v>
      </c>
      <c r="AE61" s="205" t="str">
        <f>IF(AA61=0," ",VLOOKUP(AA61,PROTOKOL!$A:$E,5,FALSE))</f>
        <v xml:space="preserve"> </v>
      </c>
      <c r="AF61" s="169"/>
      <c r="AG61" s="170" t="str">
        <f t="shared" si="34"/>
        <v xml:space="preserve"> </v>
      </c>
      <c r="AH61" s="210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",(VLOOKUP(AJ61,PROTOKOL!$A$1:$E$27,2,FALSE))*AK61)</f>
        <v xml:space="preserve"> </v>
      </c>
      <c r="AM61" s="168" t="str">
        <f t="shared" si="3"/>
        <v xml:space="preserve"> </v>
      </c>
      <c r="AN61" s="169" t="str">
        <f>IF(AJ61=0," ",VLOOKUP(AJ61,PROTOKOL!$A:$E,5,FALSE))</f>
        <v xml:space="preserve"> </v>
      </c>
      <c r="AO61" s="205" t="str">
        <f t="shared" si="90"/>
        <v xml:space="preserve"> </v>
      </c>
      <c r="AP61" s="169">
        <f t="shared" si="36"/>
        <v>0</v>
      </c>
      <c r="AQ61" s="170" t="str">
        <f t="shared" si="37"/>
        <v xml:space="preserve"> </v>
      </c>
      <c r="AS61" s="166">
        <v>13</v>
      </c>
      <c r="AT61" s="229"/>
      <c r="AU61" s="167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",(VLOOKUP(AW61,PROTOKOL!$A$1:$E$27,2,FALSE))*AX61)</f>
        <v xml:space="preserve"> </v>
      </c>
      <c r="AZ61" s="168" t="str">
        <f t="shared" si="4"/>
        <v xml:space="preserve"> </v>
      </c>
      <c r="BA61" s="205" t="str">
        <f>IF(AW61=0," ",VLOOKUP(AW61,PROTOKOL!$A:$E,5,FALSE))</f>
        <v xml:space="preserve"> </v>
      </c>
      <c r="BB61" s="169"/>
      <c r="BC61" s="170" t="str">
        <f t="shared" si="38"/>
        <v xml:space="preserve"> </v>
      </c>
      <c r="BD61" s="210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",(VLOOKUP(BF61,PROTOKOL!$A$1:$E$27,2,FALSE))*BG61)</f>
        <v xml:space="preserve"> </v>
      </c>
      <c r="BI61" s="168" t="str">
        <f t="shared" si="5"/>
        <v xml:space="preserve"> </v>
      </c>
      <c r="BJ61" s="169" t="str">
        <f>IF(BF61=0," ",VLOOKUP(BF61,PROTOKOL!$A:$E,5,FALSE))</f>
        <v xml:space="preserve"> </v>
      </c>
      <c r="BK61" s="205" t="str">
        <f t="shared" si="91"/>
        <v xml:space="preserve"> </v>
      </c>
      <c r="BL61" s="169">
        <f t="shared" si="40"/>
        <v>0</v>
      </c>
      <c r="BM61" s="170" t="str">
        <f t="shared" si="41"/>
        <v xml:space="preserve"> </v>
      </c>
      <c r="BO61" s="166">
        <v>13</v>
      </c>
      <c r="BP61" s="229"/>
      <c r="BQ61" s="167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",(VLOOKUP(BS61,PROTOKOL!$A$1:$E$27,2,FALSE))*BT61)</f>
        <v xml:space="preserve"> </v>
      </c>
      <c r="BV61" s="168" t="str">
        <f t="shared" si="6"/>
        <v xml:space="preserve"> </v>
      </c>
      <c r="BW61" s="205" t="str">
        <f>IF(BS61=0," ",VLOOKUP(BS61,PROTOKOL!$A:$E,5,FALSE))</f>
        <v xml:space="preserve"> </v>
      </c>
      <c r="BX61" s="169"/>
      <c r="BY61" s="170" t="str">
        <f t="shared" si="42"/>
        <v xml:space="preserve"> </v>
      </c>
      <c r="BZ61" s="210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",(VLOOKUP(CB61,PROTOKOL!$A$1:$E$27,2,FALSE))*CC61)</f>
        <v xml:space="preserve"> </v>
      </c>
      <c r="CE61" s="168" t="str">
        <f t="shared" si="7"/>
        <v xml:space="preserve"> </v>
      </c>
      <c r="CF61" s="169" t="str">
        <f>IF(CB61=0," ",VLOOKUP(CB61,PROTOKOL!$A:$E,5,FALSE))</f>
        <v xml:space="preserve"> </v>
      </c>
      <c r="CG61" s="205" t="str">
        <f t="shared" si="92"/>
        <v xml:space="preserve"> </v>
      </c>
      <c r="CH61" s="169">
        <f t="shared" si="44"/>
        <v>0</v>
      </c>
      <c r="CI61" s="170" t="str">
        <f t="shared" si="45"/>
        <v xml:space="preserve"> </v>
      </c>
      <c r="CK61" s="166">
        <v>13</v>
      </c>
      <c r="CL61" s="229"/>
      <c r="CM61" s="167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",(VLOOKUP(CO61,PROTOKOL!$A$1:$E$27,2,FALSE))*CP61)</f>
        <v xml:space="preserve"> </v>
      </c>
      <c r="CR61" s="168" t="str">
        <f t="shared" si="8"/>
        <v xml:space="preserve"> </v>
      </c>
      <c r="CS61" s="205" t="str">
        <f>IF(CO61=0," ",VLOOKUP(CO61,PROTOKOL!$A:$E,5,FALSE))</f>
        <v xml:space="preserve"> </v>
      </c>
      <c r="CT61" s="169"/>
      <c r="CU61" s="170" t="str">
        <f t="shared" si="46"/>
        <v xml:space="preserve"> </v>
      </c>
      <c r="CV61" s="210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",(VLOOKUP(CX61,PROTOKOL!$A$1:$E$27,2,FALSE))*CY61)</f>
        <v xml:space="preserve"> </v>
      </c>
      <c r="DA61" s="168" t="str">
        <f t="shared" si="9"/>
        <v xml:space="preserve"> </v>
      </c>
      <c r="DB61" s="169" t="str">
        <f>IF(CX61=0," ",VLOOKUP(CX61,PROTOKOL!$A:$E,5,FALSE))</f>
        <v xml:space="preserve"> </v>
      </c>
      <c r="DC61" s="205" t="str">
        <f t="shared" si="93"/>
        <v xml:space="preserve"> </v>
      </c>
      <c r="DD61" s="169">
        <f t="shared" si="48"/>
        <v>0</v>
      </c>
      <c r="DE61" s="170" t="str">
        <f t="shared" si="49"/>
        <v xml:space="preserve"> </v>
      </c>
      <c r="DG61" s="166">
        <v>13</v>
      </c>
      <c r="DH61" s="229"/>
      <c r="DI61" s="167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",(VLOOKUP(DK61,PROTOKOL!$A$1:$E$27,2,FALSE))*DL61)</f>
        <v xml:space="preserve"> </v>
      </c>
      <c r="DN61" s="168" t="str">
        <f t="shared" si="10"/>
        <v xml:space="preserve"> </v>
      </c>
      <c r="DO61" s="205" t="str">
        <f>IF(DK61=0," ",VLOOKUP(DK61,PROTOKOL!$A:$E,5,FALSE))</f>
        <v xml:space="preserve"> </v>
      </c>
      <c r="DP61" s="169"/>
      <c r="DQ61" s="170" t="str">
        <f t="shared" si="50"/>
        <v xml:space="preserve"> </v>
      </c>
      <c r="DR61" s="210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",(VLOOKUP(DT61,PROTOKOL!$A$1:$E$27,2,FALSE))*DU61)</f>
        <v xml:space="preserve"> </v>
      </c>
      <c r="DW61" s="168" t="str">
        <f t="shared" si="11"/>
        <v xml:space="preserve"> </v>
      </c>
      <c r="DX61" s="169" t="str">
        <f>IF(DT61=0," ",VLOOKUP(DT61,PROTOKOL!$A:$E,5,FALSE))</f>
        <v xml:space="preserve"> </v>
      </c>
      <c r="DY61" s="205" t="str">
        <f t="shared" si="94"/>
        <v xml:space="preserve"> </v>
      </c>
      <c r="DZ61" s="169">
        <f t="shared" si="52"/>
        <v>0</v>
      </c>
      <c r="EA61" s="170" t="str">
        <f t="shared" si="53"/>
        <v xml:space="preserve"> </v>
      </c>
      <c r="EC61" s="166">
        <v>13</v>
      </c>
      <c r="ED61" s="229"/>
      <c r="EE61" s="167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",(VLOOKUP(EG61,PROTOKOL!$A$1:$E$27,2,FALSE))*EH61)</f>
        <v xml:space="preserve"> </v>
      </c>
      <c r="EJ61" s="168" t="str">
        <f t="shared" si="12"/>
        <v xml:space="preserve"> </v>
      </c>
      <c r="EK61" s="205" t="str">
        <f>IF(EG61=0," ",VLOOKUP(EG61,PROTOKOL!$A:$E,5,FALSE))</f>
        <v xml:space="preserve"> </v>
      </c>
      <c r="EL61" s="169"/>
      <c r="EM61" s="170" t="str">
        <f t="shared" si="54"/>
        <v xml:space="preserve"> </v>
      </c>
      <c r="EN61" s="210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",(VLOOKUP(EP61,PROTOKOL!$A$1:$E$27,2,FALSE))*EQ61)</f>
        <v xml:space="preserve"> </v>
      </c>
      <c r="ES61" s="168" t="str">
        <f t="shared" si="13"/>
        <v xml:space="preserve"> </v>
      </c>
      <c r="ET61" s="169" t="str">
        <f>IF(EP61=0," ",VLOOKUP(EP61,PROTOKOL!$A:$E,5,FALSE))</f>
        <v xml:space="preserve"> </v>
      </c>
      <c r="EU61" s="205" t="str">
        <f t="shared" si="95"/>
        <v xml:space="preserve"> </v>
      </c>
      <c r="EV61" s="169">
        <f t="shared" si="56"/>
        <v>0</v>
      </c>
      <c r="EW61" s="170" t="str">
        <f t="shared" si="57"/>
        <v xml:space="preserve"> </v>
      </c>
      <c r="EY61" s="166">
        <v>13</v>
      </c>
      <c r="EZ61" s="229"/>
      <c r="FA61" s="167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",(VLOOKUP(FC61,PROTOKOL!$A$1:$E$27,2,FALSE))*FD61)</f>
        <v xml:space="preserve"> </v>
      </c>
      <c r="FF61" s="168" t="str">
        <f t="shared" si="14"/>
        <v xml:space="preserve"> </v>
      </c>
      <c r="FG61" s="205" t="str">
        <f>IF(FC61=0," ",VLOOKUP(FC61,PROTOKOL!$A:$E,5,FALSE))</f>
        <v xml:space="preserve"> </v>
      </c>
      <c r="FH61" s="169"/>
      <c r="FI61" s="170" t="str">
        <f t="shared" si="58"/>
        <v xml:space="preserve"> </v>
      </c>
      <c r="FJ61" s="210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",(VLOOKUP(FL61,PROTOKOL!$A$1:$E$27,2,FALSE))*FM61)</f>
        <v xml:space="preserve"> </v>
      </c>
      <c r="FO61" s="168" t="str">
        <f t="shared" si="15"/>
        <v xml:space="preserve"> </v>
      </c>
      <c r="FP61" s="169" t="str">
        <f>IF(FL61=0," ",VLOOKUP(FL61,PROTOKOL!$A:$E,5,FALSE))</f>
        <v xml:space="preserve"> </v>
      </c>
      <c r="FQ61" s="205" t="str">
        <f t="shared" si="96"/>
        <v xml:space="preserve"> </v>
      </c>
      <c r="FR61" s="169">
        <f t="shared" si="60"/>
        <v>0</v>
      </c>
      <c r="FS61" s="170" t="str">
        <f t="shared" si="61"/>
        <v xml:space="preserve"> </v>
      </c>
      <c r="FU61" s="166">
        <v>13</v>
      </c>
      <c r="FV61" s="229"/>
      <c r="FW61" s="167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",(VLOOKUP(FY61,PROTOKOL!$A$1:$E$27,2,FALSE))*FZ61)</f>
        <v xml:space="preserve"> </v>
      </c>
      <c r="GB61" s="168" t="str">
        <f t="shared" si="16"/>
        <v xml:space="preserve"> </v>
      </c>
      <c r="GC61" s="205" t="str">
        <f>IF(FY61=0," ",VLOOKUP(FY61,PROTOKOL!$A:$E,5,FALSE))</f>
        <v xml:space="preserve"> </v>
      </c>
      <c r="GD61" s="169"/>
      <c r="GE61" s="170" t="str">
        <f t="shared" si="62"/>
        <v xml:space="preserve"> </v>
      </c>
      <c r="GF61" s="210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",(VLOOKUP(GH61,PROTOKOL!$A$1:$E$27,2,FALSE))*GI61)</f>
        <v xml:space="preserve"> </v>
      </c>
      <c r="GK61" s="168" t="str">
        <f t="shared" si="17"/>
        <v xml:space="preserve"> </v>
      </c>
      <c r="GL61" s="169" t="str">
        <f>IF(GH61=0," ",VLOOKUP(GH61,PROTOKOL!$A:$E,5,FALSE))</f>
        <v xml:space="preserve"> </v>
      </c>
      <c r="GM61" s="205" t="str">
        <f t="shared" si="97"/>
        <v xml:space="preserve"> </v>
      </c>
      <c r="GN61" s="169">
        <f t="shared" si="64"/>
        <v>0</v>
      </c>
      <c r="GO61" s="170" t="str">
        <f t="shared" si="65"/>
        <v xml:space="preserve"> </v>
      </c>
      <c r="GQ61" s="166">
        <v>13</v>
      </c>
      <c r="GR61" s="229"/>
      <c r="GS61" s="167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",(VLOOKUP(GU61,PROTOKOL!$A$1:$E$27,2,FALSE))*GV61)</f>
        <v xml:space="preserve"> </v>
      </c>
      <c r="GX61" s="168" t="str">
        <f t="shared" si="18"/>
        <v xml:space="preserve"> </v>
      </c>
      <c r="GY61" s="205" t="str">
        <f>IF(GU61=0," ",VLOOKUP(GU61,PROTOKOL!$A:$E,5,FALSE))</f>
        <v xml:space="preserve"> </v>
      </c>
      <c r="GZ61" s="169"/>
      <c r="HA61" s="170" t="str">
        <f t="shared" si="66"/>
        <v xml:space="preserve"> </v>
      </c>
      <c r="HB61" s="210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",(VLOOKUP(HD61,PROTOKOL!$A$1:$E$27,2,FALSE))*HE61)</f>
        <v xml:space="preserve"> </v>
      </c>
      <c r="HG61" s="168" t="str">
        <f t="shared" si="19"/>
        <v xml:space="preserve"> </v>
      </c>
      <c r="HH61" s="169" t="str">
        <f>IF(HD61=0," ",VLOOKUP(HD61,PROTOKOL!$A:$E,5,FALSE))</f>
        <v xml:space="preserve"> </v>
      </c>
      <c r="HI61" s="205" t="str">
        <f t="shared" si="98"/>
        <v xml:space="preserve"> </v>
      </c>
      <c r="HJ61" s="169">
        <f t="shared" si="68"/>
        <v>0</v>
      </c>
      <c r="HK61" s="170" t="str">
        <f t="shared" si="69"/>
        <v xml:space="preserve"> </v>
      </c>
      <c r="HM61" s="166">
        <v>13</v>
      </c>
      <c r="HN61" s="229"/>
      <c r="HO61" s="167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",(VLOOKUP(HQ61,PROTOKOL!$A$1:$E$27,2,FALSE))*HR61)</f>
        <v xml:space="preserve"> </v>
      </c>
      <c r="HT61" s="168" t="str">
        <f t="shared" si="20"/>
        <v xml:space="preserve"> </v>
      </c>
      <c r="HU61" s="205" t="str">
        <f>IF(HQ61=0," ",VLOOKUP(HQ61,PROTOKOL!$A:$E,5,FALSE))</f>
        <v xml:space="preserve"> </v>
      </c>
      <c r="HV61" s="169"/>
      <c r="HW61" s="170" t="str">
        <f t="shared" si="70"/>
        <v xml:space="preserve"> </v>
      </c>
      <c r="HX61" s="210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",(VLOOKUP(HZ61,PROTOKOL!$A$1:$E$27,2,FALSE))*IA61)</f>
        <v xml:space="preserve"> </v>
      </c>
      <c r="IC61" s="168" t="str">
        <f t="shared" si="21"/>
        <v xml:space="preserve"> </v>
      </c>
      <c r="ID61" s="169" t="str">
        <f>IF(HZ61=0," ",VLOOKUP(HZ61,PROTOKOL!$A:$E,5,FALSE))</f>
        <v xml:space="preserve"> </v>
      </c>
      <c r="IE61" s="205" t="str">
        <f t="shared" si="99"/>
        <v xml:space="preserve"> </v>
      </c>
      <c r="IF61" s="169">
        <f t="shared" si="72"/>
        <v>0</v>
      </c>
      <c r="IG61" s="170" t="str">
        <f t="shared" si="73"/>
        <v xml:space="preserve"> </v>
      </c>
      <c r="II61" s="166">
        <v>13</v>
      </c>
      <c r="IJ61" s="229"/>
      <c r="IK61" s="167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",(VLOOKUP(IM61,PROTOKOL!$A$1:$E$27,2,FALSE))*IN61)</f>
        <v xml:space="preserve"> </v>
      </c>
      <c r="IP61" s="168" t="str">
        <f t="shared" si="22"/>
        <v xml:space="preserve"> </v>
      </c>
      <c r="IQ61" s="205" t="str">
        <f>IF(IM61=0," ",VLOOKUP(IM61,PROTOKOL!$A:$E,5,FALSE))</f>
        <v xml:space="preserve"> </v>
      </c>
      <c r="IR61" s="169"/>
      <c r="IS61" s="170" t="str">
        <f t="shared" si="74"/>
        <v xml:space="preserve"> </v>
      </c>
      <c r="IT61" s="210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",(VLOOKUP(IV61,PROTOKOL!$A$1:$E$27,2,FALSE))*IW61)</f>
        <v xml:space="preserve"> </v>
      </c>
      <c r="IY61" s="168" t="str">
        <f t="shared" si="23"/>
        <v xml:space="preserve"> </v>
      </c>
      <c r="IZ61" s="169" t="str">
        <f>IF(IV61=0," ",VLOOKUP(IV61,PROTOKOL!$A:$E,5,FALSE))</f>
        <v xml:space="preserve"> </v>
      </c>
      <c r="JA61" s="205" t="str">
        <f t="shared" si="100"/>
        <v xml:space="preserve"> </v>
      </c>
      <c r="JB61" s="169">
        <f t="shared" si="76"/>
        <v>0</v>
      </c>
      <c r="JC61" s="170" t="str">
        <f t="shared" si="77"/>
        <v xml:space="preserve"> </v>
      </c>
      <c r="JE61" s="166">
        <v>13</v>
      </c>
      <c r="JF61" s="229"/>
      <c r="JG61" s="167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",(VLOOKUP(JI61,PROTOKOL!$A$1:$E$27,2,FALSE))*JJ61)</f>
        <v xml:space="preserve"> </v>
      </c>
      <c r="JL61" s="168" t="str">
        <f t="shared" si="24"/>
        <v xml:space="preserve"> </v>
      </c>
      <c r="JM61" s="205" t="str">
        <f>IF(JI61=0," ",VLOOKUP(JI61,PROTOKOL!$A:$E,5,FALSE))</f>
        <v xml:space="preserve"> </v>
      </c>
      <c r="JN61" s="169"/>
      <c r="JO61" s="170" t="str">
        <f t="shared" si="78"/>
        <v xml:space="preserve"> </v>
      </c>
      <c r="JP61" s="210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",(VLOOKUP(JR61,PROTOKOL!$A$1:$E$27,2,FALSE))*JS61)</f>
        <v xml:space="preserve"> </v>
      </c>
      <c r="JU61" s="168" t="str">
        <f t="shared" si="25"/>
        <v xml:space="preserve"> </v>
      </c>
      <c r="JV61" s="169" t="str">
        <f>IF(JR61=0," ",VLOOKUP(JR61,PROTOKOL!$A:$E,5,FALSE))</f>
        <v xml:space="preserve"> </v>
      </c>
      <c r="JW61" s="205" t="str">
        <f t="shared" si="101"/>
        <v xml:space="preserve"> </v>
      </c>
      <c r="JX61" s="169">
        <f t="shared" si="80"/>
        <v>0</v>
      </c>
      <c r="JY61" s="170" t="str">
        <f t="shared" si="81"/>
        <v xml:space="preserve"> </v>
      </c>
      <c r="KA61" s="166">
        <v>13</v>
      </c>
      <c r="KB61" s="229"/>
      <c r="KC61" s="167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",(VLOOKUP(KE61,PROTOKOL!$A$1:$E$27,2,FALSE))*KF61)</f>
        <v xml:space="preserve"> </v>
      </c>
      <c r="KH61" s="168" t="str">
        <f t="shared" si="26"/>
        <v xml:space="preserve"> </v>
      </c>
      <c r="KI61" s="205" t="str">
        <f>IF(KE61=0," ",VLOOKUP(KE61,PROTOKOL!$A:$E,5,FALSE))</f>
        <v xml:space="preserve"> </v>
      </c>
      <c r="KJ61" s="169"/>
      <c r="KK61" s="170" t="str">
        <f t="shared" si="82"/>
        <v xml:space="preserve"> </v>
      </c>
      <c r="KL61" s="210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",(VLOOKUP(KN61,PROTOKOL!$A$1:$E$27,2,FALSE))*KO61)</f>
        <v xml:space="preserve"> </v>
      </c>
      <c r="KQ61" s="168" t="str">
        <f t="shared" si="27"/>
        <v xml:space="preserve"> </v>
      </c>
      <c r="KR61" s="169" t="str">
        <f>IF(KN61=0," ",VLOOKUP(KN61,PROTOKOL!$A:$E,5,FALSE))</f>
        <v xml:space="preserve"> </v>
      </c>
      <c r="KS61" s="205" t="str">
        <f t="shared" si="102"/>
        <v xml:space="preserve"> </v>
      </c>
      <c r="KT61" s="169">
        <f t="shared" si="84"/>
        <v>0</v>
      </c>
      <c r="KU61" s="170" t="str">
        <f t="shared" si="85"/>
        <v xml:space="preserve"> </v>
      </c>
      <c r="KW61" s="166">
        <v>13</v>
      </c>
      <c r="KX61" s="229"/>
      <c r="KY61" s="167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",(VLOOKUP(LA61,PROTOKOL!$A$1:$E$27,2,FALSE))*LB61)</f>
        <v xml:space="preserve"> </v>
      </c>
      <c r="LD61" s="168" t="str">
        <f t="shared" si="28"/>
        <v xml:space="preserve"> </v>
      </c>
      <c r="LE61" s="205" t="str">
        <f>IF(LA61=0," ",VLOOKUP(LA61,PROTOKOL!$A:$E,5,FALSE))</f>
        <v xml:space="preserve"> </v>
      </c>
      <c r="LF61" s="169"/>
      <c r="LG61" s="170" t="str">
        <f t="shared" si="86"/>
        <v xml:space="preserve"> </v>
      </c>
      <c r="LH61" s="210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",(VLOOKUP(LJ61,PROTOKOL!$A$1:$E$27,2,FALSE))*LK61)</f>
        <v xml:space="preserve"> </v>
      </c>
      <c r="LM61" s="168" t="str">
        <f t="shared" si="29"/>
        <v xml:space="preserve"> </v>
      </c>
      <c r="LN61" s="169" t="str">
        <f>IF(LJ61=0," ",VLOOKUP(LJ61,PROTOKOL!$A:$E,5,FALSE))</f>
        <v xml:space="preserve"> </v>
      </c>
      <c r="LO61" s="205" t="str">
        <f t="shared" si="103"/>
        <v xml:space="preserve"> </v>
      </c>
      <c r="LP61" s="169">
        <f t="shared" si="88"/>
        <v>0</v>
      </c>
      <c r="LQ61" s="170" t="str">
        <f t="shared" si="89"/>
        <v xml:space="preserve"> </v>
      </c>
    </row>
    <row r="62" spans="1:329" ht="13.8">
      <c r="A62" s="166">
        <v>14</v>
      </c>
      <c r="B62" s="227">
        <v>14</v>
      </c>
      <c r="C62" s="167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",(VLOOKUP(E62,PROTOKOL!$A$1:$E$27,2,FALSE))*F62)</f>
        <v xml:space="preserve"> </v>
      </c>
      <c r="H62" s="168" t="str">
        <f t="shared" si="0"/>
        <v xml:space="preserve"> </v>
      </c>
      <c r="I62" s="205" t="str">
        <f>IF(E62=0," ",VLOOKUP(E62,PROTOKOL!$A:$E,5,FALSE))</f>
        <v xml:space="preserve"> </v>
      </c>
      <c r="J62" s="169"/>
      <c r="K62" s="170" t="str">
        <f t="shared" si="30"/>
        <v xml:space="preserve"> </v>
      </c>
      <c r="L62" s="210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",(VLOOKUP(N62,PROTOKOL!$A$1:$E$27,2,FALSE))*O62)</f>
        <v xml:space="preserve"> </v>
      </c>
      <c r="Q62" s="168" t="str">
        <f t="shared" si="1"/>
        <v xml:space="preserve"> </v>
      </c>
      <c r="R62" s="169" t="str">
        <f>IF(N62=0," ",VLOOKUP(N62,PROTOKOL!$A:$E,5,FALSE))</f>
        <v xml:space="preserve"> </v>
      </c>
      <c r="S62" s="205" t="str">
        <f t="shared" si="31"/>
        <v xml:space="preserve"> </v>
      </c>
      <c r="T62" s="169">
        <f t="shared" si="32"/>
        <v>0</v>
      </c>
      <c r="U62" s="170" t="str">
        <f t="shared" si="33"/>
        <v xml:space="preserve"> </v>
      </c>
      <c r="W62" s="166">
        <v>14</v>
      </c>
      <c r="X62" s="227">
        <v>14</v>
      </c>
      <c r="Y62" s="167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",(VLOOKUP(AA62,PROTOKOL!$A$1:$E$27,2,FALSE))*AB62)</f>
        <v xml:space="preserve"> </v>
      </c>
      <c r="AD62" s="168" t="str">
        <f t="shared" si="2"/>
        <v xml:space="preserve"> </v>
      </c>
      <c r="AE62" s="205" t="str">
        <f>IF(AA62=0," ",VLOOKUP(AA62,PROTOKOL!$A:$E,5,FALSE))</f>
        <v xml:space="preserve"> </v>
      </c>
      <c r="AF62" s="169"/>
      <c r="AG62" s="170" t="str">
        <f t="shared" si="34"/>
        <v xml:space="preserve"> </v>
      </c>
      <c r="AH62" s="210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",(VLOOKUP(AJ62,PROTOKOL!$A$1:$E$27,2,FALSE))*AK62)</f>
        <v xml:space="preserve"> </v>
      </c>
      <c r="AM62" s="168" t="str">
        <f t="shared" si="3"/>
        <v xml:space="preserve"> </v>
      </c>
      <c r="AN62" s="169" t="str">
        <f>IF(AJ62=0," ",VLOOKUP(AJ62,PROTOKOL!$A:$E,5,FALSE))</f>
        <v xml:space="preserve"> </v>
      </c>
      <c r="AO62" s="205" t="str">
        <f t="shared" si="90"/>
        <v xml:space="preserve"> </v>
      </c>
      <c r="AP62" s="169">
        <f t="shared" si="36"/>
        <v>0</v>
      </c>
      <c r="AQ62" s="170" t="str">
        <f t="shared" si="37"/>
        <v xml:space="preserve"> </v>
      </c>
      <c r="AS62" s="166">
        <v>14</v>
      </c>
      <c r="AT62" s="227">
        <v>14</v>
      </c>
      <c r="AU62" s="167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",(VLOOKUP(AW62,PROTOKOL!$A$1:$E$27,2,FALSE))*AX62)</f>
        <v xml:space="preserve"> </v>
      </c>
      <c r="AZ62" s="168" t="str">
        <f t="shared" si="4"/>
        <v xml:space="preserve"> </v>
      </c>
      <c r="BA62" s="205" t="str">
        <f>IF(AW62=0," ",VLOOKUP(AW62,PROTOKOL!$A:$E,5,FALSE))</f>
        <v xml:space="preserve"> </v>
      </c>
      <c r="BB62" s="169"/>
      <c r="BC62" s="170" t="str">
        <f t="shared" si="38"/>
        <v xml:space="preserve"> </v>
      </c>
      <c r="BD62" s="210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",(VLOOKUP(BF62,PROTOKOL!$A$1:$E$27,2,FALSE))*BG62)</f>
        <v xml:space="preserve"> </v>
      </c>
      <c r="BI62" s="168" t="str">
        <f t="shared" si="5"/>
        <v xml:space="preserve"> </v>
      </c>
      <c r="BJ62" s="169" t="str">
        <f>IF(BF62=0," ",VLOOKUP(BF62,PROTOKOL!$A:$E,5,FALSE))</f>
        <v xml:space="preserve"> </v>
      </c>
      <c r="BK62" s="205" t="str">
        <f t="shared" si="91"/>
        <v xml:space="preserve"> </v>
      </c>
      <c r="BL62" s="169">
        <f t="shared" si="40"/>
        <v>0</v>
      </c>
      <c r="BM62" s="170" t="str">
        <f t="shared" si="41"/>
        <v xml:space="preserve"> </v>
      </c>
      <c r="BO62" s="166">
        <v>14</v>
      </c>
      <c r="BP62" s="227">
        <v>14</v>
      </c>
      <c r="BQ62" s="167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",(VLOOKUP(BS62,PROTOKOL!$A$1:$E$27,2,FALSE))*BT62)</f>
        <v xml:space="preserve"> </v>
      </c>
      <c r="BV62" s="168" t="str">
        <f t="shared" si="6"/>
        <v xml:space="preserve"> </v>
      </c>
      <c r="BW62" s="205" t="str">
        <f>IF(BS62=0," ",VLOOKUP(BS62,PROTOKOL!$A:$E,5,FALSE))</f>
        <v xml:space="preserve"> </v>
      </c>
      <c r="BX62" s="169"/>
      <c r="BY62" s="170" t="str">
        <f t="shared" si="42"/>
        <v xml:space="preserve"> </v>
      </c>
      <c r="BZ62" s="210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",(VLOOKUP(CB62,PROTOKOL!$A$1:$E$27,2,FALSE))*CC62)</f>
        <v xml:space="preserve"> </v>
      </c>
      <c r="CE62" s="168" t="str">
        <f t="shared" si="7"/>
        <v xml:space="preserve"> </v>
      </c>
      <c r="CF62" s="169" t="str">
        <f>IF(CB62=0," ",VLOOKUP(CB62,PROTOKOL!$A:$E,5,FALSE))</f>
        <v xml:space="preserve"> </v>
      </c>
      <c r="CG62" s="205" t="str">
        <f t="shared" si="92"/>
        <v xml:space="preserve"> </v>
      </c>
      <c r="CH62" s="169">
        <f t="shared" si="44"/>
        <v>0</v>
      </c>
      <c r="CI62" s="170" t="str">
        <f t="shared" si="45"/>
        <v xml:space="preserve"> </v>
      </c>
      <c r="CK62" s="166">
        <v>14</v>
      </c>
      <c r="CL62" s="227">
        <v>14</v>
      </c>
      <c r="CM62" s="167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",(VLOOKUP(CO62,PROTOKOL!$A$1:$E$27,2,FALSE))*CP62)</f>
        <v xml:space="preserve"> </v>
      </c>
      <c r="CR62" s="168" t="str">
        <f t="shared" si="8"/>
        <v xml:space="preserve"> </v>
      </c>
      <c r="CS62" s="205" t="str">
        <f>IF(CO62=0," ",VLOOKUP(CO62,PROTOKOL!$A:$E,5,FALSE))</f>
        <v xml:space="preserve"> </v>
      </c>
      <c r="CT62" s="169"/>
      <c r="CU62" s="170" t="str">
        <f t="shared" si="46"/>
        <v xml:space="preserve"> </v>
      </c>
      <c r="CV62" s="210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",(VLOOKUP(CX62,PROTOKOL!$A$1:$E$27,2,FALSE))*CY62)</f>
        <v xml:space="preserve"> </v>
      </c>
      <c r="DA62" s="168" t="str">
        <f t="shared" si="9"/>
        <v xml:space="preserve"> </v>
      </c>
      <c r="DB62" s="169" t="str">
        <f>IF(CX62=0," ",VLOOKUP(CX62,PROTOKOL!$A:$E,5,FALSE))</f>
        <v xml:space="preserve"> </v>
      </c>
      <c r="DC62" s="205" t="str">
        <f t="shared" si="93"/>
        <v xml:space="preserve"> </v>
      </c>
      <c r="DD62" s="169">
        <f t="shared" si="48"/>
        <v>0</v>
      </c>
      <c r="DE62" s="170" t="str">
        <f t="shared" si="49"/>
        <v xml:space="preserve"> </v>
      </c>
      <c r="DG62" s="166">
        <v>14</v>
      </c>
      <c r="DH62" s="227">
        <v>14</v>
      </c>
      <c r="DI62" s="167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",(VLOOKUP(DK62,PROTOKOL!$A$1:$E$27,2,FALSE))*DL62)</f>
        <v xml:space="preserve"> </v>
      </c>
      <c r="DN62" s="168" t="str">
        <f t="shared" si="10"/>
        <v xml:space="preserve"> </v>
      </c>
      <c r="DO62" s="205" t="str">
        <f>IF(DK62=0," ",VLOOKUP(DK62,PROTOKOL!$A:$E,5,FALSE))</f>
        <v xml:space="preserve"> </v>
      </c>
      <c r="DP62" s="169"/>
      <c r="DQ62" s="170" t="str">
        <f t="shared" si="50"/>
        <v xml:space="preserve"> </v>
      </c>
      <c r="DR62" s="210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",(VLOOKUP(DT62,PROTOKOL!$A$1:$E$27,2,FALSE))*DU62)</f>
        <v xml:space="preserve"> </v>
      </c>
      <c r="DW62" s="168" t="str">
        <f t="shared" si="11"/>
        <v xml:space="preserve"> </v>
      </c>
      <c r="DX62" s="169" t="str">
        <f>IF(DT62=0," ",VLOOKUP(DT62,PROTOKOL!$A:$E,5,FALSE))</f>
        <v xml:space="preserve"> </v>
      </c>
      <c r="DY62" s="205" t="str">
        <f t="shared" si="94"/>
        <v xml:space="preserve"> </v>
      </c>
      <c r="DZ62" s="169">
        <f t="shared" si="52"/>
        <v>0</v>
      </c>
      <c r="EA62" s="170" t="str">
        <f t="shared" si="53"/>
        <v xml:space="preserve"> </v>
      </c>
      <c r="EC62" s="166">
        <v>14</v>
      </c>
      <c r="ED62" s="227">
        <v>14</v>
      </c>
      <c r="EE62" s="167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",(VLOOKUP(EG62,PROTOKOL!$A$1:$E$27,2,FALSE))*EH62)</f>
        <v xml:space="preserve"> </v>
      </c>
      <c r="EJ62" s="168" t="str">
        <f t="shared" si="12"/>
        <v xml:space="preserve"> </v>
      </c>
      <c r="EK62" s="205" t="str">
        <f>IF(EG62=0," ",VLOOKUP(EG62,PROTOKOL!$A:$E,5,FALSE))</f>
        <v xml:space="preserve"> </v>
      </c>
      <c r="EL62" s="169"/>
      <c r="EM62" s="170" t="str">
        <f t="shared" si="54"/>
        <v xml:space="preserve"> </v>
      </c>
      <c r="EN62" s="210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",(VLOOKUP(EP62,PROTOKOL!$A$1:$E$27,2,FALSE))*EQ62)</f>
        <v xml:space="preserve"> </v>
      </c>
      <c r="ES62" s="168" t="str">
        <f t="shared" si="13"/>
        <v xml:space="preserve"> </v>
      </c>
      <c r="ET62" s="169" t="str">
        <f>IF(EP62=0," ",VLOOKUP(EP62,PROTOKOL!$A:$E,5,FALSE))</f>
        <v xml:space="preserve"> </v>
      </c>
      <c r="EU62" s="205" t="str">
        <f t="shared" si="95"/>
        <v xml:space="preserve"> </v>
      </c>
      <c r="EV62" s="169">
        <f t="shared" si="56"/>
        <v>0</v>
      </c>
      <c r="EW62" s="170" t="str">
        <f t="shared" si="57"/>
        <v xml:space="preserve"> </v>
      </c>
      <c r="EY62" s="166">
        <v>14</v>
      </c>
      <c r="EZ62" s="227">
        <v>14</v>
      </c>
      <c r="FA62" s="167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",(VLOOKUP(FC62,PROTOKOL!$A$1:$E$27,2,FALSE))*FD62)</f>
        <v xml:space="preserve"> </v>
      </c>
      <c r="FF62" s="168" t="str">
        <f t="shared" si="14"/>
        <v xml:space="preserve"> </v>
      </c>
      <c r="FG62" s="205" t="str">
        <f>IF(FC62=0," ",VLOOKUP(FC62,PROTOKOL!$A:$E,5,FALSE))</f>
        <v xml:space="preserve"> </v>
      </c>
      <c r="FH62" s="169"/>
      <c r="FI62" s="170" t="str">
        <f t="shared" si="58"/>
        <v xml:space="preserve"> </v>
      </c>
      <c r="FJ62" s="210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",(VLOOKUP(FL62,PROTOKOL!$A$1:$E$27,2,FALSE))*FM62)</f>
        <v xml:space="preserve"> </v>
      </c>
      <c r="FO62" s="168" t="str">
        <f t="shared" si="15"/>
        <v xml:space="preserve"> </v>
      </c>
      <c r="FP62" s="169" t="str">
        <f>IF(FL62=0," ",VLOOKUP(FL62,PROTOKOL!$A:$E,5,FALSE))</f>
        <v xml:space="preserve"> </v>
      </c>
      <c r="FQ62" s="205" t="str">
        <f t="shared" si="96"/>
        <v xml:space="preserve"> </v>
      </c>
      <c r="FR62" s="169">
        <f t="shared" si="60"/>
        <v>0</v>
      </c>
      <c r="FS62" s="170" t="str">
        <f t="shared" si="61"/>
        <v xml:space="preserve"> </v>
      </c>
      <c r="FU62" s="166">
        <v>14</v>
      </c>
      <c r="FV62" s="227">
        <v>14</v>
      </c>
      <c r="FW62" s="167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",(VLOOKUP(FY62,PROTOKOL!$A$1:$E$27,2,FALSE))*FZ62)</f>
        <v xml:space="preserve"> </v>
      </c>
      <c r="GB62" s="168" t="str">
        <f t="shared" si="16"/>
        <v xml:space="preserve"> </v>
      </c>
      <c r="GC62" s="205" t="str">
        <f>IF(FY62=0," ",VLOOKUP(FY62,PROTOKOL!$A:$E,5,FALSE))</f>
        <v xml:space="preserve"> </v>
      </c>
      <c r="GD62" s="169"/>
      <c r="GE62" s="170" t="str">
        <f t="shared" si="62"/>
        <v xml:space="preserve"> </v>
      </c>
      <c r="GF62" s="210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",(VLOOKUP(GH62,PROTOKOL!$A$1:$E$27,2,FALSE))*GI62)</f>
        <v xml:space="preserve"> </v>
      </c>
      <c r="GK62" s="168" t="str">
        <f t="shared" si="17"/>
        <v xml:space="preserve"> </v>
      </c>
      <c r="GL62" s="169" t="str">
        <f>IF(GH62=0," ",VLOOKUP(GH62,PROTOKOL!$A:$E,5,FALSE))</f>
        <v xml:space="preserve"> </v>
      </c>
      <c r="GM62" s="205" t="str">
        <f t="shared" si="97"/>
        <v xml:space="preserve"> </v>
      </c>
      <c r="GN62" s="169">
        <f t="shared" si="64"/>
        <v>0</v>
      </c>
      <c r="GO62" s="170" t="str">
        <f t="shared" si="65"/>
        <v xml:space="preserve"> </v>
      </c>
      <c r="GQ62" s="166">
        <v>14</v>
      </c>
      <c r="GR62" s="227">
        <v>14</v>
      </c>
      <c r="GS62" s="167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",(VLOOKUP(GU62,PROTOKOL!$A$1:$E$27,2,FALSE))*GV62)</f>
        <v xml:space="preserve"> </v>
      </c>
      <c r="GX62" s="168" t="str">
        <f t="shared" si="18"/>
        <v xml:space="preserve"> </v>
      </c>
      <c r="GY62" s="205" t="str">
        <f>IF(GU62=0," ",VLOOKUP(GU62,PROTOKOL!$A:$E,5,FALSE))</f>
        <v xml:space="preserve"> </v>
      </c>
      <c r="GZ62" s="169"/>
      <c r="HA62" s="170" t="str">
        <f t="shared" si="66"/>
        <v xml:space="preserve"> </v>
      </c>
      <c r="HB62" s="210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",(VLOOKUP(HD62,PROTOKOL!$A$1:$E$27,2,FALSE))*HE62)</f>
        <v xml:space="preserve"> </v>
      </c>
      <c r="HG62" s="168" t="str">
        <f t="shared" si="19"/>
        <v xml:space="preserve"> </v>
      </c>
      <c r="HH62" s="169" t="str">
        <f>IF(HD62=0," ",VLOOKUP(HD62,PROTOKOL!$A:$E,5,FALSE))</f>
        <v xml:space="preserve"> </v>
      </c>
      <c r="HI62" s="205" t="str">
        <f t="shared" si="98"/>
        <v xml:space="preserve"> </v>
      </c>
      <c r="HJ62" s="169">
        <f t="shared" si="68"/>
        <v>0</v>
      </c>
      <c r="HK62" s="170" t="str">
        <f t="shared" si="69"/>
        <v xml:space="preserve"> </v>
      </c>
      <c r="HM62" s="166">
        <v>14</v>
      </c>
      <c r="HN62" s="227">
        <v>14</v>
      </c>
      <c r="HO62" s="167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",(VLOOKUP(HQ62,PROTOKOL!$A$1:$E$27,2,FALSE))*HR62)</f>
        <v xml:space="preserve"> </v>
      </c>
      <c r="HT62" s="168" t="str">
        <f t="shared" si="20"/>
        <v xml:space="preserve"> </v>
      </c>
      <c r="HU62" s="205" t="str">
        <f>IF(HQ62=0," ",VLOOKUP(HQ62,PROTOKOL!$A:$E,5,FALSE))</f>
        <v xml:space="preserve"> </v>
      </c>
      <c r="HV62" s="169"/>
      <c r="HW62" s="170" t="str">
        <f t="shared" si="70"/>
        <v xml:space="preserve"> </v>
      </c>
      <c r="HX62" s="210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",(VLOOKUP(HZ62,PROTOKOL!$A$1:$E$27,2,FALSE))*IA62)</f>
        <v xml:space="preserve"> </v>
      </c>
      <c r="IC62" s="168" t="str">
        <f t="shared" si="21"/>
        <v xml:space="preserve"> </v>
      </c>
      <c r="ID62" s="169" t="str">
        <f>IF(HZ62=0," ",VLOOKUP(HZ62,PROTOKOL!$A:$E,5,FALSE))</f>
        <v xml:space="preserve"> </v>
      </c>
      <c r="IE62" s="205" t="str">
        <f t="shared" si="99"/>
        <v xml:space="preserve"> </v>
      </c>
      <c r="IF62" s="169">
        <f t="shared" si="72"/>
        <v>0</v>
      </c>
      <c r="IG62" s="170" t="str">
        <f t="shared" si="73"/>
        <v xml:space="preserve"> </v>
      </c>
      <c r="II62" s="166">
        <v>14</v>
      </c>
      <c r="IJ62" s="227">
        <v>14</v>
      </c>
      <c r="IK62" s="167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",(VLOOKUP(IM62,PROTOKOL!$A$1:$E$27,2,FALSE))*IN62)</f>
        <v xml:space="preserve"> </v>
      </c>
      <c r="IP62" s="168" t="str">
        <f t="shared" si="22"/>
        <v xml:space="preserve"> </v>
      </c>
      <c r="IQ62" s="205" t="str">
        <f>IF(IM62=0," ",VLOOKUP(IM62,PROTOKOL!$A:$E,5,FALSE))</f>
        <v xml:space="preserve"> </v>
      </c>
      <c r="IR62" s="169"/>
      <c r="IS62" s="170" t="str">
        <f t="shared" si="74"/>
        <v xml:space="preserve"> </v>
      </c>
      <c r="IT62" s="210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",(VLOOKUP(IV62,PROTOKOL!$A$1:$E$27,2,FALSE))*IW62)</f>
        <v xml:space="preserve"> </v>
      </c>
      <c r="IY62" s="168" t="str">
        <f t="shared" si="23"/>
        <v xml:space="preserve"> </v>
      </c>
      <c r="IZ62" s="169" t="str">
        <f>IF(IV62=0," ",VLOOKUP(IV62,PROTOKOL!$A:$E,5,FALSE))</f>
        <v xml:space="preserve"> </v>
      </c>
      <c r="JA62" s="205" t="str">
        <f t="shared" si="100"/>
        <v xml:space="preserve"> </v>
      </c>
      <c r="JB62" s="169">
        <f t="shared" si="76"/>
        <v>0</v>
      </c>
      <c r="JC62" s="170" t="str">
        <f t="shared" si="77"/>
        <v xml:space="preserve"> </v>
      </c>
      <c r="JE62" s="166">
        <v>14</v>
      </c>
      <c r="JF62" s="227">
        <v>14</v>
      </c>
      <c r="JG62" s="167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",(VLOOKUP(JI62,PROTOKOL!$A$1:$E$27,2,FALSE))*JJ62)</f>
        <v xml:space="preserve"> </v>
      </c>
      <c r="JL62" s="168" t="str">
        <f t="shared" si="24"/>
        <v xml:space="preserve"> </v>
      </c>
      <c r="JM62" s="205" t="str">
        <f>IF(JI62=0," ",VLOOKUP(JI62,PROTOKOL!$A:$E,5,FALSE))</f>
        <v xml:space="preserve"> </v>
      </c>
      <c r="JN62" s="169"/>
      <c r="JO62" s="170" t="str">
        <f t="shared" si="78"/>
        <v xml:space="preserve"> </v>
      </c>
      <c r="JP62" s="210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",(VLOOKUP(JR62,PROTOKOL!$A$1:$E$27,2,FALSE))*JS62)</f>
        <v xml:space="preserve"> </v>
      </c>
      <c r="JU62" s="168" t="str">
        <f t="shared" si="25"/>
        <v xml:space="preserve"> </v>
      </c>
      <c r="JV62" s="169" t="str">
        <f>IF(JR62=0," ",VLOOKUP(JR62,PROTOKOL!$A:$E,5,FALSE))</f>
        <v xml:space="preserve"> </v>
      </c>
      <c r="JW62" s="205" t="str">
        <f t="shared" si="101"/>
        <v xml:space="preserve"> </v>
      </c>
      <c r="JX62" s="169">
        <f t="shared" si="80"/>
        <v>0</v>
      </c>
      <c r="JY62" s="170" t="str">
        <f t="shared" si="81"/>
        <v xml:space="preserve"> </v>
      </c>
      <c r="KA62" s="166">
        <v>14</v>
      </c>
      <c r="KB62" s="227">
        <v>14</v>
      </c>
      <c r="KC62" s="167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",(VLOOKUP(KE62,PROTOKOL!$A$1:$E$27,2,FALSE))*KF62)</f>
        <v xml:space="preserve"> </v>
      </c>
      <c r="KH62" s="168" t="str">
        <f t="shared" si="26"/>
        <v xml:space="preserve"> </v>
      </c>
      <c r="KI62" s="205" t="str">
        <f>IF(KE62=0," ",VLOOKUP(KE62,PROTOKOL!$A:$E,5,FALSE))</f>
        <v xml:space="preserve"> </v>
      </c>
      <c r="KJ62" s="169"/>
      <c r="KK62" s="170" t="str">
        <f t="shared" si="82"/>
        <v xml:space="preserve"> </v>
      </c>
      <c r="KL62" s="210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",(VLOOKUP(KN62,PROTOKOL!$A$1:$E$27,2,FALSE))*KO62)</f>
        <v xml:space="preserve"> </v>
      </c>
      <c r="KQ62" s="168" t="str">
        <f t="shared" si="27"/>
        <v xml:space="preserve"> </v>
      </c>
      <c r="KR62" s="169" t="str">
        <f>IF(KN62=0," ",VLOOKUP(KN62,PROTOKOL!$A:$E,5,FALSE))</f>
        <v xml:space="preserve"> </v>
      </c>
      <c r="KS62" s="205" t="str">
        <f t="shared" si="102"/>
        <v xml:space="preserve"> </v>
      </c>
      <c r="KT62" s="169">
        <f t="shared" si="84"/>
        <v>0</v>
      </c>
      <c r="KU62" s="170" t="str">
        <f t="shared" si="85"/>
        <v xml:space="preserve"> </v>
      </c>
      <c r="KW62" s="166">
        <v>14</v>
      </c>
      <c r="KX62" s="227">
        <v>14</v>
      </c>
      <c r="KY62" s="167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",(VLOOKUP(LA62,PROTOKOL!$A$1:$E$27,2,FALSE))*LB62)</f>
        <v xml:space="preserve"> </v>
      </c>
      <c r="LD62" s="168" t="str">
        <f t="shared" si="28"/>
        <v xml:space="preserve"> </v>
      </c>
      <c r="LE62" s="205" t="str">
        <f>IF(LA62=0," ",VLOOKUP(LA62,PROTOKOL!$A:$E,5,FALSE))</f>
        <v xml:space="preserve"> </v>
      </c>
      <c r="LF62" s="169"/>
      <c r="LG62" s="170" t="str">
        <f t="shared" si="86"/>
        <v xml:space="preserve"> </v>
      </c>
      <c r="LH62" s="210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",(VLOOKUP(LJ62,PROTOKOL!$A$1:$E$27,2,FALSE))*LK62)</f>
        <v xml:space="preserve"> </v>
      </c>
      <c r="LM62" s="168" t="str">
        <f t="shared" si="29"/>
        <v xml:space="preserve"> </v>
      </c>
      <c r="LN62" s="169" t="str">
        <f>IF(LJ62=0," ",VLOOKUP(LJ62,PROTOKOL!$A:$E,5,FALSE))</f>
        <v xml:space="preserve"> </v>
      </c>
      <c r="LO62" s="205" t="str">
        <f t="shared" si="103"/>
        <v xml:space="preserve"> </v>
      </c>
      <c r="LP62" s="169">
        <f t="shared" si="88"/>
        <v>0</v>
      </c>
      <c r="LQ62" s="170" t="str">
        <f t="shared" si="89"/>
        <v xml:space="preserve"> </v>
      </c>
    </row>
    <row r="63" spans="1:329" ht="13.8">
      <c r="A63" s="166">
        <v>14</v>
      </c>
      <c r="B63" s="228"/>
      <c r="C63" s="167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",(VLOOKUP(E63,PROTOKOL!$A$1:$E$27,2,FALSE))*F63)</f>
        <v xml:space="preserve"> </v>
      </c>
      <c r="H63" s="168" t="str">
        <f t="shared" si="0"/>
        <v xml:space="preserve"> </v>
      </c>
      <c r="I63" s="205" t="str">
        <f>IF(E63=0," ",VLOOKUP(E63,PROTOKOL!$A:$E,5,FALSE))</f>
        <v xml:space="preserve"> </v>
      </c>
      <c r="J63" s="169"/>
      <c r="K63" s="170" t="str">
        <f t="shared" si="30"/>
        <v xml:space="preserve"> </v>
      </c>
      <c r="L63" s="210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",(VLOOKUP(N63,PROTOKOL!$A$1:$E$27,2,FALSE))*O63)</f>
        <v xml:space="preserve"> </v>
      </c>
      <c r="Q63" s="168" t="str">
        <f t="shared" si="1"/>
        <v xml:space="preserve"> </v>
      </c>
      <c r="R63" s="169" t="str">
        <f>IF(N63=0," ",VLOOKUP(N63,PROTOKOL!$A:$E,5,FALSE))</f>
        <v xml:space="preserve"> </v>
      </c>
      <c r="S63" s="205" t="str">
        <f t="shared" si="31"/>
        <v xml:space="preserve"> </v>
      </c>
      <c r="T63" s="169">
        <f t="shared" si="32"/>
        <v>0</v>
      </c>
      <c r="U63" s="170" t="str">
        <f t="shared" si="33"/>
        <v xml:space="preserve"> </v>
      </c>
      <c r="W63" s="166">
        <v>14</v>
      </c>
      <c r="X63" s="228"/>
      <c r="Y63" s="167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",(VLOOKUP(AA63,PROTOKOL!$A$1:$E$27,2,FALSE))*AB63)</f>
        <v xml:space="preserve"> </v>
      </c>
      <c r="AD63" s="168" t="str">
        <f t="shared" si="2"/>
        <v xml:space="preserve"> </v>
      </c>
      <c r="AE63" s="205" t="str">
        <f>IF(AA63=0," ",VLOOKUP(AA63,PROTOKOL!$A:$E,5,FALSE))</f>
        <v xml:space="preserve"> </v>
      </c>
      <c r="AF63" s="169"/>
      <c r="AG63" s="170" t="str">
        <f t="shared" si="34"/>
        <v xml:space="preserve"> </v>
      </c>
      <c r="AH63" s="210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",(VLOOKUP(AJ63,PROTOKOL!$A$1:$E$27,2,FALSE))*AK63)</f>
        <v xml:space="preserve"> </v>
      </c>
      <c r="AM63" s="168" t="str">
        <f t="shared" si="3"/>
        <v xml:space="preserve"> </v>
      </c>
      <c r="AN63" s="169" t="str">
        <f>IF(AJ63=0," ",VLOOKUP(AJ63,PROTOKOL!$A:$E,5,FALSE))</f>
        <v xml:space="preserve"> </v>
      </c>
      <c r="AO63" s="205" t="str">
        <f t="shared" si="90"/>
        <v xml:space="preserve"> </v>
      </c>
      <c r="AP63" s="169">
        <f t="shared" si="36"/>
        <v>0</v>
      </c>
      <c r="AQ63" s="170" t="str">
        <f t="shared" si="37"/>
        <v xml:space="preserve"> </v>
      </c>
      <c r="AS63" s="166">
        <v>14</v>
      </c>
      <c r="AT63" s="228"/>
      <c r="AU63" s="167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",(VLOOKUP(AW63,PROTOKOL!$A$1:$E$27,2,FALSE))*AX63)</f>
        <v xml:space="preserve"> </v>
      </c>
      <c r="AZ63" s="168" t="str">
        <f t="shared" si="4"/>
        <v xml:space="preserve"> </v>
      </c>
      <c r="BA63" s="205" t="str">
        <f>IF(AW63=0," ",VLOOKUP(AW63,PROTOKOL!$A:$E,5,FALSE))</f>
        <v xml:space="preserve"> </v>
      </c>
      <c r="BB63" s="169"/>
      <c r="BC63" s="170" t="str">
        <f t="shared" si="38"/>
        <v xml:space="preserve"> </v>
      </c>
      <c r="BD63" s="210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",(VLOOKUP(BF63,PROTOKOL!$A$1:$E$27,2,FALSE))*BG63)</f>
        <v xml:space="preserve"> </v>
      </c>
      <c r="BI63" s="168" t="str">
        <f t="shared" si="5"/>
        <v xml:space="preserve"> </v>
      </c>
      <c r="BJ63" s="169" t="str">
        <f>IF(BF63=0," ",VLOOKUP(BF63,PROTOKOL!$A:$E,5,FALSE))</f>
        <v xml:space="preserve"> </v>
      </c>
      <c r="BK63" s="205" t="str">
        <f t="shared" si="91"/>
        <v xml:space="preserve"> </v>
      </c>
      <c r="BL63" s="169">
        <f t="shared" si="40"/>
        <v>0</v>
      </c>
      <c r="BM63" s="170" t="str">
        <f t="shared" si="41"/>
        <v xml:space="preserve"> </v>
      </c>
      <c r="BO63" s="166">
        <v>14</v>
      </c>
      <c r="BP63" s="228"/>
      <c r="BQ63" s="167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",(VLOOKUP(BS63,PROTOKOL!$A$1:$E$27,2,FALSE))*BT63)</f>
        <v xml:space="preserve"> </v>
      </c>
      <c r="BV63" s="168" t="str">
        <f t="shared" si="6"/>
        <v xml:space="preserve"> </v>
      </c>
      <c r="BW63" s="205" t="str">
        <f>IF(BS63=0," ",VLOOKUP(BS63,PROTOKOL!$A:$E,5,FALSE))</f>
        <v xml:space="preserve"> </v>
      </c>
      <c r="BX63" s="169"/>
      <c r="BY63" s="170" t="str">
        <f t="shared" si="42"/>
        <v xml:space="preserve"> </v>
      </c>
      <c r="BZ63" s="210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",(VLOOKUP(CB63,PROTOKOL!$A$1:$E$27,2,FALSE))*CC63)</f>
        <v xml:space="preserve"> </v>
      </c>
      <c r="CE63" s="168" t="str">
        <f t="shared" si="7"/>
        <v xml:space="preserve"> </v>
      </c>
      <c r="CF63" s="169" t="str">
        <f>IF(CB63=0," ",VLOOKUP(CB63,PROTOKOL!$A:$E,5,FALSE))</f>
        <v xml:space="preserve"> </v>
      </c>
      <c r="CG63" s="205" t="str">
        <f t="shared" si="92"/>
        <v xml:space="preserve"> </v>
      </c>
      <c r="CH63" s="169">
        <f t="shared" si="44"/>
        <v>0</v>
      </c>
      <c r="CI63" s="170" t="str">
        <f t="shared" si="45"/>
        <v xml:space="preserve"> </v>
      </c>
      <c r="CK63" s="166">
        <v>14</v>
      </c>
      <c r="CL63" s="228"/>
      <c r="CM63" s="167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",(VLOOKUP(CO63,PROTOKOL!$A$1:$E$27,2,FALSE))*CP63)</f>
        <v xml:space="preserve"> </v>
      </c>
      <c r="CR63" s="168" t="str">
        <f t="shared" si="8"/>
        <v xml:space="preserve"> </v>
      </c>
      <c r="CS63" s="205" t="str">
        <f>IF(CO63=0," ",VLOOKUP(CO63,PROTOKOL!$A:$E,5,FALSE))</f>
        <v xml:space="preserve"> </v>
      </c>
      <c r="CT63" s="169"/>
      <c r="CU63" s="170" t="str">
        <f t="shared" si="46"/>
        <v xml:space="preserve"> </v>
      </c>
      <c r="CV63" s="210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",(VLOOKUP(CX63,PROTOKOL!$A$1:$E$27,2,FALSE))*CY63)</f>
        <v xml:space="preserve"> </v>
      </c>
      <c r="DA63" s="168" t="str">
        <f t="shared" si="9"/>
        <v xml:space="preserve"> </v>
      </c>
      <c r="DB63" s="169" t="str">
        <f>IF(CX63=0," ",VLOOKUP(CX63,PROTOKOL!$A:$E,5,FALSE))</f>
        <v xml:space="preserve"> </v>
      </c>
      <c r="DC63" s="205" t="str">
        <f t="shared" si="93"/>
        <v xml:space="preserve"> </v>
      </c>
      <c r="DD63" s="169">
        <f t="shared" si="48"/>
        <v>0</v>
      </c>
      <c r="DE63" s="170" t="str">
        <f t="shared" si="49"/>
        <v xml:space="preserve"> </v>
      </c>
      <c r="DG63" s="166">
        <v>14</v>
      </c>
      <c r="DH63" s="228"/>
      <c r="DI63" s="167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",(VLOOKUP(DK63,PROTOKOL!$A$1:$E$27,2,FALSE))*DL63)</f>
        <v xml:space="preserve"> </v>
      </c>
      <c r="DN63" s="168" t="str">
        <f t="shared" si="10"/>
        <v xml:space="preserve"> </v>
      </c>
      <c r="DO63" s="205" t="str">
        <f>IF(DK63=0," ",VLOOKUP(DK63,PROTOKOL!$A:$E,5,FALSE))</f>
        <v xml:space="preserve"> </v>
      </c>
      <c r="DP63" s="169"/>
      <c r="DQ63" s="170" t="str">
        <f t="shared" si="50"/>
        <v xml:space="preserve"> </v>
      </c>
      <c r="DR63" s="210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",(VLOOKUP(DT63,PROTOKOL!$A$1:$E$27,2,FALSE))*DU63)</f>
        <v xml:space="preserve"> </v>
      </c>
      <c r="DW63" s="168" t="str">
        <f t="shared" si="11"/>
        <v xml:space="preserve"> </v>
      </c>
      <c r="DX63" s="169" t="str">
        <f>IF(DT63=0," ",VLOOKUP(DT63,PROTOKOL!$A:$E,5,FALSE))</f>
        <v xml:space="preserve"> </v>
      </c>
      <c r="DY63" s="205" t="str">
        <f t="shared" si="94"/>
        <v xml:space="preserve"> </v>
      </c>
      <c r="DZ63" s="169">
        <f t="shared" si="52"/>
        <v>0</v>
      </c>
      <c r="EA63" s="170" t="str">
        <f t="shared" si="53"/>
        <v xml:space="preserve"> </v>
      </c>
      <c r="EC63" s="166">
        <v>14</v>
      </c>
      <c r="ED63" s="228"/>
      <c r="EE63" s="167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",(VLOOKUP(EG63,PROTOKOL!$A$1:$E$27,2,FALSE))*EH63)</f>
        <v xml:space="preserve"> </v>
      </c>
      <c r="EJ63" s="168" t="str">
        <f t="shared" si="12"/>
        <v xml:space="preserve"> </v>
      </c>
      <c r="EK63" s="205" t="str">
        <f>IF(EG63=0," ",VLOOKUP(EG63,PROTOKOL!$A:$E,5,FALSE))</f>
        <v xml:space="preserve"> </v>
      </c>
      <c r="EL63" s="169"/>
      <c r="EM63" s="170" t="str">
        <f t="shared" si="54"/>
        <v xml:space="preserve"> </v>
      </c>
      <c r="EN63" s="210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",(VLOOKUP(EP63,PROTOKOL!$A$1:$E$27,2,FALSE))*EQ63)</f>
        <v xml:space="preserve"> </v>
      </c>
      <c r="ES63" s="168" t="str">
        <f t="shared" si="13"/>
        <v xml:space="preserve"> </v>
      </c>
      <c r="ET63" s="169" t="str">
        <f>IF(EP63=0," ",VLOOKUP(EP63,PROTOKOL!$A:$E,5,FALSE))</f>
        <v xml:space="preserve"> </v>
      </c>
      <c r="EU63" s="205" t="str">
        <f t="shared" si="95"/>
        <v xml:space="preserve"> </v>
      </c>
      <c r="EV63" s="169">
        <f t="shared" si="56"/>
        <v>0</v>
      </c>
      <c r="EW63" s="170" t="str">
        <f t="shared" si="57"/>
        <v xml:space="preserve"> </v>
      </c>
      <c r="EY63" s="166">
        <v>14</v>
      </c>
      <c r="EZ63" s="228"/>
      <c r="FA63" s="167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",(VLOOKUP(FC63,PROTOKOL!$A$1:$E$27,2,FALSE))*FD63)</f>
        <v xml:space="preserve"> </v>
      </c>
      <c r="FF63" s="168" t="str">
        <f t="shared" si="14"/>
        <v xml:space="preserve"> </v>
      </c>
      <c r="FG63" s="205" t="str">
        <f>IF(FC63=0," ",VLOOKUP(FC63,PROTOKOL!$A:$E,5,FALSE))</f>
        <v xml:space="preserve"> </v>
      </c>
      <c r="FH63" s="169"/>
      <c r="FI63" s="170" t="str">
        <f t="shared" si="58"/>
        <v xml:space="preserve"> </v>
      </c>
      <c r="FJ63" s="210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",(VLOOKUP(FL63,PROTOKOL!$A$1:$E$27,2,FALSE))*FM63)</f>
        <v xml:space="preserve"> </v>
      </c>
      <c r="FO63" s="168" t="str">
        <f t="shared" si="15"/>
        <v xml:space="preserve"> </v>
      </c>
      <c r="FP63" s="169" t="str">
        <f>IF(FL63=0," ",VLOOKUP(FL63,PROTOKOL!$A:$E,5,FALSE))</f>
        <v xml:space="preserve"> </v>
      </c>
      <c r="FQ63" s="205" t="str">
        <f t="shared" si="96"/>
        <v xml:space="preserve"> </v>
      </c>
      <c r="FR63" s="169">
        <f t="shared" si="60"/>
        <v>0</v>
      </c>
      <c r="FS63" s="170" t="str">
        <f t="shared" si="61"/>
        <v xml:space="preserve"> </v>
      </c>
      <c r="FU63" s="166">
        <v>14</v>
      </c>
      <c r="FV63" s="228"/>
      <c r="FW63" s="167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",(VLOOKUP(FY63,PROTOKOL!$A$1:$E$27,2,FALSE))*FZ63)</f>
        <v xml:space="preserve"> </v>
      </c>
      <c r="GB63" s="168" t="str">
        <f t="shared" si="16"/>
        <v xml:space="preserve"> </v>
      </c>
      <c r="GC63" s="205" t="str">
        <f>IF(FY63=0," ",VLOOKUP(FY63,PROTOKOL!$A:$E,5,FALSE))</f>
        <v xml:space="preserve"> </v>
      </c>
      <c r="GD63" s="169"/>
      <c r="GE63" s="170" t="str">
        <f t="shared" si="62"/>
        <v xml:space="preserve"> </v>
      </c>
      <c r="GF63" s="210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",(VLOOKUP(GH63,PROTOKOL!$A$1:$E$27,2,FALSE))*GI63)</f>
        <v xml:space="preserve"> </v>
      </c>
      <c r="GK63" s="168" t="str">
        <f t="shared" si="17"/>
        <v xml:space="preserve"> </v>
      </c>
      <c r="GL63" s="169" t="str">
        <f>IF(GH63=0," ",VLOOKUP(GH63,PROTOKOL!$A:$E,5,FALSE))</f>
        <v xml:space="preserve"> </v>
      </c>
      <c r="GM63" s="205" t="str">
        <f t="shared" si="97"/>
        <v xml:space="preserve"> </v>
      </c>
      <c r="GN63" s="169">
        <f t="shared" si="64"/>
        <v>0</v>
      </c>
      <c r="GO63" s="170" t="str">
        <f t="shared" si="65"/>
        <v xml:space="preserve"> </v>
      </c>
      <c r="GQ63" s="166">
        <v>14</v>
      </c>
      <c r="GR63" s="228"/>
      <c r="GS63" s="167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",(VLOOKUP(GU63,PROTOKOL!$A$1:$E$27,2,FALSE))*GV63)</f>
        <v xml:space="preserve"> </v>
      </c>
      <c r="GX63" s="168" t="str">
        <f t="shared" si="18"/>
        <v xml:space="preserve"> </v>
      </c>
      <c r="GY63" s="205" t="str">
        <f>IF(GU63=0," ",VLOOKUP(GU63,PROTOKOL!$A:$E,5,FALSE))</f>
        <v xml:space="preserve"> </v>
      </c>
      <c r="GZ63" s="169"/>
      <c r="HA63" s="170" t="str">
        <f t="shared" si="66"/>
        <v xml:space="preserve"> </v>
      </c>
      <c r="HB63" s="210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",(VLOOKUP(HD63,PROTOKOL!$A$1:$E$27,2,FALSE))*HE63)</f>
        <v xml:space="preserve"> </v>
      </c>
      <c r="HG63" s="168" t="str">
        <f t="shared" si="19"/>
        <v xml:space="preserve"> </v>
      </c>
      <c r="HH63" s="169" t="str">
        <f>IF(HD63=0," ",VLOOKUP(HD63,PROTOKOL!$A:$E,5,FALSE))</f>
        <v xml:space="preserve"> </v>
      </c>
      <c r="HI63" s="205" t="str">
        <f t="shared" si="98"/>
        <v xml:space="preserve"> </v>
      </c>
      <c r="HJ63" s="169">
        <f t="shared" si="68"/>
        <v>0</v>
      </c>
      <c r="HK63" s="170" t="str">
        <f t="shared" si="69"/>
        <v xml:space="preserve"> </v>
      </c>
      <c r="HM63" s="166">
        <v>14</v>
      </c>
      <c r="HN63" s="228"/>
      <c r="HO63" s="167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",(VLOOKUP(HQ63,PROTOKOL!$A$1:$E$27,2,FALSE))*HR63)</f>
        <v xml:space="preserve"> </v>
      </c>
      <c r="HT63" s="168" t="str">
        <f t="shared" si="20"/>
        <v xml:space="preserve"> </v>
      </c>
      <c r="HU63" s="205" t="str">
        <f>IF(HQ63=0," ",VLOOKUP(HQ63,PROTOKOL!$A:$E,5,FALSE))</f>
        <v xml:space="preserve"> </v>
      </c>
      <c r="HV63" s="169"/>
      <c r="HW63" s="170" t="str">
        <f t="shared" si="70"/>
        <v xml:space="preserve"> </v>
      </c>
      <c r="HX63" s="210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",(VLOOKUP(HZ63,PROTOKOL!$A$1:$E$27,2,FALSE))*IA63)</f>
        <v xml:space="preserve"> </v>
      </c>
      <c r="IC63" s="168" t="str">
        <f t="shared" si="21"/>
        <v xml:space="preserve"> </v>
      </c>
      <c r="ID63" s="169" t="str">
        <f>IF(HZ63=0," ",VLOOKUP(HZ63,PROTOKOL!$A:$E,5,FALSE))</f>
        <v xml:space="preserve"> </v>
      </c>
      <c r="IE63" s="205" t="str">
        <f t="shared" si="99"/>
        <v xml:space="preserve"> </v>
      </c>
      <c r="IF63" s="169">
        <f t="shared" si="72"/>
        <v>0</v>
      </c>
      <c r="IG63" s="170" t="str">
        <f t="shared" si="73"/>
        <v xml:space="preserve"> </v>
      </c>
      <c r="II63" s="166">
        <v>14</v>
      </c>
      <c r="IJ63" s="228"/>
      <c r="IK63" s="167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",(VLOOKUP(IM63,PROTOKOL!$A$1:$E$27,2,FALSE))*IN63)</f>
        <v xml:space="preserve"> </v>
      </c>
      <c r="IP63" s="168" t="str">
        <f t="shared" si="22"/>
        <v xml:space="preserve"> </v>
      </c>
      <c r="IQ63" s="205" t="str">
        <f>IF(IM63=0," ",VLOOKUP(IM63,PROTOKOL!$A:$E,5,FALSE))</f>
        <v xml:space="preserve"> </v>
      </c>
      <c r="IR63" s="169"/>
      <c r="IS63" s="170" t="str">
        <f t="shared" si="74"/>
        <v xml:space="preserve"> </v>
      </c>
      <c r="IT63" s="210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",(VLOOKUP(IV63,PROTOKOL!$A$1:$E$27,2,FALSE))*IW63)</f>
        <v xml:space="preserve"> </v>
      </c>
      <c r="IY63" s="168" t="str">
        <f t="shared" si="23"/>
        <v xml:space="preserve"> </v>
      </c>
      <c r="IZ63" s="169" t="str">
        <f>IF(IV63=0," ",VLOOKUP(IV63,PROTOKOL!$A:$E,5,FALSE))</f>
        <v xml:space="preserve"> </v>
      </c>
      <c r="JA63" s="205" t="str">
        <f t="shared" si="100"/>
        <v xml:space="preserve"> </v>
      </c>
      <c r="JB63" s="169">
        <f t="shared" si="76"/>
        <v>0</v>
      </c>
      <c r="JC63" s="170" t="str">
        <f t="shared" si="77"/>
        <v xml:space="preserve"> </v>
      </c>
      <c r="JE63" s="166">
        <v>14</v>
      </c>
      <c r="JF63" s="228"/>
      <c r="JG63" s="167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",(VLOOKUP(JI63,PROTOKOL!$A$1:$E$27,2,FALSE))*JJ63)</f>
        <v xml:space="preserve"> </v>
      </c>
      <c r="JL63" s="168" t="str">
        <f t="shared" si="24"/>
        <v xml:space="preserve"> </v>
      </c>
      <c r="JM63" s="205" t="str">
        <f>IF(JI63=0," ",VLOOKUP(JI63,PROTOKOL!$A:$E,5,FALSE))</f>
        <v xml:space="preserve"> </v>
      </c>
      <c r="JN63" s="169"/>
      <c r="JO63" s="170" t="str">
        <f t="shared" si="78"/>
        <v xml:space="preserve"> </v>
      </c>
      <c r="JP63" s="210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",(VLOOKUP(JR63,PROTOKOL!$A$1:$E$27,2,FALSE))*JS63)</f>
        <v xml:space="preserve"> </v>
      </c>
      <c r="JU63" s="168" t="str">
        <f t="shared" si="25"/>
        <v xml:space="preserve"> </v>
      </c>
      <c r="JV63" s="169" t="str">
        <f>IF(JR63=0," ",VLOOKUP(JR63,PROTOKOL!$A:$E,5,FALSE))</f>
        <v xml:space="preserve"> </v>
      </c>
      <c r="JW63" s="205" t="str">
        <f t="shared" si="101"/>
        <v xml:space="preserve"> </v>
      </c>
      <c r="JX63" s="169">
        <f t="shared" si="80"/>
        <v>0</v>
      </c>
      <c r="JY63" s="170" t="str">
        <f t="shared" si="81"/>
        <v xml:space="preserve"> </v>
      </c>
      <c r="KA63" s="166">
        <v>14</v>
      </c>
      <c r="KB63" s="228"/>
      <c r="KC63" s="167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",(VLOOKUP(KE63,PROTOKOL!$A$1:$E$27,2,FALSE))*KF63)</f>
        <v xml:space="preserve"> </v>
      </c>
      <c r="KH63" s="168" t="str">
        <f t="shared" si="26"/>
        <v xml:space="preserve"> </v>
      </c>
      <c r="KI63" s="205" t="str">
        <f>IF(KE63=0," ",VLOOKUP(KE63,PROTOKOL!$A:$E,5,FALSE))</f>
        <v xml:space="preserve"> </v>
      </c>
      <c r="KJ63" s="169"/>
      <c r="KK63" s="170" t="str">
        <f t="shared" si="82"/>
        <v xml:space="preserve"> </v>
      </c>
      <c r="KL63" s="210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",(VLOOKUP(KN63,PROTOKOL!$A$1:$E$27,2,FALSE))*KO63)</f>
        <v xml:space="preserve"> </v>
      </c>
      <c r="KQ63" s="168" t="str">
        <f t="shared" si="27"/>
        <v xml:space="preserve"> </v>
      </c>
      <c r="KR63" s="169" t="str">
        <f>IF(KN63=0," ",VLOOKUP(KN63,PROTOKOL!$A:$E,5,FALSE))</f>
        <v xml:space="preserve"> </v>
      </c>
      <c r="KS63" s="205" t="str">
        <f t="shared" si="102"/>
        <v xml:space="preserve"> </v>
      </c>
      <c r="KT63" s="169">
        <f t="shared" si="84"/>
        <v>0</v>
      </c>
      <c r="KU63" s="170" t="str">
        <f t="shared" si="85"/>
        <v xml:space="preserve"> </v>
      </c>
      <c r="KW63" s="166">
        <v>14</v>
      </c>
      <c r="KX63" s="228"/>
      <c r="KY63" s="167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",(VLOOKUP(LA63,PROTOKOL!$A$1:$E$27,2,FALSE))*LB63)</f>
        <v xml:space="preserve"> </v>
      </c>
      <c r="LD63" s="168" t="str">
        <f t="shared" si="28"/>
        <v xml:space="preserve"> </v>
      </c>
      <c r="LE63" s="205" t="str">
        <f>IF(LA63=0," ",VLOOKUP(LA63,PROTOKOL!$A:$E,5,FALSE))</f>
        <v xml:space="preserve"> </v>
      </c>
      <c r="LF63" s="169"/>
      <c r="LG63" s="170" t="str">
        <f t="shared" si="86"/>
        <v xml:space="preserve"> </v>
      </c>
      <c r="LH63" s="210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",(VLOOKUP(LJ63,PROTOKOL!$A$1:$E$27,2,FALSE))*LK63)</f>
        <v xml:space="preserve"> </v>
      </c>
      <c r="LM63" s="168" t="str">
        <f t="shared" si="29"/>
        <v xml:space="preserve"> </v>
      </c>
      <c r="LN63" s="169" t="str">
        <f>IF(LJ63=0," ",VLOOKUP(LJ63,PROTOKOL!$A:$E,5,FALSE))</f>
        <v xml:space="preserve"> </v>
      </c>
      <c r="LO63" s="205" t="str">
        <f t="shared" si="103"/>
        <v xml:space="preserve"> </v>
      </c>
      <c r="LP63" s="169">
        <f t="shared" si="88"/>
        <v>0</v>
      </c>
      <c r="LQ63" s="170" t="str">
        <f t="shared" si="89"/>
        <v xml:space="preserve"> </v>
      </c>
    </row>
    <row r="64" spans="1:329" ht="13.8">
      <c r="A64" s="166">
        <v>14</v>
      </c>
      <c r="B64" s="229"/>
      <c r="C64" s="167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",(VLOOKUP(E64,PROTOKOL!$A$1:$E$27,2,FALSE))*F64)</f>
        <v xml:space="preserve"> </v>
      </c>
      <c r="H64" s="168" t="str">
        <f t="shared" si="0"/>
        <v xml:space="preserve"> </v>
      </c>
      <c r="I64" s="205" t="str">
        <f>IF(E64=0," ",VLOOKUP(E64,PROTOKOL!$A:$E,5,FALSE))</f>
        <v xml:space="preserve"> </v>
      </c>
      <c r="J64" s="169"/>
      <c r="K64" s="170" t="str">
        <f t="shared" si="30"/>
        <v xml:space="preserve"> </v>
      </c>
      <c r="L64" s="210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",(VLOOKUP(N64,PROTOKOL!$A$1:$E$27,2,FALSE))*O64)</f>
        <v xml:space="preserve"> </v>
      </c>
      <c r="Q64" s="168" t="str">
        <f t="shared" si="1"/>
        <v xml:space="preserve"> </v>
      </c>
      <c r="R64" s="169" t="str">
        <f>IF(N64=0," ",VLOOKUP(N64,PROTOKOL!$A:$E,5,FALSE))</f>
        <v xml:space="preserve"> </v>
      </c>
      <c r="S64" s="205" t="str">
        <f t="shared" si="31"/>
        <v xml:space="preserve"> </v>
      </c>
      <c r="T64" s="169">
        <f t="shared" si="32"/>
        <v>0</v>
      </c>
      <c r="U64" s="170" t="str">
        <f t="shared" si="33"/>
        <v xml:space="preserve"> </v>
      </c>
      <c r="W64" s="166">
        <v>14</v>
      </c>
      <c r="X64" s="229"/>
      <c r="Y64" s="167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",(VLOOKUP(AA64,PROTOKOL!$A$1:$E$27,2,FALSE))*AB64)</f>
        <v xml:space="preserve"> </v>
      </c>
      <c r="AD64" s="168" t="str">
        <f t="shared" si="2"/>
        <v xml:space="preserve"> </v>
      </c>
      <c r="AE64" s="205" t="str">
        <f>IF(AA64=0," ",VLOOKUP(AA64,PROTOKOL!$A:$E,5,FALSE))</f>
        <v xml:space="preserve"> </v>
      </c>
      <c r="AF64" s="169"/>
      <c r="AG64" s="170" t="str">
        <f t="shared" si="34"/>
        <v xml:space="preserve"> </v>
      </c>
      <c r="AH64" s="210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",(VLOOKUP(AJ64,PROTOKOL!$A$1:$E$27,2,FALSE))*AK64)</f>
        <v xml:space="preserve"> </v>
      </c>
      <c r="AM64" s="168" t="str">
        <f t="shared" si="3"/>
        <v xml:space="preserve"> </v>
      </c>
      <c r="AN64" s="169" t="str">
        <f>IF(AJ64=0," ",VLOOKUP(AJ64,PROTOKOL!$A:$E,5,FALSE))</f>
        <v xml:space="preserve"> </v>
      </c>
      <c r="AO64" s="205" t="str">
        <f t="shared" si="90"/>
        <v xml:space="preserve"> </v>
      </c>
      <c r="AP64" s="169">
        <f t="shared" si="36"/>
        <v>0</v>
      </c>
      <c r="AQ64" s="170" t="str">
        <f t="shared" si="37"/>
        <v xml:space="preserve"> </v>
      </c>
      <c r="AS64" s="166">
        <v>14</v>
      </c>
      <c r="AT64" s="229"/>
      <c r="AU64" s="167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",(VLOOKUP(AW64,PROTOKOL!$A$1:$E$27,2,FALSE))*AX64)</f>
        <v xml:space="preserve"> </v>
      </c>
      <c r="AZ64" s="168" t="str">
        <f t="shared" si="4"/>
        <v xml:space="preserve"> </v>
      </c>
      <c r="BA64" s="205" t="str">
        <f>IF(AW64=0," ",VLOOKUP(AW64,PROTOKOL!$A:$E,5,FALSE))</f>
        <v xml:space="preserve"> </v>
      </c>
      <c r="BB64" s="169"/>
      <c r="BC64" s="170" t="str">
        <f t="shared" si="38"/>
        <v xml:space="preserve"> </v>
      </c>
      <c r="BD64" s="210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",(VLOOKUP(BF64,PROTOKOL!$A$1:$E$27,2,FALSE))*BG64)</f>
        <v xml:space="preserve"> </v>
      </c>
      <c r="BI64" s="168" t="str">
        <f t="shared" si="5"/>
        <v xml:space="preserve"> </v>
      </c>
      <c r="BJ64" s="169" t="str">
        <f>IF(BF64=0," ",VLOOKUP(BF64,PROTOKOL!$A:$E,5,FALSE))</f>
        <v xml:space="preserve"> </v>
      </c>
      <c r="BK64" s="205" t="str">
        <f t="shared" si="91"/>
        <v xml:space="preserve"> </v>
      </c>
      <c r="BL64" s="169">
        <f t="shared" si="40"/>
        <v>0</v>
      </c>
      <c r="BM64" s="170" t="str">
        <f t="shared" si="41"/>
        <v xml:space="preserve"> </v>
      </c>
      <c r="BO64" s="166">
        <v>14</v>
      </c>
      <c r="BP64" s="229"/>
      <c r="BQ64" s="167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",(VLOOKUP(BS64,PROTOKOL!$A$1:$E$27,2,FALSE))*BT64)</f>
        <v xml:space="preserve"> </v>
      </c>
      <c r="BV64" s="168" t="str">
        <f t="shared" si="6"/>
        <v xml:space="preserve"> </v>
      </c>
      <c r="BW64" s="205" t="str">
        <f>IF(BS64=0," ",VLOOKUP(BS64,PROTOKOL!$A:$E,5,FALSE))</f>
        <v xml:space="preserve"> </v>
      </c>
      <c r="BX64" s="169"/>
      <c r="BY64" s="170" t="str">
        <f t="shared" si="42"/>
        <v xml:space="preserve"> </v>
      </c>
      <c r="BZ64" s="210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",(VLOOKUP(CB64,PROTOKOL!$A$1:$E$27,2,FALSE))*CC64)</f>
        <v xml:space="preserve"> </v>
      </c>
      <c r="CE64" s="168" t="str">
        <f t="shared" si="7"/>
        <v xml:space="preserve"> </v>
      </c>
      <c r="CF64" s="169" t="str">
        <f>IF(CB64=0," ",VLOOKUP(CB64,PROTOKOL!$A:$E,5,FALSE))</f>
        <v xml:space="preserve"> </v>
      </c>
      <c r="CG64" s="205" t="str">
        <f t="shared" si="92"/>
        <v xml:space="preserve"> </v>
      </c>
      <c r="CH64" s="169">
        <f t="shared" si="44"/>
        <v>0</v>
      </c>
      <c r="CI64" s="170" t="str">
        <f t="shared" si="45"/>
        <v xml:space="preserve"> </v>
      </c>
      <c r="CK64" s="166">
        <v>14</v>
      </c>
      <c r="CL64" s="229"/>
      <c r="CM64" s="167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",(VLOOKUP(CO64,PROTOKOL!$A$1:$E$27,2,FALSE))*CP64)</f>
        <v xml:space="preserve"> </v>
      </c>
      <c r="CR64" s="168" t="str">
        <f t="shared" si="8"/>
        <v xml:space="preserve"> </v>
      </c>
      <c r="CS64" s="205" t="str">
        <f>IF(CO64=0," ",VLOOKUP(CO64,PROTOKOL!$A:$E,5,FALSE))</f>
        <v xml:space="preserve"> </v>
      </c>
      <c r="CT64" s="169"/>
      <c r="CU64" s="170" t="str">
        <f t="shared" si="46"/>
        <v xml:space="preserve"> </v>
      </c>
      <c r="CV64" s="210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",(VLOOKUP(CX64,PROTOKOL!$A$1:$E$27,2,FALSE))*CY64)</f>
        <v xml:space="preserve"> </v>
      </c>
      <c r="DA64" s="168" t="str">
        <f t="shared" si="9"/>
        <v xml:space="preserve"> </v>
      </c>
      <c r="DB64" s="169" t="str">
        <f>IF(CX64=0," ",VLOOKUP(CX64,PROTOKOL!$A:$E,5,FALSE))</f>
        <v xml:space="preserve"> </v>
      </c>
      <c r="DC64" s="205" t="str">
        <f t="shared" si="93"/>
        <v xml:space="preserve"> </v>
      </c>
      <c r="DD64" s="169">
        <f t="shared" si="48"/>
        <v>0</v>
      </c>
      <c r="DE64" s="170" t="str">
        <f t="shared" si="49"/>
        <v xml:space="preserve"> </v>
      </c>
      <c r="DG64" s="166">
        <v>14</v>
      </c>
      <c r="DH64" s="229"/>
      <c r="DI64" s="167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",(VLOOKUP(DK64,PROTOKOL!$A$1:$E$27,2,FALSE))*DL64)</f>
        <v xml:space="preserve"> </v>
      </c>
      <c r="DN64" s="168" t="str">
        <f t="shared" si="10"/>
        <v xml:space="preserve"> </v>
      </c>
      <c r="DO64" s="205" t="str">
        <f>IF(DK64=0," ",VLOOKUP(DK64,PROTOKOL!$A:$E,5,FALSE))</f>
        <v xml:space="preserve"> </v>
      </c>
      <c r="DP64" s="169"/>
      <c r="DQ64" s="170" t="str">
        <f t="shared" si="50"/>
        <v xml:space="preserve"> </v>
      </c>
      <c r="DR64" s="210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",(VLOOKUP(DT64,PROTOKOL!$A$1:$E$27,2,FALSE))*DU64)</f>
        <v xml:space="preserve"> </v>
      </c>
      <c r="DW64" s="168" t="str">
        <f t="shared" si="11"/>
        <v xml:space="preserve"> </v>
      </c>
      <c r="DX64" s="169" t="str">
        <f>IF(DT64=0," ",VLOOKUP(DT64,PROTOKOL!$A:$E,5,FALSE))</f>
        <v xml:space="preserve"> </v>
      </c>
      <c r="DY64" s="205" t="str">
        <f t="shared" si="94"/>
        <v xml:space="preserve"> </v>
      </c>
      <c r="DZ64" s="169">
        <f t="shared" si="52"/>
        <v>0</v>
      </c>
      <c r="EA64" s="170" t="str">
        <f t="shared" si="53"/>
        <v xml:space="preserve"> </v>
      </c>
      <c r="EC64" s="166">
        <v>14</v>
      </c>
      <c r="ED64" s="229"/>
      <c r="EE64" s="167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",(VLOOKUP(EG64,PROTOKOL!$A$1:$E$27,2,FALSE))*EH64)</f>
        <v xml:space="preserve"> </v>
      </c>
      <c r="EJ64" s="168" t="str">
        <f t="shared" si="12"/>
        <v xml:space="preserve"> </v>
      </c>
      <c r="EK64" s="205" t="str">
        <f>IF(EG64=0," ",VLOOKUP(EG64,PROTOKOL!$A:$E,5,FALSE))</f>
        <v xml:space="preserve"> </v>
      </c>
      <c r="EL64" s="169"/>
      <c r="EM64" s="170" t="str">
        <f t="shared" si="54"/>
        <v xml:space="preserve"> </v>
      </c>
      <c r="EN64" s="210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",(VLOOKUP(EP64,PROTOKOL!$A$1:$E$27,2,FALSE))*EQ64)</f>
        <v xml:space="preserve"> </v>
      </c>
      <c r="ES64" s="168" t="str">
        <f t="shared" si="13"/>
        <v xml:space="preserve"> </v>
      </c>
      <c r="ET64" s="169" t="str">
        <f>IF(EP64=0," ",VLOOKUP(EP64,PROTOKOL!$A:$E,5,FALSE))</f>
        <v xml:space="preserve"> </v>
      </c>
      <c r="EU64" s="205" t="str">
        <f t="shared" si="95"/>
        <v xml:space="preserve"> </v>
      </c>
      <c r="EV64" s="169">
        <f t="shared" si="56"/>
        <v>0</v>
      </c>
      <c r="EW64" s="170" t="str">
        <f t="shared" si="57"/>
        <v xml:space="preserve"> </v>
      </c>
      <c r="EY64" s="166">
        <v>14</v>
      </c>
      <c r="EZ64" s="229"/>
      <c r="FA64" s="167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",(VLOOKUP(FC64,PROTOKOL!$A$1:$E$27,2,FALSE))*FD64)</f>
        <v xml:space="preserve"> </v>
      </c>
      <c r="FF64" s="168" t="str">
        <f t="shared" si="14"/>
        <v xml:space="preserve"> </v>
      </c>
      <c r="FG64" s="205" t="str">
        <f>IF(FC64=0," ",VLOOKUP(FC64,PROTOKOL!$A:$E,5,FALSE))</f>
        <v xml:space="preserve"> </v>
      </c>
      <c r="FH64" s="169"/>
      <c r="FI64" s="170" t="str">
        <f t="shared" si="58"/>
        <v xml:space="preserve"> </v>
      </c>
      <c r="FJ64" s="210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",(VLOOKUP(FL64,PROTOKOL!$A$1:$E$27,2,FALSE))*FM64)</f>
        <v xml:space="preserve"> </v>
      </c>
      <c r="FO64" s="168" t="str">
        <f t="shared" si="15"/>
        <v xml:space="preserve"> </v>
      </c>
      <c r="FP64" s="169" t="str">
        <f>IF(FL64=0," ",VLOOKUP(FL64,PROTOKOL!$A:$E,5,FALSE))</f>
        <v xml:space="preserve"> </v>
      </c>
      <c r="FQ64" s="205" t="str">
        <f t="shared" si="96"/>
        <v xml:space="preserve"> </v>
      </c>
      <c r="FR64" s="169">
        <f t="shared" si="60"/>
        <v>0</v>
      </c>
      <c r="FS64" s="170" t="str">
        <f t="shared" si="61"/>
        <v xml:space="preserve"> </v>
      </c>
      <c r="FU64" s="166">
        <v>14</v>
      </c>
      <c r="FV64" s="229"/>
      <c r="FW64" s="167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",(VLOOKUP(FY64,PROTOKOL!$A$1:$E$27,2,FALSE))*FZ64)</f>
        <v xml:space="preserve"> </v>
      </c>
      <c r="GB64" s="168" t="str">
        <f t="shared" si="16"/>
        <v xml:space="preserve"> </v>
      </c>
      <c r="GC64" s="205" t="str">
        <f>IF(FY64=0," ",VLOOKUP(FY64,PROTOKOL!$A:$E,5,FALSE))</f>
        <v xml:space="preserve"> </v>
      </c>
      <c r="GD64" s="169"/>
      <c r="GE64" s="170" t="str">
        <f t="shared" si="62"/>
        <v xml:space="preserve"> </v>
      </c>
      <c r="GF64" s="210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",(VLOOKUP(GH64,PROTOKOL!$A$1:$E$27,2,FALSE))*GI64)</f>
        <v xml:space="preserve"> </v>
      </c>
      <c r="GK64" s="168" t="str">
        <f t="shared" si="17"/>
        <v xml:space="preserve"> </v>
      </c>
      <c r="GL64" s="169" t="str">
        <f>IF(GH64=0," ",VLOOKUP(GH64,PROTOKOL!$A:$E,5,FALSE))</f>
        <v xml:space="preserve"> </v>
      </c>
      <c r="GM64" s="205" t="str">
        <f t="shared" si="97"/>
        <v xml:space="preserve"> </v>
      </c>
      <c r="GN64" s="169">
        <f t="shared" si="64"/>
        <v>0</v>
      </c>
      <c r="GO64" s="170" t="str">
        <f t="shared" si="65"/>
        <v xml:space="preserve"> </v>
      </c>
      <c r="GQ64" s="166">
        <v>14</v>
      </c>
      <c r="GR64" s="229"/>
      <c r="GS64" s="167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",(VLOOKUP(GU64,PROTOKOL!$A$1:$E$27,2,FALSE))*GV64)</f>
        <v xml:space="preserve"> </v>
      </c>
      <c r="GX64" s="168" t="str">
        <f t="shared" si="18"/>
        <v xml:space="preserve"> </v>
      </c>
      <c r="GY64" s="205" t="str">
        <f>IF(GU64=0," ",VLOOKUP(GU64,PROTOKOL!$A:$E,5,FALSE))</f>
        <v xml:space="preserve"> </v>
      </c>
      <c r="GZ64" s="169"/>
      <c r="HA64" s="170" t="str">
        <f t="shared" si="66"/>
        <v xml:space="preserve"> </v>
      </c>
      <c r="HB64" s="210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",(VLOOKUP(HD64,PROTOKOL!$A$1:$E$27,2,FALSE))*HE64)</f>
        <v xml:space="preserve"> </v>
      </c>
      <c r="HG64" s="168" t="str">
        <f t="shared" si="19"/>
        <v xml:space="preserve"> </v>
      </c>
      <c r="HH64" s="169" t="str">
        <f>IF(HD64=0," ",VLOOKUP(HD64,PROTOKOL!$A:$E,5,FALSE))</f>
        <v xml:space="preserve"> </v>
      </c>
      <c r="HI64" s="205" t="str">
        <f t="shared" si="98"/>
        <v xml:space="preserve"> </v>
      </c>
      <c r="HJ64" s="169">
        <f t="shared" si="68"/>
        <v>0</v>
      </c>
      <c r="HK64" s="170" t="str">
        <f t="shared" si="69"/>
        <v xml:space="preserve"> </v>
      </c>
      <c r="HM64" s="166">
        <v>14</v>
      </c>
      <c r="HN64" s="229"/>
      <c r="HO64" s="167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",(VLOOKUP(HQ64,PROTOKOL!$A$1:$E$27,2,FALSE))*HR64)</f>
        <v xml:space="preserve"> </v>
      </c>
      <c r="HT64" s="168" t="str">
        <f t="shared" si="20"/>
        <v xml:space="preserve"> </v>
      </c>
      <c r="HU64" s="205" t="str">
        <f>IF(HQ64=0," ",VLOOKUP(HQ64,PROTOKOL!$A:$E,5,FALSE))</f>
        <v xml:space="preserve"> </v>
      </c>
      <c r="HV64" s="169"/>
      <c r="HW64" s="170" t="str">
        <f t="shared" si="70"/>
        <v xml:space="preserve"> </v>
      </c>
      <c r="HX64" s="210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",(VLOOKUP(HZ64,PROTOKOL!$A$1:$E$27,2,FALSE))*IA64)</f>
        <v xml:space="preserve"> </v>
      </c>
      <c r="IC64" s="168" t="str">
        <f t="shared" si="21"/>
        <v xml:space="preserve"> </v>
      </c>
      <c r="ID64" s="169" t="str">
        <f>IF(HZ64=0," ",VLOOKUP(HZ64,PROTOKOL!$A:$E,5,FALSE))</f>
        <v xml:space="preserve"> </v>
      </c>
      <c r="IE64" s="205" t="str">
        <f t="shared" si="99"/>
        <v xml:space="preserve"> </v>
      </c>
      <c r="IF64" s="169">
        <f t="shared" si="72"/>
        <v>0</v>
      </c>
      <c r="IG64" s="170" t="str">
        <f t="shared" si="73"/>
        <v xml:space="preserve"> </v>
      </c>
      <c r="II64" s="166">
        <v>14</v>
      </c>
      <c r="IJ64" s="229"/>
      <c r="IK64" s="167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",(VLOOKUP(IM64,PROTOKOL!$A$1:$E$27,2,FALSE))*IN64)</f>
        <v xml:space="preserve"> </v>
      </c>
      <c r="IP64" s="168" t="str">
        <f t="shared" si="22"/>
        <v xml:space="preserve"> </v>
      </c>
      <c r="IQ64" s="205" t="str">
        <f>IF(IM64=0," ",VLOOKUP(IM64,PROTOKOL!$A:$E,5,FALSE))</f>
        <v xml:space="preserve"> </v>
      </c>
      <c r="IR64" s="169"/>
      <c r="IS64" s="170" t="str">
        <f t="shared" si="74"/>
        <v xml:space="preserve"> </v>
      </c>
      <c r="IT64" s="210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",(VLOOKUP(IV64,PROTOKOL!$A$1:$E$27,2,FALSE))*IW64)</f>
        <v xml:space="preserve"> </v>
      </c>
      <c r="IY64" s="168" t="str">
        <f t="shared" si="23"/>
        <v xml:space="preserve"> </v>
      </c>
      <c r="IZ64" s="169" t="str">
        <f>IF(IV64=0," ",VLOOKUP(IV64,PROTOKOL!$A:$E,5,FALSE))</f>
        <v xml:space="preserve"> </v>
      </c>
      <c r="JA64" s="205" t="str">
        <f t="shared" si="100"/>
        <v xml:space="preserve"> </v>
      </c>
      <c r="JB64" s="169">
        <f t="shared" si="76"/>
        <v>0</v>
      </c>
      <c r="JC64" s="170" t="str">
        <f t="shared" si="77"/>
        <v xml:space="preserve"> </v>
      </c>
      <c r="JE64" s="166">
        <v>14</v>
      </c>
      <c r="JF64" s="229"/>
      <c r="JG64" s="167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",(VLOOKUP(JI64,PROTOKOL!$A$1:$E$27,2,FALSE))*JJ64)</f>
        <v xml:space="preserve"> </v>
      </c>
      <c r="JL64" s="168" t="str">
        <f t="shared" si="24"/>
        <v xml:space="preserve"> </v>
      </c>
      <c r="JM64" s="205" t="str">
        <f>IF(JI64=0," ",VLOOKUP(JI64,PROTOKOL!$A:$E,5,FALSE))</f>
        <v xml:space="preserve"> </v>
      </c>
      <c r="JN64" s="169"/>
      <c r="JO64" s="170" t="str">
        <f t="shared" si="78"/>
        <v xml:space="preserve"> </v>
      </c>
      <c r="JP64" s="210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",(VLOOKUP(JR64,PROTOKOL!$A$1:$E$27,2,FALSE))*JS64)</f>
        <v xml:space="preserve"> </v>
      </c>
      <c r="JU64" s="168" t="str">
        <f t="shared" si="25"/>
        <v xml:space="preserve"> </v>
      </c>
      <c r="JV64" s="169" t="str">
        <f>IF(JR64=0," ",VLOOKUP(JR64,PROTOKOL!$A:$E,5,FALSE))</f>
        <v xml:space="preserve"> </v>
      </c>
      <c r="JW64" s="205" t="str">
        <f t="shared" si="101"/>
        <v xml:space="preserve"> </v>
      </c>
      <c r="JX64" s="169">
        <f t="shared" si="80"/>
        <v>0</v>
      </c>
      <c r="JY64" s="170" t="str">
        <f t="shared" si="81"/>
        <v xml:space="preserve"> </v>
      </c>
      <c r="KA64" s="166">
        <v>14</v>
      </c>
      <c r="KB64" s="229"/>
      <c r="KC64" s="167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",(VLOOKUP(KE64,PROTOKOL!$A$1:$E$27,2,FALSE))*KF64)</f>
        <v xml:space="preserve"> </v>
      </c>
      <c r="KH64" s="168" t="str">
        <f t="shared" si="26"/>
        <v xml:space="preserve"> </v>
      </c>
      <c r="KI64" s="205" t="str">
        <f>IF(KE64=0," ",VLOOKUP(KE64,PROTOKOL!$A:$E,5,FALSE))</f>
        <v xml:space="preserve"> </v>
      </c>
      <c r="KJ64" s="169"/>
      <c r="KK64" s="170" t="str">
        <f t="shared" si="82"/>
        <v xml:space="preserve"> </v>
      </c>
      <c r="KL64" s="210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",(VLOOKUP(KN64,PROTOKOL!$A$1:$E$27,2,FALSE))*KO64)</f>
        <v xml:space="preserve"> </v>
      </c>
      <c r="KQ64" s="168" t="str">
        <f t="shared" si="27"/>
        <v xml:space="preserve"> </v>
      </c>
      <c r="KR64" s="169" t="str">
        <f>IF(KN64=0," ",VLOOKUP(KN64,PROTOKOL!$A:$E,5,FALSE))</f>
        <v xml:space="preserve"> </v>
      </c>
      <c r="KS64" s="205" t="str">
        <f t="shared" si="102"/>
        <v xml:space="preserve"> </v>
      </c>
      <c r="KT64" s="169">
        <f t="shared" si="84"/>
        <v>0</v>
      </c>
      <c r="KU64" s="170" t="str">
        <f t="shared" si="85"/>
        <v xml:space="preserve"> </v>
      </c>
      <c r="KW64" s="166">
        <v>14</v>
      </c>
      <c r="KX64" s="229"/>
      <c r="KY64" s="167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",(VLOOKUP(LA64,PROTOKOL!$A$1:$E$27,2,FALSE))*LB64)</f>
        <v xml:space="preserve"> </v>
      </c>
      <c r="LD64" s="168" t="str">
        <f t="shared" si="28"/>
        <v xml:space="preserve"> </v>
      </c>
      <c r="LE64" s="205" t="str">
        <f>IF(LA64=0," ",VLOOKUP(LA64,PROTOKOL!$A:$E,5,FALSE))</f>
        <v xml:space="preserve"> </v>
      </c>
      <c r="LF64" s="169"/>
      <c r="LG64" s="170" t="str">
        <f t="shared" si="86"/>
        <v xml:space="preserve"> </v>
      </c>
      <c r="LH64" s="210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",(VLOOKUP(LJ64,PROTOKOL!$A$1:$E$27,2,FALSE))*LK64)</f>
        <v xml:space="preserve"> </v>
      </c>
      <c r="LM64" s="168" t="str">
        <f t="shared" si="29"/>
        <v xml:space="preserve"> </v>
      </c>
      <c r="LN64" s="169" t="str">
        <f>IF(LJ64=0," ",VLOOKUP(LJ64,PROTOKOL!$A:$E,5,FALSE))</f>
        <v xml:space="preserve"> </v>
      </c>
      <c r="LO64" s="205" t="str">
        <f t="shared" si="103"/>
        <v xml:space="preserve"> </v>
      </c>
      <c r="LP64" s="169">
        <f t="shared" si="88"/>
        <v>0</v>
      </c>
      <c r="LQ64" s="170" t="str">
        <f t="shared" si="89"/>
        <v xml:space="preserve"> </v>
      </c>
    </row>
    <row r="65" spans="1:329" ht="13.8">
      <c r="A65" s="166">
        <v>15</v>
      </c>
      <c r="B65" s="227">
        <v>15</v>
      </c>
      <c r="C65" s="167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",(VLOOKUP(E65,PROTOKOL!$A$1:$E$27,2,FALSE))*F65)</f>
        <v xml:space="preserve"> </v>
      </c>
      <c r="H65" s="168" t="str">
        <f t="shared" si="0"/>
        <v xml:space="preserve"> </v>
      </c>
      <c r="I65" s="205" t="str">
        <f>IF(E65=0," ",VLOOKUP(E65,PROTOKOL!$A:$E,5,FALSE))</f>
        <v xml:space="preserve"> </v>
      </c>
      <c r="J65" s="169"/>
      <c r="K65" s="170" t="str">
        <f t="shared" si="30"/>
        <v xml:space="preserve"> </v>
      </c>
      <c r="L65" s="210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",(VLOOKUP(N65,PROTOKOL!$A$1:$E$27,2,FALSE))*O65)</f>
        <v xml:space="preserve"> </v>
      </c>
      <c r="Q65" s="168" t="str">
        <f t="shared" si="1"/>
        <v xml:space="preserve"> </v>
      </c>
      <c r="R65" s="169" t="str">
        <f>IF(N65=0," ",VLOOKUP(N65,PROTOKOL!$A:$E,5,FALSE))</f>
        <v xml:space="preserve"> </v>
      </c>
      <c r="S65" s="205" t="str">
        <f t="shared" si="31"/>
        <v xml:space="preserve"> </v>
      </c>
      <c r="T65" s="169">
        <f t="shared" si="32"/>
        <v>0</v>
      </c>
      <c r="U65" s="170" t="str">
        <f t="shared" si="33"/>
        <v xml:space="preserve"> </v>
      </c>
      <c r="W65" s="166">
        <v>15</v>
      </c>
      <c r="X65" s="227">
        <v>15</v>
      </c>
      <c r="Y65" s="167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",(VLOOKUP(AA65,PROTOKOL!$A$1:$E$27,2,FALSE))*AB65)</f>
        <v xml:space="preserve"> </v>
      </c>
      <c r="AD65" s="168" t="str">
        <f t="shared" si="2"/>
        <v xml:space="preserve"> </v>
      </c>
      <c r="AE65" s="205" t="str">
        <f>IF(AA65=0," ",VLOOKUP(AA65,PROTOKOL!$A:$E,5,FALSE))</f>
        <v xml:space="preserve"> </v>
      </c>
      <c r="AF65" s="169"/>
      <c r="AG65" s="170" t="str">
        <f t="shared" si="34"/>
        <v xml:space="preserve"> </v>
      </c>
      <c r="AH65" s="210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",(VLOOKUP(AJ65,PROTOKOL!$A$1:$E$27,2,FALSE))*AK65)</f>
        <v xml:space="preserve"> </v>
      </c>
      <c r="AM65" s="168" t="str">
        <f t="shared" si="3"/>
        <v xml:space="preserve"> </v>
      </c>
      <c r="AN65" s="169" t="str">
        <f>IF(AJ65=0," ",VLOOKUP(AJ65,PROTOKOL!$A:$E,5,FALSE))</f>
        <v xml:space="preserve"> </v>
      </c>
      <c r="AO65" s="205" t="str">
        <f t="shared" si="90"/>
        <v xml:space="preserve"> </v>
      </c>
      <c r="AP65" s="169">
        <f t="shared" si="36"/>
        <v>0</v>
      </c>
      <c r="AQ65" s="170" t="str">
        <f t="shared" si="37"/>
        <v xml:space="preserve"> </v>
      </c>
      <c r="AS65" s="166">
        <v>15</v>
      </c>
      <c r="AT65" s="227">
        <v>15</v>
      </c>
      <c r="AU65" s="167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",(VLOOKUP(AW65,PROTOKOL!$A$1:$E$27,2,FALSE))*AX65)</f>
        <v xml:space="preserve"> </v>
      </c>
      <c r="AZ65" s="168" t="str">
        <f t="shared" si="4"/>
        <v xml:space="preserve"> </v>
      </c>
      <c r="BA65" s="205" t="str">
        <f>IF(AW65=0," ",VLOOKUP(AW65,PROTOKOL!$A:$E,5,FALSE))</f>
        <v xml:space="preserve"> </v>
      </c>
      <c r="BB65" s="169"/>
      <c r="BC65" s="170" t="str">
        <f t="shared" si="38"/>
        <v xml:space="preserve"> </v>
      </c>
      <c r="BD65" s="210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",(VLOOKUP(BF65,PROTOKOL!$A$1:$E$27,2,FALSE))*BG65)</f>
        <v xml:space="preserve"> </v>
      </c>
      <c r="BI65" s="168" t="str">
        <f t="shared" si="5"/>
        <v xml:space="preserve"> </v>
      </c>
      <c r="BJ65" s="169" t="str">
        <f>IF(BF65=0," ",VLOOKUP(BF65,PROTOKOL!$A:$E,5,FALSE))</f>
        <v xml:space="preserve"> </v>
      </c>
      <c r="BK65" s="205" t="str">
        <f t="shared" si="91"/>
        <v xml:space="preserve"> </v>
      </c>
      <c r="BL65" s="169">
        <f t="shared" si="40"/>
        <v>0</v>
      </c>
      <c r="BM65" s="170" t="str">
        <f t="shared" si="41"/>
        <v xml:space="preserve"> </v>
      </c>
      <c r="BO65" s="166">
        <v>15</v>
      </c>
      <c r="BP65" s="227">
        <v>15</v>
      </c>
      <c r="BQ65" s="167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",(VLOOKUP(BS65,PROTOKOL!$A$1:$E$27,2,FALSE))*BT65)</f>
        <v xml:space="preserve"> </v>
      </c>
      <c r="BV65" s="168" t="str">
        <f t="shared" si="6"/>
        <v xml:space="preserve"> </v>
      </c>
      <c r="BW65" s="205" t="str">
        <f>IF(BS65=0," ",VLOOKUP(BS65,PROTOKOL!$A:$E,5,FALSE))</f>
        <v xml:space="preserve"> </v>
      </c>
      <c r="BX65" s="169"/>
      <c r="BY65" s="170" t="str">
        <f t="shared" si="42"/>
        <v xml:space="preserve"> </v>
      </c>
      <c r="BZ65" s="210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",(VLOOKUP(CB65,PROTOKOL!$A$1:$E$27,2,FALSE))*CC65)</f>
        <v xml:space="preserve"> </v>
      </c>
      <c r="CE65" s="168" t="str">
        <f t="shared" si="7"/>
        <v xml:space="preserve"> </v>
      </c>
      <c r="CF65" s="169" t="str">
        <f>IF(CB65=0," ",VLOOKUP(CB65,PROTOKOL!$A:$E,5,FALSE))</f>
        <v xml:space="preserve"> </v>
      </c>
      <c r="CG65" s="205" t="str">
        <f t="shared" si="92"/>
        <v xml:space="preserve"> </v>
      </c>
      <c r="CH65" s="169">
        <f t="shared" si="44"/>
        <v>0</v>
      </c>
      <c r="CI65" s="170" t="str">
        <f t="shared" si="45"/>
        <v xml:space="preserve"> </v>
      </c>
      <c r="CK65" s="166">
        <v>15</v>
      </c>
      <c r="CL65" s="227">
        <v>15</v>
      </c>
      <c r="CM65" s="167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",(VLOOKUP(CO65,PROTOKOL!$A$1:$E$27,2,FALSE))*CP65)</f>
        <v xml:space="preserve"> </v>
      </c>
      <c r="CR65" s="168" t="str">
        <f t="shared" si="8"/>
        <v xml:space="preserve"> </v>
      </c>
      <c r="CS65" s="205" t="str">
        <f>IF(CO65=0," ",VLOOKUP(CO65,PROTOKOL!$A:$E,5,FALSE))</f>
        <v xml:space="preserve"> </v>
      </c>
      <c r="CT65" s="169"/>
      <c r="CU65" s="170" t="str">
        <f t="shared" si="46"/>
        <v xml:space="preserve"> </v>
      </c>
      <c r="CV65" s="210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",(VLOOKUP(CX65,PROTOKOL!$A$1:$E$27,2,FALSE))*CY65)</f>
        <v xml:space="preserve"> </v>
      </c>
      <c r="DA65" s="168" t="str">
        <f t="shared" si="9"/>
        <v xml:space="preserve"> </v>
      </c>
      <c r="DB65" s="169" t="str">
        <f>IF(CX65=0," ",VLOOKUP(CX65,PROTOKOL!$A:$E,5,FALSE))</f>
        <v xml:space="preserve"> </v>
      </c>
      <c r="DC65" s="205" t="str">
        <f t="shared" si="93"/>
        <v xml:space="preserve"> </v>
      </c>
      <c r="DD65" s="169">
        <f t="shared" si="48"/>
        <v>0</v>
      </c>
      <c r="DE65" s="170" t="str">
        <f t="shared" si="49"/>
        <v xml:space="preserve"> </v>
      </c>
      <c r="DG65" s="166">
        <v>15</v>
      </c>
      <c r="DH65" s="227">
        <v>15</v>
      </c>
      <c r="DI65" s="167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",(VLOOKUP(DK65,PROTOKOL!$A$1:$E$27,2,FALSE))*DL65)</f>
        <v xml:space="preserve"> </v>
      </c>
      <c r="DN65" s="168" t="str">
        <f t="shared" si="10"/>
        <v xml:space="preserve"> </v>
      </c>
      <c r="DO65" s="205" t="str">
        <f>IF(DK65=0," ",VLOOKUP(DK65,PROTOKOL!$A:$E,5,FALSE))</f>
        <v xml:space="preserve"> </v>
      </c>
      <c r="DP65" s="169"/>
      <c r="DQ65" s="170" t="str">
        <f t="shared" si="50"/>
        <v xml:space="preserve"> </v>
      </c>
      <c r="DR65" s="210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",(VLOOKUP(DT65,PROTOKOL!$A$1:$E$27,2,FALSE))*DU65)</f>
        <v xml:space="preserve"> </v>
      </c>
      <c r="DW65" s="168" t="str">
        <f t="shared" si="11"/>
        <v xml:space="preserve"> </v>
      </c>
      <c r="DX65" s="169" t="str">
        <f>IF(DT65=0," ",VLOOKUP(DT65,PROTOKOL!$A:$E,5,FALSE))</f>
        <v xml:space="preserve"> </v>
      </c>
      <c r="DY65" s="205" t="str">
        <f t="shared" si="94"/>
        <v xml:space="preserve"> </v>
      </c>
      <c r="DZ65" s="169">
        <f t="shared" si="52"/>
        <v>0</v>
      </c>
      <c r="EA65" s="170" t="str">
        <f t="shared" si="53"/>
        <v xml:space="preserve"> </v>
      </c>
      <c r="EC65" s="166">
        <v>15</v>
      </c>
      <c r="ED65" s="227">
        <v>15</v>
      </c>
      <c r="EE65" s="167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",(VLOOKUP(EG65,PROTOKOL!$A$1:$E$27,2,FALSE))*EH65)</f>
        <v xml:space="preserve"> </v>
      </c>
      <c r="EJ65" s="168" t="str">
        <f t="shared" si="12"/>
        <v xml:space="preserve"> </v>
      </c>
      <c r="EK65" s="205" t="str">
        <f>IF(EG65=0," ",VLOOKUP(EG65,PROTOKOL!$A:$E,5,FALSE))</f>
        <v xml:space="preserve"> </v>
      </c>
      <c r="EL65" s="169"/>
      <c r="EM65" s="170" t="str">
        <f t="shared" si="54"/>
        <v xml:space="preserve"> </v>
      </c>
      <c r="EN65" s="210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",(VLOOKUP(EP65,PROTOKOL!$A$1:$E$27,2,FALSE))*EQ65)</f>
        <v xml:space="preserve"> </v>
      </c>
      <c r="ES65" s="168" t="str">
        <f t="shared" si="13"/>
        <v xml:space="preserve"> </v>
      </c>
      <c r="ET65" s="169" t="str">
        <f>IF(EP65=0," ",VLOOKUP(EP65,PROTOKOL!$A:$E,5,FALSE))</f>
        <v xml:space="preserve"> </v>
      </c>
      <c r="EU65" s="205" t="str">
        <f t="shared" si="95"/>
        <v xml:space="preserve"> </v>
      </c>
      <c r="EV65" s="169">
        <f t="shared" si="56"/>
        <v>0</v>
      </c>
      <c r="EW65" s="170" t="str">
        <f t="shared" si="57"/>
        <v xml:space="preserve"> </v>
      </c>
      <c r="EY65" s="166">
        <v>15</v>
      </c>
      <c r="EZ65" s="227">
        <v>15</v>
      </c>
      <c r="FA65" s="167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",(VLOOKUP(FC65,PROTOKOL!$A$1:$E$27,2,FALSE))*FD65)</f>
        <v xml:space="preserve"> </v>
      </c>
      <c r="FF65" s="168" t="str">
        <f t="shared" si="14"/>
        <v xml:space="preserve"> </v>
      </c>
      <c r="FG65" s="205" t="str">
        <f>IF(FC65=0," ",VLOOKUP(FC65,PROTOKOL!$A:$E,5,FALSE))</f>
        <v xml:space="preserve"> </v>
      </c>
      <c r="FH65" s="169"/>
      <c r="FI65" s="170" t="str">
        <f t="shared" si="58"/>
        <v xml:space="preserve"> </v>
      </c>
      <c r="FJ65" s="210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",(VLOOKUP(FL65,PROTOKOL!$A$1:$E$27,2,FALSE))*FM65)</f>
        <v xml:space="preserve"> </v>
      </c>
      <c r="FO65" s="168" t="str">
        <f t="shared" si="15"/>
        <v xml:space="preserve"> </v>
      </c>
      <c r="FP65" s="169" t="str">
        <f>IF(FL65=0," ",VLOOKUP(FL65,PROTOKOL!$A:$E,5,FALSE))</f>
        <v xml:space="preserve"> </v>
      </c>
      <c r="FQ65" s="205" t="str">
        <f t="shared" si="96"/>
        <v xml:space="preserve"> </v>
      </c>
      <c r="FR65" s="169">
        <f t="shared" si="60"/>
        <v>0</v>
      </c>
      <c r="FS65" s="170" t="str">
        <f t="shared" si="61"/>
        <v xml:space="preserve"> </v>
      </c>
      <c r="FU65" s="166">
        <v>15</v>
      </c>
      <c r="FV65" s="227">
        <v>15</v>
      </c>
      <c r="FW65" s="167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",(VLOOKUP(FY65,PROTOKOL!$A$1:$E$27,2,FALSE))*FZ65)</f>
        <v xml:space="preserve"> </v>
      </c>
      <c r="GB65" s="168" t="str">
        <f t="shared" si="16"/>
        <v xml:space="preserve"> </v>
      </c>
      <c r="GC65" s="205" t="str">
        <f>IF(FY65=0," ",VLOOKUP(FY65,PROTOKOL!$A:$E,5,FALSE))</f>
        <v xml:space="preserve"> </v>
      </c>
      <c r="GD65" s="169"/>
      <c r="GE65" s="170" t="str">
        <f t="shared" si="62"/>
        <v xml:space="preserve"> </v>
      </c>
      <c r="GF65" s="210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",(VLOOKUP(GH65,PROTOKOL!$A$1:$E$27,2,FALSE))*GI65)</f>
        <v xml:space="preserve"> </v>
      </c>
      <c r="GK65" s="168" t="str">
        <f t="shared" si="17"/>
        <v xml:space="preserve"> </v>
      </c>
      <c r="GL65" s="169" t="str">
        <f>IF(GH65=0," ",VLOOKUP(GH65,PROTOKOL!$A:$E,5,FALSE))</f>
        <v xml:space="preserve"> </v>
      </c>
      <c r="GM65" s="205" t="str">
        <f t="shared" si="97"/>
        <v xml:space="preserve"> </v>
      </c>
      <c r="GN65" s="169">
        <f t="shared" si="64"/>
        <v>0</v>
      </c>
      <c r="GO65" s="170" t="str">
        <f t="shared" si="65"/>
        <v xml:space="preserve"> </v>
      </c>
      <c r="GQ65" s="166">
        <v>15</v>
      </c>
      <c r="GR65" s="227">
        <v>15</v>
      </c>
      <c r="GS65" s="167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",(VLOOKUP(GU65,PROTOKOL!$A$1:$E$27,2,FALSE))*GV65)</f>
        <v xml:space="preserve"> </v>
      </c>
      <c r="GX65" s="168" t="str">
        <f t="shared" si="18"/>
        <v xml:space="preserve"> </v>
      </c>
      <c r="GY65" s="205" t="str">
        <f>IF(GU65=0," ",VLOOKUP(GU65,PROTOKOL!$A:$E,5,FALSE))</f>
        <v xml:space="preserve"> </v>
      </c>
      <c r="GZ65" s="169"/>
      <c r="HA65" s="170" t="str">
        <f t="shared" si="66"/>
        <v xml:space="preserve"> </v>
      </c>
      <c r="HB65" s="210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",(VLOOKUP(HD65,PROTOKOL!$A$1:$E$27,2,FALSE))*HE65)</f>
        <v xml:space="preserve"> </v>
      </c>
      <c r="HG65" s="168" t="str">
        <f t="shared" si="19"/>
        <v xml:space="preserve"> </v>
      </c>
      <c r="HH65" s="169" t="str">
        <f>IF(HD65=0," ",VLOOKUP(HD65,PROTOKOL!$A:$E,5,FALSE))</f>
        <v xml:space="preserve"> </v>
      </c>
      <c r="HI65" s="205" t="str">
        <f t="shared" si="98"/>
        <v xml:space="preserve"> </v>
      </c>
      <c r="HJ65" s="169">
        <f t="shared" si="68"/>
        <v>0</v>
      </c>
      <c r="HK65" s="170" t="str">
        <f t="shared" si="69"/>
        <v xml:space="preserve"> </v>
      </c>
      <c r="HM65" s="166">
        <v>15</v>
      </c>
      <c r="HN65" s="227">
        <v>15</v>
      </c>
      <c r="HO65" s="167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",(VLOOKUP(HQ65,PROTOKOL!$A$1:$E$27,2,FALSE))*HR65)</f>
        <v xml:space="preserve"> </v>
      </c>
      <c r="HT65" s="168" t="str">
        <f t="shared" si="20"/>
        <v xml:space="preserve"> </v>
      </c>
      <c r="HU65" s="205" t="str">
        <f>IF(HQ65=0," ",VLOOKUP(HQ65,PROTOKOL!$A:$E,5,FALSE))</f>
        <v xml:space="preserve"> </v>
      </c>
      <c r="HV65" s="169"/>
      <c r="HW65" s="170" t="str">
        <f t="shared" si="70"/>
        <v xml:space="preserve"> </v>
      </c>
      <c r="HX65" s="210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",(VLOOKUP(HZ65,PROTOKOL!$A$1:$E$27,2,FALSE))*IA65)</f>
        <v xml:space="preserve"> </v>
      </c>
      <c r="IC65" s="168" t="str">
        <f t="shared" si="21"/>
        <v xml:space="preserve"> </v>
      </c>
      <c r="ID65" s="169" t="str">
        <f>IF(HZ65=0," ",VLOOKUP(HZ65,PROTOKOL!$A:$E,5,FALSE))</f>
        <v xml:space="preserve"> </v>
      </c>
      <c r="IE65" s="205" t="str">
        <f t="shared" si="99"/>
        <v xml:space="preserve"> </v>
      </c>
      <c r="IF65" s="169">
        <f t="shared" si="72"/>
        <v>0</v>
      </c>
      <c r="IG65" s="170" t="str">
        <f t="shared" si="73"/>
        <v xml:space="preserve"> </v>
      </c>
      <c r="II65" s="166">
        <v>15</v>
      </c>
      <c r="IJ65" s="227">
        <v>15</v>
      </c>
      <c r="IK65" s="167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",(VLOOKUP(IM65,PROTOKOL!$A$1:$E$27,2,FALSE))*IN65)</f>
        <v xml:space="preserve"> </v>
      </c>
      <c r="IP65" s="168" t="str">
        <f t="shared" si="22"/>
        <v xml:space="preserve"> </v>
      </c>
      <c r="IQ65" s="205" t="str">
        <f>IF(IM65=0," ",VLOOKUP(IM65,PROTOKOL!$A:$E,5,FALSE))</f>
        <v xml:space="preserve"> </v>
      </c>
      <c r="IR65" s="169"/>
      <c r="IS65" s="170" t="str">
        <f t="shared" si="74"/>
        <v xml:space="preserve"> </v>
      </c>
      <c r="IT65" s="210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",(VLOOKUP(IV65,PROTOKOL!$A$1:$E$27,2,FALSE))*IW65)</f>
        <v xml:space="preserve"> </v>
      </c>
      <c r="IY65" s="168" t="str">
        <f t="shared" si="23"/>
        <v xml:space="preserve"> </v>
      </c>
      <c r="IZ65" s="169" t="str">
        <f>IF(IV65=0," ",VLOOKUP(IV65,PROTOKOL!$A:$E,5,FALSE))</f>
        <v xml:space="preserve"> </v>
      </c>
      <c r="JA65" s="205" t="str">
        <f t="shared" si="100"/>
        <v xml:space="preserve"> </v>
      </c>
      <c r="JB65" s="169">
        <f t="shared" si="76"/>
        <v>0</v>
      </c>
      <c r="JC65" s="170" t="str">
        <f t="shared" si="77"/>
        <v xml:space="preserve"> </v>
      </c>
      <c r="JE65" s="166">
        <v>15</v>
      </c>
      <c r="JF65" s="227">
        <v>15</v>
      </c>
      <c r="JG65" s="167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",(VLOOKUP(JI65,PROTOKOL!$A$1:$E$27,2,FALSE))*JJ65)</f>
        <v xml:space="preserve"> </v>
      </c>
      <c r="JL65" s="168" t="str">
        <f t="shared" si="24"/>
        <v xml:space="preserve"> </v>
      </c>
      <c r="JM65" s="205" t="str">
        <f>IF(JI65=0," ",VLOOKUP(JI65,PROTOKOL!$A:$E,5,FALSE))</f>
        <v xml:space="preserve"> </v>
      </c>
      <c r="JN65" s="169"/>
      <c r="JO65" s="170" t="str">
        <f t="shared" si="78"/>
        <v xml:space="preserve"> </v>
      </c>
      <c r="JP65" s="210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",(VLOOKUP(JR65,PROTOKOL!$A$1:$E$27,2,FALSE))*JS65)</f>
        <v xml:space="preserve"> </v>
      </c>
      <c r="JU65" s="168" t="str">
        <f t="shared" si="25"/>
        <v xml:space="preserve"> </v>
      </c>
      <c r="JV65" s="169" t="str">
        <f>IF(JR65=0," ",VLOOKUP(JR65,PROTOKOL!$A:$E,5,FALSE))</f>
        <v xml:space="preserve"> </v>
      </c>
      <c r="JW65" s="205" t="str">
        <f t="shared" si="101"/>
        <v xml:space="preserve"> </v>
      </c>
      <c r="JX65" s="169">
        <f t="shared" si="80"/>
        <v>0</v>
      </c>
      <c r="JY65" s="170" t="str">
        <f t="shared" si="81"/>
        <v xml:space="preserve"> </v>
      </c>
      <c r="KA65" s="166">
        <v>15</v>
      </c>
      <c r="KB65" s="227">
        <v>15</v>
      </c>
      <c r="KC65" s="167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",(VLOOKUP(KE65,PROTOKOL!$A$1:$E$27,2,FALSE))*KF65)</f>
        <v xml:space="preserve"> </v>
      </c>
      <c r="KH65" s="168" t="str">
        <f t="shared" si="26"/>
        <v xml:space="preserve"> </v>
      </c>
      <c r="KI65" s="205" t="str">
        <f>IF(KE65=0," ",VLOOKUP(KE65,PROTOKOL!$A:$E,5,FALSE))</f>
        <v xml:space="preserve"> </v>
      </c>
      <c r="KJ65" s="169"/>
      <c r="KK65" s="170" t="str">
        <f t="shared" si="82"/>
        <v xml:space="preserve"> </v>
      </c>
      <c r="KL65" s="210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",(VLOOKUP(KN65,PROTOKOL!$A$1:$E$27,2,FALSE))*KO65)</f>
        <v xml:space="preserve"> </v>
      </c>
      <c r="KQ65" s="168" t="str">
        <f t="shared" si="27"/>
        <v xml:space="preserve"> </v>
      </c>
      <c r="KR65" s="169" t="str">
        <f>IF(KN65=0," ",VLOOKUP(KN65,PROTOKOL!$A:$E,5,FALSE))</f>
        <v xml:space="preserve"> </v>
      </c>
      <c r="KS65" s="205" t="str">
        <f t="shared" si="102"/>
        <v xml:space="preserve"> </v>
      </c>
      <c r="KT65" s="169">
        <f t="shared" si="84"/>
        <v>0</v>
      </c>
      <c r="KU65" s="170" t="str">
        <f t="shared" si="85"/>
        <v xml:space="preserve"> </v>
      </c>
      <c r="KW65" s="166">
        <v>15</v>
      </c>
      <c r="KX65" s="227">
        <v>15</v>
      </c>
      <c r="KY65" s="167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",(VLOOKUP(LA65,PROTOKOL!$A$1:$E$27,2,FALSE))*LB65)</f>
        <v xml:space="preserve"> </v>
      </c>
      <c r="LD65" s="168" t="str">
        <f t="shared" si="28"/>
        <v xml:space="preserve"> </v>
      </c>
      <c r="LE65" s="205" t="str">
        <f>IF(LA65=0," ",VLOOKUP(LA65,PROTOKOL!$A:$E,5,FALSE))</f>
        <v xml:space="preserve"> </v>
      </c>
      <c r="LF65" s="169"/>
      <c r="LG65" s="170" t="str">
        <f t="shared" si="86"/>
        <v xml:space="preserve"> </v>
      </c>
      <c r="LH65" s="210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",(VLOOKUP(LJ65,PROTOKOL!$A$1:$E$27,2,FALSE))*LK65)</f>
        <v xml:space="preserve"> </v>
      </c>
      <c r="LM65" s="168" t="str">
        <f t="shared" si="29"/>
        <v xml:space="preserve"> </v>
      </c>
      <c r="LN65" s="169" t="str">
        <f>IF(LJ65=0," ",VLOOKUP(LJ65,PROTOKOL!$A:$E,5,FALSE))</f>
        <v xml:space="preserve"> </v>
      </c>
      <c r="LO65" s="205" t="str">
        <f t="shared" si="103"/>
        <v xml:space="preserve"> </v>
      </c>
      <c r="LP65" s="169">
        <f t="shared" si="88"/>
        <v>0</v>
      </c>
      <c r="LQ65" s="170" t="str">
        <f t="shared" si="89"/>
        <v xml:space="preserve"> </v>
      </c>
    </row>
    <row r="66" spans="1:329" ht="13.8">
      <c r="A66" s="166">
        <v>15</v>
      </c>
      <c r="B66" s="228"/>
      <c r="C66" s="167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",(VLOOKUP(E66,PROTOKOL!$A$1:$E$27,2,FALSE))*F66)</f>
        <v xml:space="preserve"> </v>
      </c>
      <c r="H66" s="168" t="str">
        <f t="shared" si="0"/>
        <v xml:space="preserve"> </v>
      </c>
      <c r="I66" s="205" t="str">
        <f>IF(E66=0," ",VLOOKUP(E66,PROTOKOL!$A:$E,5,FALSE))</f>
        <v xml:space="preserve"> </v>
      </c>
      <c r="J66" s="169"/>
      <c r="K66" s="170" t="str">
        <f t="shared" si="30"/>
        <v xml:space="preserve"> </v>
      </c>
      <c r="L66" s="210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",(VLOOKUP(N66,PROTOKOL!$A$1:$E$27,2,FALSE))*O66)</f>
        <v xml:space="preserve"> </v>
      </c>
      <c r="Q66" s="168" t="str">
        <f t="shared" si="1"/>
        <v xml:space="preserve"> </v>
      </c>
      <c r="R66" s="169" t="str">
        <f>IF(N66=0," ",VLOOKUP(N66,PROTOKOL!$A:$E,5,FALSE))</f>
        <v xml:space="preserve"> </v>
      </c>
      <c r="S66" s="205" t="str">
        <f t="shared" si="31"/>
        <v xml:space="preserve"> </v>
      </c>
      <c r="T66" s="169">
        <f t="shared" si="32"/>
        <v>0</v>
      </c>
      <c r="U66" s="170" t="str">
        <f t="shared" si="33"/>
        <v xml:space="preserve"> </v>
      </c>
      <c r="W66" s="166">
        <v>15</v>
      </c>
      <c r="X66" s="228"/>
      <c r="Y66" s="167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",(VLOOKUP(AA66,PROTOKOL!$A$1:$E$27,2,FALSE))*AB66)</f>
        <v xml:space="preserve"> </v>
      </c>
      <c r="AD66" s="168" t="str">
        <f t="shared" si="2"/>
        <v xml:space="preserve"> </v>
      </c>
      <c r="AE66" s="205" t="str">
        <f>IF(AA66=0," ",VLOOKUP(AA66,PROTOKOL!$A:$E,5,FALSE))</f>
        <v xml:space="preserve"> </v>
      </c>
      <c r="AF66" s="169"/>
      <c r="AG66" s="170" t="str">
        <f t="shared" si="34"/>
        <v xml:space="preserve"> </v>
      </c>
      <c r="AH66" s="210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",(VLOOKUP(AJ66,PROTOKOL!$A$1:$E$27,2,FALSE))*AK66)</f>
        <v xml:space="preserve"> </v>
      </c>
      <c r="AM66" s="168" t="str">
        <f t="shared" si="3"/>
        <v xml:space="preserve"> </v>
      </c>
      <c r="AN66" s="169" t="str">
        <f>IF(AJ66=0," ",VLOOKUP(AJ66,PROTOKOL!$A:$E,5,FALSE))</f>
        <v xml:space="preserve"> </v>
      </c>
      <c r="AO66" s="205" t="str">
        <f t="shared" si="90"/>
        <v xml:space="preserve"> </v>
      </c>
      <c r="AP66" s="169">
        <f t="shared" si="36"/>
        <v>0</v>
      </c>
      <c r="AQ66" s="170" t="str">
        <f t="shared" si="37"/>
        <v xml:space="preserve"> </v>
      </c>
      <c r="AS66" s="166">
        <v>15</v>
      </c>
      <c r="AT66" s="228"/>
      <c r="AU66" s="167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",(VLOOKUP(AW66,PROTOKOL!$A$1:$E$27,2,FALSE))*AX66)</f>
        <v xml:space="preserve"> </v>
      </c>
      <c r="AZ66" s="168" t="str">
        <f t="shared" si="4"/>
        <v xml:space="preserve"> </v>
      </c>
      <c r="BA66" s="205" t="str">
        <f>IF(AW66=0," ",VLOOKUP(AW66,PROTOKOL!$A:$E,5,FALSE))</f>
        <v xml:space="preserve"> </v>
      </c>
      <c r="BB66" s="169"/>
      <c r="BC66" s="170" t="str">
        <f t="shared" si="38"/>
        <v xml:space="preserve"> </v>
      </c>
      <c r="BD66" s="210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",(VLOOKUP(BF66,PROTOKOL!$A$1:$E$27,2,FALSE))*BG66)</f>
        <v xml:space="preserve"> </v>
      </c>
      <c r="BI66" s="168" t="str">
        <f t="shared" si="5"/>
        <v xml:space="preserve"> </v>
      </c>
      <c r="BJ66" s="169" t="str">
        <f>IF(BF66=0," ",VLOOKUP(BF66,PROTOKOL!$A:$E,5,FALSE))</f>
        <v xml:space="preserve"> </v>
      </c>
      <c r="BK66" s="205" t="str">
        <f t="shared" si="91"/>
        <v xml:space="preserve"> </v>
      </c>
      <c r="BL66" s="169">
        <f t="shared" si="40"/>
        <v>0</v>
      </c>
      <c r="BM66" s="170" t="str">
        <f t="shared" si="41"/>
        <v xml:space="preserve"> </v>
      </c>
      <c r="BO66" s="166">
        <v>15</v>
      </c>
      <c r="BP66" s="228"/>
      <c r="BQ66" s="167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",(VLOOKUP(BS66,PROTOKOL!$A$1:$E$27,2,FALSE))*BT66)</f>
        <v xml:space="preserve"> </v>
      </c>
      <c r="BV66" s="168" t="str">
        <f t="shared" si="6"/>
        <v xml:space="preserve"> </v>
      </c>
      <c r="BW66" s="205" t="str">
        <f>IF(BS66=0," ",VLOOKUP(BS66,PROTOKOL!$A:$E,5,FALSE))</f>
        <v xml:space="preserve"> </v>
      </c>
      <c r="BX66" s="169"/>
      <c r="BY66" s="170" t="str">
        <f t="shared" si="42"/>
        <v xml:space="preserve"> </v>
      </c>
      <c r="BZ66" s="210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",(VLOOKUP(CB66,PROTOKOL!$A$1:$E$27,2,FALSE))*CC66)</f>
        <v xml:space="preserve"> </v>
      </c>
      <c r="CE66" s="168" t="str">
        <f t="shared" si="7"/>
        <v xml:space="preserve"> </v>
      </c>
      <c r="CF66" s="169" t="str">
        <f>IF(CB66=0," ",VLOOKUP(CB66,PROTOKOL!$A:$E,5,FALSE))</f>
        <v xml:space="preserve"> </v>
      </c>
      <c r="CG66" s="205" t="str">
        <f t="shared" si="92"/>
        <v xml:space="preserve"> </v>
      </c>
      <c r="CH66" s="169">
        <f t="shared" si="44"/>
        <v>0</v>
      </c>
      <c r="CI66" s="170" t="str">
        <f t="shared" si="45"/>
        <v xml:space="preserve"> </v>
      </c>
      <c r="CK66" s="166">
        <v>15</v>
      </c>
      <c r="CL66" s="228"/>
      <c r="CM66" s="167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",(VLOOKUP(CO66,PROTOKOL!$A$1:$E$27,2,FALSE))*CP66)</f>
        <v xml:space="preserve"> </v>
      </c>
      <c r="CR66" s="168" t="str">
        <f t="shared" si="8"/>
        <v xml:space="preserve"> </v>
      </c>
      <c r="CS66" s="205" t="str">
        <f>IF(CO66=0," ",VLOOKUP(CO66,PROTOKOL!$A:$E,5,FALSE))</f>
        <v xml:space="preserve"> </v>
      </c>
      <c r="CT66" s="169"/>
      <c r="CU66" s="170" t="str">
        <f t="shared" si="46"/>
        <v xml:space="preserve"> </v>
      </c>
      <c r="CV66" s="210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",(VLOOKUP(CX66,PROTOKOL!$A$1:$E$27,2,FALSE))*CY66)</f>
        <v xml:space="preserve"> </v>
      </c>
      <c r="DA66" s="168" t="str">
        <f t="shared" si="9"/>
        <v xml:space="preserve"> </v>
      </c>
      <c r="DB66" s="169" t="str">
        <f>IF(CX66=0," ",VLOOKUP(CX66,PROTOKOL!$A:$E,5,FALSE))</f>
        <v xml:space="preserve"> </v>
      </c>
      <c r="DC66" s="205" t="str">
        <f t="shared" si="93"/>
        <v xml:space="preserve"> </v>
      </c>
      <c r="DD66" s="169">
        <f t="shared" si="48"/>
        <v>0</v>
      </c>
      <c r="DE66" s="170" t="str">
        <f t="shared" si="49"/>
        <v xml:space="preserve"> </v>
      </c>
      <c r="DG66" s="166">
        <v>15</v>
      </c>
      <c r="DH66" s="228"/>
      <c r="DI66" s="167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",(VLOOKUP(DK66,PROTOKOL!$A$1:$E$27,2,FALSE))*DL66)</f>
        <v xml:space="preserve"> </v>
      </c>
      <c r="DN66" s="168" t="str">
        <f t="shared" si="10"/>
        <v xml:space="preserve"> </v>
      </c>
      <c r="DO66" s="205" t="str">
        <f>IF(DK66=0," ",VLOOKUP(DK66,PROTOKOL!$A:$E,5,FALSE))</f>
        <v xml:space="preserve"> </v>
      </c>
      <c r="DP66" s="169"/>
      <c r="DQ66" s="170" t="str">
        <f t="shared" si="50"/>
        <v xml:space="preserve"> </v>
      </c>
      <c r="DR66" s="210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",(VLOOKUP(DT66,PROTOKOL!$A$1:$E$27,2,FALSE))*DU66)</f>
        <v xml:space="preserve"> </v>
      </c>
      <c r="DW66" s="168" t="str">
        <f t="shared" si="11"/>
        <v xml:space="preserve"> </v>
      </c>
      <c r="DX66" s="169" t="str">
        <f>IF(DT66=0," ",VLOOKUP(DT66,PROTOKOL!$A:$E,5,FALSE))</f>
        <v xml:space="preserve"> </v>
      </c>
      <c r="DY66" s="205" t="str">
        <f t="shared" si="94"/>
        <v xml:space="preserve"> </v>
      </c>
      <c r="DZ66" s="169">
        <f t="shared" si="52"/>
        <v>0</v>
      </c>
      <c r="EA66" s="170" t="str">
        <f t="shared" si="53"/>
        <v xml:space="preserve"> </v>
      </c>
      <c r="EC66" s="166">
        <v>15</v>
      </c>
      <c r="ED66" s="228"/>
      <c r="EE66" s="167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",(VLOOKUP(EG66,PROTOKOL!$A$1:$E$27,2,FALSE))*EH66)</f>
        <v xml:space="preserve"> </v>
      </c>
      <c r="EJ66" s="168" t="str">
        <f t="shared" si="12"/>
        <v xml:space="preserve"> </v>
      </c>
      <c r="EK66" s="205" t="str">
        <f>IF(EG66=0," ",VLOOKUP(EG66,PROTOKOL!$A:$E,5,FALSE))</f>
        <v xml:space="preserve"> </v>
      </c>
      <c r="EL66" s="169"/>
      <c r="EM66" s="170" t="str">
        <f t="shared" si="54"/>
        <v xml:space="preserve"> </v>
      </c>
      <c r="EN66" s="210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",(VLOOKUP(EP66,PROTOKOL!$A$1:$E$27,2,FALSE))*EQ66)</f>
        <v xml:space="preserve"> </v>
      </c>
      <c r="ES66" s="168" t="str">
        <f t="shared" si="13"/>
        <v xml:space="preserve"> </v>
      </c>
      <c r="ET66" s="169" t="str">
        <f>IF(EP66=0," ",VLOOKUP(EP66,PROTOKOL!$A:$E,5,FALSE))</f>
        <v xml:space="preserve"> </v>
      </c>
      <c r="EU66" s="205" t="str">
        <f t="shared" si="95"/>
        <v xml:space="preserve"> </v>
      </c>
      <c r="EV66" s="169">
        <f t="shared" si="56"/>
        <v>0</v>
      </c>
      <c r="EW66" s="170" t="str">
        <f t="shared" si="57"/>
        <v xml:space="preserve"> </v>
      </c>
      <c r="EY66" s="166">
        <v>15</v>
      </c>
      <c r="EZ66" s="228"/>
      <c r="FA66" s="167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",(VLOOKUP(FC66,PROTOKOL!$A$1:$E$27,2,FALSE))*FD66)</f>
        <v xml:space="preserve"> </v>
      </c>
      <c r="FF66" s="168" t="str">
        <f t="shared" si="14"/>
        <v xml:space="preserve"> </v>
      </c>
      <c r="FG66" s="205" t="str">
        <f>IF(FC66=0," ",VLOOKUP(FC66,PROTOKOL!$A:$E,5,FALSE))</f>
        <v xml:space="preserve"> </v>
      </c>
      <c r="FH66" s="169"/>
      <c r="FI66" s="170" t="str">
        <f t="shared" si="58"/>
        <v xml:space="preserve"> </v>
      </c>
      <c r="FJ66" s="210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",(VLOOKUP(FL66,PROTOKOL!$A$1:$E$27,2,FALSE))*FM66)</f>
        <v xml:space="preserve"> </v>
      </c>
      <c r="FO66" s="168" t="str">
        <f t="shared" si="15"/>
        <v xml:space="preserve"> </v>
      </c>
      <c r="FP66" s="169" t="str">
        <f>IF(FL66=0," ",VLOOKUP(FL66,PROTOKOL!$A:$E,5,FALSE))</f>
        <v xml:space="preserve"> </v>
      </c>
      <c r="FQ66" s="205" t="str">
        <f t="shared" si="96"/>
        <v xml:space="preserve"> </v>
      </c>
      <c r="FR66" s="169">
        <f t="shared" si="60"/>
        <v>0</v>
      </c>
      <c r="FS66" s="170" t="str">
        <f t="shared" si="61"/>
        <v xml:space="preserve"> </v>
      </c>
      <c r="FU66" s="166">
        <v>15</v>
      </c>
      <c r="FV66" s="228"/>
      <c r="FW66" s="167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",(VLOOKUP(FY66,PROTOKOL!$A$1:$E$27,2,FALSE))*FZ66)</f>
        <v xml:space="preserve"> </v>
      </c>
      <c r="GB66" s="168" t="str">
        <f t="shared" si="16"/>
        <v xml:space="preserve"> </v>
      </c>
      <c r="GC66" s="205" t="str">
        <f>IF(FY66=0," ",VLOOKUP(FY66,PROTOKOL!$A:$E,5,FALSE))</f>
        <v xml:space="preserve"> </v>
      </c>
      <c r="GD66" s="169"/>
      <c r="GE66" s="170" t="str">
        <f t="shared" si="62"/>
        <v xml:space="preserve"> </v>
      </c>
      <c r="GF66" s="210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",(VLOOKUP(GH66,PROTOKOL!$A$1:$E$27,2,FALSE))*GI66)</f>
        <v xml:space="preserve"> </v>
      </c>
      <c r="GK66" s="168" t="str">
        <f t="shared" si="17"/>
        <v xml:space="preserve"> </v>
      </c>
      <c r="GL66" s="169" t="str">
        <f>IF(GH66=0," ",VLOOKUP(GH66,PROTOKOL!$A:$E,5,FALSE))</f>
        <v xml:space="preserve"> </v>
      </c>
      <c r="GM66" s="205" t="str">
        <f t="shared" si="97"/>
        <v xml:space="preserve"> </v>
      </c>
      <c r="GN66" s="169">
        <f t="shared" si="64"/>
        <v>0</v>
      </c>
      <c r="GO66" s="170" t="str">
        <f t="shared" si="65"/>
        <v xml:space="preserve"> </v>
      </c>
      <c r="GQ66" s="166">
        <v>15</v>
      </c>
      <c r="GR66" s="228"/>
      <c r="GS66" s="167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",(VLOOKUP(GU66,PROTOKOL!$A$1:$E$27,2,FALSE))*GV66)</f>
        <v xml:space="preserve"> </v>
      </c>
      <c r="GX66" s="168" t="str">
        <f t="shared" si="18"/>
        <v xml:space="preserve"> </v>
      </c>
      <c r="GY66" s="205" t="str">
        <f>IF(GU66=0," ",VLOOKUP(GU66,PROTOKOL!$A:$E,5,FALSE))</f>
        <v xml:space="preserve"> </v>
      </c>
      <c r="GZ66" s="169"/>
      <c r="HA66" s="170" t="str">
        <f t="shared" si="66"/>
        <v xml:space="preserve"> </v>
      </c>
      <c r="HB66" s="210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",(VLOOKUP(HD66,PROTOKOL!$A$1:$E$27,2,FALSE))*HE66)</f>
        <v xml:space="preserve"> </v>
      </c>
      <c r="HG66" s="168" t="str">
        <f t="shared" si="19"/>
        <v xml:space="preserve"> </v>
      </c>
      <c r="HH66" s="169" t="str">
        <f>IF(HD66=0," ",VLOOKUP(HD66,PROTOKOL!$A:$E,5,FALSE))</f>
        <v xml:space="preserve"> </v>
      </c>
      <c r="HI66" s="205" t="str">
        <f t="shared" si="98"/>
        <v xml:space="preserve"> </v>
      </c>
      <c r="HJ66" s="169">
        <f t="shared" si="68"/>
        <v>0</v>
      </c>
      <c r="HK66" s="170" t="str">
        <f t="shared" si="69"/>
        <v xml:space="preserve"> </v>
      </c>
      <c r="HM66" s="166">
        <v>15</v>
      </c>
      <c r="HN66" s="228"/>
      <c r="HO66" s="167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",(VLOOKUP(HQ66,PROTOKOL!$A$1:$E$27,2,FALSE))*HR66)</f>
        <v xml:space="preserve"> </v>
      </c>
      <c r="HT66" s="168" t="str">
        <f t="shared" si="20"/>
        <v xml:space="preserve"> </v>
      </c>
      <c r="HU66" s="205" t="str">
        <f>IF(HQ66=0," ",VLOOKUP(HQ66,PROTOKOL!$A:$E,5,FALSE))</f>
        <v xml:space="preserve"> </v>
      </c>
      <c r="HV66" s="169"/>
      <c r="HW66" s="170" t="str">
        <f t="shared" si="70"/>
        <v xml:space="preserve"> </v>
      </c>
      <c r="HX66" s="210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",(VLOOKUP(HZ66,PROTOKOL!$A$1:$E$27,2,FALSE))*IA66)</f>
        <v xml:space="preserve"> </v>
      </c>
      <c r="IC66" s="168" t="str">
        <f t="shared" si="21"/>
        <v xml:space="preserve"> </v>
      </c>
      <c r="ID66" s="169" t="str">
        <f>IF(HZ66=0," ",VLOOKUP(HZ66,PROTOKOL!$A:$E,5,FALSE))</f>
        <v xml:space="preserve"> </v>
      </c>
      <c r="IE66" s="205" t="str">
        <f t="shared" si="99"/>
        <v xml:space="preserve"> </v>
      </c>
      <c r="IF66" s="169">
        <f t="shared" si="72"/>
        <v>0</v>
      </c>
      <c r="IG66" s="170" t="str">
        <f t="shared" si="73"/>
        <v xml:space="preserve"> </v>
      </c>
      <c r="II66" s="166">
        <v>15</v>
      </c>
      <c r="IJ66" s="228"/>
      <c r="IK66" s="167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",(VLOOKUP(IM66,PROTOKOL!$A$1:$E$27,2,FALSE))*IN66)</f>
        <v xml:space="preserve"> </v>
      </c>
      <c r="IP66" s="168" t="str">
        <f t="shared" si="22"/>
        <v xml:space="preserve"> </v>
      </c>
      <c r="IQ66" s="205" t="str">
        <f>IF(IM66=0," ",VLOOKUP(IM66,PROTOKOL!$A:$E,5,FALSE))</f>
        <v xml:space="preserve"> </v>
      </c>
      <c r="IR66" s="169"/>
      <c r="IS66" s="170" t="str">
        <f t="shared" si="74"/>
        <v xml:space="preserve"> </v>
      </c>
      <c r="IT66" s="210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",(VLOOKUP(IV66,PROTOKOL!$A$1:$E$27,2,FALSE))*IW66)</f>
        <v xml:space="preserve"> </v>
      </c>
      <c r="IY66" s="168" t="str">
        <f t="shared" si="23"/>
        <v xml:space="preserve"> </v>
      </c>
      <c r="IZ66" s="169" t="str">
        <f>IF(IV66=0," ",VLOOKUP(IV66,PROTOKOL!$A:$E,5,FALSE))</f>
        <v xml:space="preserve"> </v>
      </c>
      <c r="JA66" s="205" t="str">
        <f t="shared" si="100"/>
        <v xml:space="preserve"> </v>
      </c>
      <c r="JB66" s="169">
        <f t="shared" si="76"/>
        <v>0</v>
      </c>
      <c r="JC66" s="170" t="str">
        <f t="shared" si="77"/>
        <v xml:space="preserve"> </v>
      </c>
      <c r="JE66" s="166">
        <v>15</v>
      </c>
      <c r="JF66" s="228"/>
      <c r="JG66" s="167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",(VLOOKUP(JI66,PROTOKOL!$A$1:$E$27,2,FALSE))*JJ66)</f>
        <v xml:space="preserve"> </v>
      </c>
      <c r="JL66" s="168" t="str">
        <f t="shared" si="24"/>
        <v xml:space="preserve"> </v>
      </c>
      <c r="JM66" s="205" t="str">
        <f>IF(JI66=0," ",VLOOKUP(JI66,PROTOKOL!$A:$E,5,FALSE))</f>
        <v xml:space="preserve"> </v>
      </c>
      <c r="JN66" s="169"/>
      <c r="JO66" s="170" t="str">
        <f t="shared" si="78"/>
        <v xml:space="preserve"> </v>
      </c>
      <c r="JP66" s="210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",(VLOOKUP(JR66,PROTOKOL!$A$1:$E$27,2,FALSE))*JS66)</f>
        <v xml:space="preserve"> </v>
      </c>
      <c r="JU66" s="168" t="str">
        <f t="shared" si="25"/>
        <v xml:space="preserve"> </v>
      </c>
      <c r="JV66" s="169" t="str">
        <f>IF(JR66=0," ",VLOOKUP(JR66,PROTOKOL!$A:$E,5,FALSE))</f>
        <v xml:space="preserve"> </v>
      </c>
      <c r="JW66" s="205" t="str">
        <f t="shared" si="101"/>
        <v xml:space="preserve"> </v>
      </c>
      <c r="JX66" s="169">
        <f t="shared" si="80"/>
        <v>0</v>
      </c>
      <c r="JY66" s="170" t="str">
        <f t="shared" si="81"/>
        <v xml:space="preserve"> </v>
      </c>
      <c r="KA66" s="166">
        <v>15</v>
      </c>
      <c r="KB66" s="228"/>
      <c r="KC66" s="167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",(VLOOKUP(KE66,PROTOKOL!$A$1:$E$27,2,FALSE))*KF66)</f>
        <v xml:space="preserve"> </v>
      </c>
      <c r="KH66" s="168" t="str">
        <f t="shared" si="26"/>
        <v xml:space="preserve"> </v>
      </c>
      <c r="KI66" s="205" t="str">
        <f>IF(KE66=0," ",VLOOKUP(KE66,PROTOKOL!$A:$E,5,FALSE))</f>
        <v xml:space="preserve"> </v>
      </c>
      <c r="KJ66" s="169"/>
      <c r="KK66" s="170" t="str">
        <f t="shared" si="82"/>
        <v xml:space="preserve"> </v>
      </c>
      <c r="KL66" s="210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",(VLOOKUP(KN66,PROTOKOL!$A$1:$E$27,2,FALSE))*KO66)</f>
        <v xml:space="preserve"> </v>
      </c>
      <c r="KQ66" s="168" t="str">
        <f t="shared" si="27"/>
        <v xml:space="preserve"> </v>
      </c>
      <c r="KR66" s="169" t="str">
        <f>IF(KN66=0," ",VLOOKUP(KN66,PROTOKOL!$A:$E,5,FALSE))</f>
        <v xml:space="preserve"> </v>
      </c>
      <c r="KS66" s="205" t="str">
        <f t="shared" si="102"/>
        <v xml:space="preserve"> </v>
      </c>
      <c r="KT66" s="169">
        <f t="shared" si="84"/>
        <v>0</v>
      </c>
      <c r="KU66" s="170" t="str">
        <f t="shared" si="85"/>
        <v xml:space="preserve"> </v>
      </c>
      <c r="KW66" s="166">
        <v>15</v>
      </c>
      <c r="KX66" s="228"/>
      <c r="KY66" s="167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",(VLOOKUP(LA66,PROTOKOL!$A$1:$E$27,2,FALSE))*LB66)</f>
        <v xml:space="preserve"> </v>
      </c>
      <c r="LD66" s="168" t="str">
        <f t="shared" si="28"/>
        <v xml:space="preserve"> </v>
      </c>
      <c r="LE66" s="205" t="str">
        <f>IF(LA66=0," ",VLOOKUP(LA66,PROTOKOL!$A:$E,5,FALSE))</f>
        <v xml:space="preserve"> </v>
      </c>
      <c r="LF66" s="169"/>
      <c r="LG66" s="170" t="str">
        <f t="shared" si="86"/>
        <v xml:space="preserve"> </v>
      </c>
      <c r="LH66" s="210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",(VLOOKUP(LJ66,PROTOKOL!$A$1:$E$27,2,FALSE))*LK66)</f>
        <v xml:space="preserve"> </v>
      </c>
      <c r="LM66" s="168" t="str">
        <f t="shared" si="29"/>
        <v xml:space="preserve"> </v>
      </c>
      <c r="LN66" s="169" t="str">
        <f>IF(LJ66=0," ",VLOOKUP(LJ66,PROTOKOL!$A:$E,5,FALSE))</f>
        <v xml:space="preserve"> </v>
      </c>
      <c r="LO66" s="205" t="str">
        <f t="shared" si="103"/>
        <v xml:space="preserve"> </v>
      </c>
      <c r="LP66" s="169">
        <f t="shared" si="88"/>
        <v>0</v>
      </c>
      <c r="LQ66" s="170" t="str">
        <f t="shared" si="89"/>
        <v xml:space="preserve"> </v>
      </c>
    </row>
    <row r="67" spans="1:329" ht="13.8">
      <c r="A67" s="166">
        <v>15</v>
      </c>
      <c r="B67" s="229"/>
      <c r="C67" s="167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",(VLOOKUP(E67,PROTOKOL!$A$1:$E$27,2,FALSE))*F67)</f>
        <v xml:space="preserve"> </v>
      </c>
      <c r="H67" s="168" t="str">
        <f t="shared" si="0"/>
        <v xml:space="preserve"> </v>
      </c>
      <c r="I67" s="205" t="str">
        <f>IF(E67=0," ",VLOOKUP(E67,PROTOKOL!$A:$E,5,FALSE))</f>
        <v xml:space="preserve"> </v>
      </c>
      <c r="J67" s="169"/>
      <c r="K67" s="170" t="str">
        <f t="shared" si="30"/>
        <v xml:space="preserve"> </v>
      </c>
      <c r="L67" s="210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",(VLOOKUP(N67,PROTOKOL!$A$1:$E$27,2,FALSE))*O67)</f>
        <v xml:space="preserve"> </v>
      </c>
      <c r="Q67" s="168" t="str">
        <f t="shared" si="1"/>
        <v xml:space="preserve"> </v>
      </c>
      <c r="R67" s="169" t="str">
        <f>IF(N67=0," ",VLOOKUP(N67,PROTOKOL!$A:$E,5,FALSE))</f>
        <v xml:space="preserve"> </v>
      </c>
      <c r="S67" s="205" t="str">
        <f t="shared" si="31"/>
        <v xml:space="preserve"> </v>
      </c>
      <c r="T67" s="169">
        <f t="shared" si="32"/>
        <v>0</v>
      </c>
      <c r="U67" s="170" t="str">
        <f t="shared" si="33"/>
        <v xml:space="preserve"> </v>
      </c>
      <c r="W67" s="166">
        <v>15</v>
      </c>
      <c r="X67" s="229"/>
      <c r="Y67" s="167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",(VLOOKUP(AA67,PROTOKOL!$A$1:$E$27,2,FALSE))*AB67)</f>
        <v xml:space="preserve"> </v>
      </c>
      <c r="AD67" s="168" t="str">
        <f t="shared" si="2"/>
        <v xml:space="preserve"> </v>
      </c>
      <c r="AE67" s="205" t="str">
        <f>IF(AA67=0," ",VLOOKUP(AA67,PROTOKOL!$A:$E,5,FALSE))</f>
        <v xml:space="preserve"> </v>
      </c>
      <c r="AF67" s="169"/>
      <c r="AG67" s="170" t="str">
        <f t="shared" si="34"/>
        <v xml:space="preserve"> </v>
      </c>
      <c r="AH67" s="210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",(VLOOKUP(AJ67,PROTOKOL!$A$1:$E$27,2,FALSE))*AK67)</f>
        <v xml:space="preserve"> </v>
      </c>
      <c r="AM67" s="168" t="str">
        <f t="shared" si="3"/>
        <v xml:space="preserve"> </v>
      </c>
      <c r="AN67" s="169" t="str">
        <f>IF(AJ67=0," ",VLOOKUP(AJ67,PROTOKOL!$A:$E,5,FALSE))</f>
        <v xml:space="preserve"> </v>
      </c>
      <c r="AO67" s="205" t="str">
        <f t="shared" si="90"/>
        <v xml:space="preserve"> </v>
      </c>
      <c r="AP67" s="169">
        <f t="shared" si="36"/>
        <v>0</v>
      </c>
      <c r="AQ67" s="170" t="str">
        <f t="shared" si="37"/>
        <v xml:space="preserve"> </v>
      </c>
      <c r="AS67" s="166">
        <v>15</v>
      </c>
      <c r="AT67" s="229"/>
      <c r="AU67" s="167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",(VLOOKUP(AW67,PROTOKOL!$A$1:$E$27,2,FALSE))*AX67)</f>
        <v xml:space="preserve"> </v>
      </c>
      <c r="AZ67" s="168" t="str">
        <f t="shared" si="4"/>
        <v xml:space="preserve"> </v>
      </c>
      <c r="BA67" s="205" t="str">
        <f>IF(AW67=0," ",VLOOKUP(AW67,PROTOKOL!$A:$E,5,FALSE))</f>
        <v xml:space="preserve"> </v>
      </c>
      <c r="BB67" s="169"/>
      <c r="BC67" s="170" t="str">
        <f t="shared" si="38"/>
        <v xml:space="preserve"> </v>
      </c>
      <c r="BD67" s="210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",(VLOOKUP(BF67,PROTOKOL!$A$1:$E$27,2,FALSE))*BG67)</f>
        <v xml:space="preserve"> </v>
      </c>
      <c r="BI67" s="168" t="str">
        <f t="shared" si="5"/>
        <v xml:space="preserve"> </v>
      </c>
      <c r="BJ67" s="169" t="str">
        <f>IF(BF67=0," ",VLOOKUP(BF67,PROTOKOL!$A:$E,5,FALSE))</f>
        <v xml:space="preserve"> </v>
      </c>
      <c r="BK67" s="205" t="str">
        <f t="shared" si="91"/>
        <v xml:space="preserve"> </v>
      </c>
      <c r="BL67" s="169">
        <f t="shared" si="40"/>
        <v>0</v>
      </c>
      <c r="BM67" s="170" t="str">
        <f t="shared" si="41"/>
        <v xml:space="preserve"> </v>
      </c>
      <c r="BO67" s="166">
        <v>15</v>
      </c>
      <c r="BP67" s="229"/>
      <c r="BQ67" s="167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",(VLOOKUP(BS67,PROTOKOL!$A$1:$E$27,2,FALSE))*BT67)</f>
        <v xml:space="preserve"> </v>
      </c>
      <c r="BV67" s="168" t="str">
        <f t="shared" si="6"/>
        <v xml:space="preserve"> </v>
      </c>
      <c r="BW67" s="205" t="str">
        <f>IF(BS67=0," ",VLOOKUP(BS67,PROTOKOL!$A:$E,5,FALSE))</f>
        <v xml:space="preserve"> </v>
      </c>
      <c r="BX67" s="169"/>
      <c r="BY67" s="170" t="str">
        <f t="shared" si="42"/>
        <v xml:space="preserve"> </v>
      </c>
      <c r="BZ67" s="210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",(VLOOKUP(CB67,PROTOKOL!$A$1:$E$27,2,FALSE))*CC67)</f>
        <v xml:space="preserve"> </v>
      </c>
      <c r="CE67" s="168" t="str">
        <f t="shared" si="7"/>
        <v xml:space="preserve"> </v>
      </c>
      <c r="CF67" s="169" t="str">
        <f>IF(CB67=0," ",VLOOKUP(CB67,PROTOKOL!$A:$E,5,FALSE))</f>
        <v xml:space="preserve"> </v>
      </c>
      <c r="CG67" s="205" t="str">
        <f t="shared" si="92"/>
        <v xml:space="preserve"> </v>
      </c>
      <c r="CH67" s="169">
        <f t="shared" si="44"/>
        <v>0</v>
      </c>
      <c r="CI67" s="170" t="str">
        <f t="shared" si="45"/>
        <v xml:space="preserve"> </v>
      </c>
      <c r="CK67" s="166">
        <v>15</v>
      </c>
      <c r="CL67" s="229"/>
      <c r="CM67" s="167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",(VLOOKUP(CO67,PROTOKOL!$A$1:$E$27,2,FALSE))*CP67)</f>
        <v xml:space="preserve"> </v>
      </c>
      <c r="CR67" s="168" t="str">
        <f t="shared" si="8"/>
        <v xml:space="preserve"> </v>
      </c>
      <c r="CS67" s="205" t="str">
        <f>IF(CO67=0," ",VLOOKUP(CO67,PROTOKOL!$A:$E,5,FALSE))</f>
        <v xml:space="preserve"> </v>
      </c>
      <c r="CT67" s="169"/>
      <c r="CU67" s="170" t="str">
        <f t="shared" si="46"/>
        <v xml:space="preserve"> </v>
      </c>
      <c r="CV67" s="210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",(VLOOKUP(CX67,PROTOKOL!$A$1:$E$27,2,FALSE))*CY67)</f>
        <v xml:space="preserve"> </v>
      </c>
      <c r="DA67" s="168" t="str">
        <f t="shared" si="9"/>
        <v xml:space="preserve"> </v>
      </c>
      <c r="DB67" s="169" t="str">
        <f>IF(CX67=0," ",VLOOKUP(CX67,PROTOKOL!$A:$E,5,FALSE))</f>
        <v xml:space="preserve"> </v>
      </c>
      <c r="DC67" s="205" t="str">
        <f t="shared" si="93"/>
        <v xml:space="preserve"> </v>
      </c>
      <c r="DD67" s="169">
        <f t="shared" si="48"/>
        <v>0</v>
      </c>
      <c r="DE67" s="170" t="str">
        <f t="shared" si="49"/>
        <v xml:space="preserve"> </v>
      </c>
      <c r="DG67" s="166">
        <v>15</v>
      </c>
      <c r="DH67" s="229"/>
      <c r="DI67" s="167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",(VLOOKUP(DK67,PROTOKOL!$A$1:$E$27,2,FALSE))*DL67)</f>
        <v xml:space="preserve"> </v>
      </c>
      <c r="DN67" s="168" t="str">
        <f t="shared" si="10"/>
        <v xml:space="preserve"> </v>
      </c>
      <c r="DO67" s="205" t="str">
        <f>IF(DK67=0," ",VLOOKUP(DK67,PROTOKOL!$A:$E,5,FALSE))</f>
        <v xml:space="preserve"> </v>
      </c>
      <c r="DP67" s="169"/>
      <c r="DQ67" s="170" t="str">
        <f t="shared" si="50"/>
        <v xml:space="preserve"> </v>
      </c>
      <c r="DR67" s="210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",(VLOOKUP(DT67,PROTOKOL!$A$1:$E$27,2,FALSE))*DU67)</f>
        <v xml:space="preserve"> </v>
      </c>
      <c r="DW67" s="168" t="str">
        <f t="shared" si="11"/>
        <v xml:space="preserve"> </v>
      </c>
      <c r="DX67" s="169" t="str">
        <f>IF(DT67=0," ",VLOOKUP(DT67,PROTOKOL!$A:$E,5,FALSE))</f>
        <v xml:space="preserve"> </v>
      </c>
      <c r="DY67" s="205" t="str">
        <f t="shared" si="94"/>
        <v xml:space="preserve"> </v>
      </c>
      <c r="DZ67" s="169">
        <f t="shared" si="52"/>
        <v>0</v>
      </c>
      <c r="EA67" s="170" t="str">
        <f t="shared" si="53"/>
        <v xml:space="preserve"> </v>
      </c>
      <c r="EC67" s="166">
        <v>15</v>
      </c>
      <c r="ED67" s="229"/>
      <c r="EE67" s="167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",(VLOOKUP(EG67,PROTOKOL!$A$1:$E$27,2,FALSE))*EH67)</f>
        <v xml:space="preserve"> </v>
      </c>
      <c r="EJ67" s="168" t="str">
        <f t="shared" si="12"/>
        <v xml:space="preserve"> </v>
      </c>
      <c r="EK67" s="205" t="str">
        <f>IF(EG67=0," ",VLOOKUP(EG67,PROTOKOL!$A:$E,5,FALSE))</f>
        <v xml:space="preserve"> </v>
      </c>
      <c r="EL67" s="169"/>
      <c r="EM67" s="170" t="str">
        <f t="shared" si="54"/>
        <v xml:space="preserve"> </v>
      </c>
      <c r="EN67" s="210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",(VLOOKUP(EP67,PROTOKOL!$A$1:$E$27,2,FALSE))*EQ67)</f>
        <v xml:space="preserve"> </v>
      </c>
      <c r="ES67" s="168" t="str">
        <f t="shared" si="13"/>
        <v xml:space="preserve"> </v>
      </c>
      <c r="ET67" s="169" t="str">
        <f>IF(EP67=0," ",VLOOKUP(EP67,PROTOKOL!$A:$E,5,FALSE))</f>
        <v xml:space="preserve"> </v>
      </c>
      <c r="EU67" s="205" t="str">
        <f t="shared" si="95"/>
        <v xml:space="preserve"> </v>
      </c>
      <c r="EV67" s="169">
        <f t="shared" si="56"/>
        <v>0</v>
      </c>
      <c r="EW67" s="170" t="str">
        <f t="shared" si="57"/>
        <v xml:space="preserve"> </v>
      </c>
      <c r="EY67" s="166">
        <v>15</v>
      </c>
      <c r="EZ67" s="229"/>
      <c r="FA67" s="167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",(VLOOKUP(FC67,PROTOKOL!$A$1:$E$27,2,FALSE))*FD67)</f>
        <v xml:space="preserve"> </v>
      </c>
      <c r="FF67" s="168" t="str">
        <f t="shared" si="14"/>
        <v xml:space="preserve"> </v>
      </c>
      <c r="FG67" s="205" t="str">
        <f>IF(FC67=0," ",VLOOKUP(FC67,PROTOKOL!$A:$E,5,FALSE))</f>
        <v xml:space="preserve"> </v>
      </c>
      <c r="FH67" s="169"/>
      <c r="FI67" s="170" t="str">
        <f t="shared" si="58"/>
        <v xml:space="preserve"> </v>
      </c>
      <c r="FJ67" s="210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",(VLOOKUP(FL67,PROTOKOL!$A$1:$E$27,2,FALSE))*FM67)</f>
        <v xml:space="preserve"> </v>
      </c>
      <c r="FO67" s="168" t="str">
        <f t="shared" si="15"/>
        <v xml:space="preserve"> </v>
      </c>
      <c r="FP67" s="169" t="str">
        <f>IF(FL67=0," ",VLOOKUP(FL67,PROTOKOL!$A:$E,5,FALSE))</f>
        <v xml:space="preserve"> </v>
      </c>
      <c r="FQ67" s="205" t="str">
        <f t="shared" si="96"/>
        <v xml:space="preserve"> </v>
      </c>
      <c r="FR67" s="169">
        <f t="shared" si="60"/>
        <v>0</v>
      </c>
      <c r="FS67" s="170" t="str">
        <f t="shared" si="61"/>
        <v xml:space="preserve"> </v>
      </c>
      <c r="FU67" s="166">
        <v>15</v>
      </c>
      <c r="FV67" s="229"/>
      <c r="FW67" s="167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",(VLOOKUP(FY67,PROTOKOL!$A$1:$E$27,2,FALSE))*FZ67)</f>
        <v xml:space="preserve"> </v>
      </c>
      <c r="GB67" s="168" t="str">
        <f t="shared" si="16"/>
        <v xml:space="preserve"> </v>
      </c>
      <c r="GC67" s="205" t="str">
        <f>IF(FY67=0," ",VLOOKUP(FY67,PROTOKOL!$A:$E,5,FALSE))</f>
        <v xml:space="preserve"> </v>
      </c>
      <c r="GD67" s="169"/>
      <c r="GE67" s="170" t="str">
        <f t="shared" si="62"/>
        <v xml:space="preserve"> </v>
      </c>
      <c r="GF67" s="210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",(VLOOKUP(GH67,PROTOKOL!$A$1:$E$27,2,FALSE))*GI67)</f>
        <v xml:space="preserve"> </v>
      </c>
      <c r="GK67" s="168" t="str">
        <f t="shared" si="17"/>
        <v xml:space="preserve"> </v>
      </c>
      <c r="GL67" s="169" t="str">
        <f>IF(GH67=0," ",VLOOKUP(GH67,PROTOKOL!$A:$E,5,FALSE))</f>
        <v xml:space="preserve"> </v>
      </c>
      <c r="GM67" s="205" t="str">
        <f t="shared" si="97"/>
        <v xml:space="preserve"> </v>
      </c>
      <c r="GN67" s="169">
        <f t="shared" si="64"/>
        <v>0</v>
      </c>
      <c r="GO67" s="170" t="str">
        <f t="shared" si="65"/>
        <v xml:space="preserve"> </v>
      </c>
      <c r="GQ67" s="166">
        <v>15</v>
      </c>
      <c r="GR67" s="229"/>
      <c r="GS67" s="167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",(VLOOKUP(GU67,PROTOKOL!$A$1:$E$27,2,FALSE))*GV67)</f>
        <v xml:space="preserve"> </v>
      </c>
      <c r="GX67" s="168" t="str">
        <f t="shared" si="18"/>
        <v xml:space="preserve"> </v>
      </c>
      <c r="GY67" s="205" t="str">
        <f>IF(GU67=0," ",VLOOKUP(GU67,PROTOKOL!$A:$E,5,FALSE))</f>
        <v xml:space="preserve"> </v>
      </c>
      <c r="GZ67" s="169"/>
      <c r="HA67" s="170" t="str">
        <f t="shared" si="66"/>
        <v xml:space="preserve"> </v>
      </c>
      <c r="HB67" s="210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",(VLOOKUP(HD67,PROTOKOL!$A$1:$E$27,2,FALSE))*HE67)</f>
        <v xml:space="preserve"> </v>
      </c>
      <c r="HG67" s="168" t="str">
        <f t="shared" si="19"/>
        <v xml:space="preserve"> </v>
      </c>
      <c r="HH67" s="169" t="str">
        <f>IF(HD67=0," ",VLOOKUP(HD67,PROTOKOL!$A:$E,5,FALSE))</f>
        <v xml:space="preserve"> </v>
      </c>
      <c r="HI67" s="205" t="str">
        <f t="shared" si="98"/>
        <v xml:space="preserve"> </v>
      </c>
      <c r="HJ67" s="169">
        <f t="shared" si="68"/>
        <v>0</v>
      </c>
      <c r="HK67" s="170" t="str">
        <f t="shared" si="69"/>
        <v xml:space="preserve"> </v>
      </c>
      <c r="HM67" s="166">
        <v>15</v>
      </c>
      <c r="HN67" s="229"/>
      <c r="HO67" s="167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",(VLOOKUP(HQ67,PROTOKOL!$A$1:$E$27,2,FALSE))*HR67)</f>
        <v xml:space="preserve"> </v>
      </c>
      <c r="HT67" s="168" t="str">
        <f t="shared" si="20"/>
        <v xml:space="preserve"> </v>
      </c>
      <c r="HU67" s="205" t="str">
        <f>IF(HQ67=0," ",VLOOKUP(HQ67,PROTOKOL!$A:$E,5,FALSE))</f>
        <v xml:space="preserve"> </v>
      </c>
      <c r="HV67" s="169"/>
      <c r="HW67" s="170" t="str">
        <f t="shared" si="70"/>
        <v xml:space="preserve"> </v>
      </c>
      <c r="HX67" s="210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",(VLOOKUP(HZ67,PROTOKOL!$A$1:$E$27,2,FALSE))*IA67)</f>
        <v xml:space="preserve"> </v>
      </c>
      <c r="IC67" s="168" t="str">
        <f t="shared" si="21"/>
        <v xml:space="preserve"> </v>
      </c>
      <c r="ID67" s="169" t="str">
        <f>IF(HZ67=0," ",VLOOKUP(HZ67,PROTOKOL!$A:$E,5,FALSE))</f>
        <v xml:space="preserve"> </v>
      </c>
      <c r="IE67" s="205" t="str">
        <f t="shared" si="99"/>
        <v xml:space="preserve"> </v>
      </c>
      <c r="IF67" s="169">
        <f t="shared" si="72"/>
        <v>0</v>
      </c>
      <c r="IG67" s="170" t="str">
        <f t="shared" si="73"/>
        <v xml:space="preserve"> </v>
      </c>
      <c r="II67" s="166">
        <v>15</v>
      </c>
      <c r="IJ67" s="229"/>
      <c r="IK67" s="167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",(VLOOKUP(IM67,PROTOKOL!$A$1:$E$27,2,FALSE))*IN67)</f>
        <v xml:space="preserve"> </v>
      </c>
      <c r="IP67" s="168" t="str">
        <f t="shared" si="22"/>
        <v xml:space="preserve"> </v>
      </c>
      <c r="IQ67" s="205" t="str">
        <f>IF(IM67=0," ",VLOOKUP(IM67,PROTOKOL!$A:$E,5,FALSE))</f>
        <v xml:space="preserve"> </v>
      </c>
      <c r="IR67" s="169"/>
      <c r="IS67" s="170" t="str">
        <f t="shared" si="74"/>
        <v xml:space="preserve"> </v>
      </c>
      <c r="IT67" s="210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",(VLOOKUP(IV67,PROTOKOL!$A$1:$E$27,2,FALSE))*IW67)</f>
        <v xml:space="preserve"> </v>
      </c>
      <c r="IY67" s="168" t="str">
        <f t="shared" si="23"/>
        <v xml:space="preserve"> </v>
      </c>
      <c r="IZ67" s="169" t="str">
        <f>IF(IV67=0," ",VLOOKUP(IV67,PROTOKOL!$A:$E,5,FALSE))</f>
        <v xml:space="preserve"> </v>
      </c>
      <c r="JA67" s="205" t="str">
        <f t="shared" si="100"/>
        <v xml:space="preserve"> </v>
      </c>
      <c r="JB67" s="169">
        <f t="shared" si="76"/>
        <v>0</v>
      </c>
      <c r="JC67" s="170" t="str">
        <f t="shared" si="77"/>
        <v xml:space="preserve"> </v>
      </c>
      <c r="JE67" s="166">
        <v>15</v>
      </c>
      <c r="JF67" s="229"/>
      <c r="JG67" s="167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",(VLOOKUP(JI67,PROTOKOL!$A$1:$E$27,2,FALSE))*JJ67)</f>
        <v xml:space="preserve"> </v>
      </c>
      <c r="JL67" s="168" t="str">
        <f t="shared" si="24"/>
        <v xml:space="preserve"> </v>
      </c>
      <c r="JM67" s="205" t="str">
        <f>IF(JI67=0," ",VLOOKUP(JI67,PROTOKOL!$A:$E,5,FALSE))</f>
        <v xml:space="preserve"> </v>
      </c>
      <c r="JN67" s="169"/>
      <c r="JO67" s="170" t="str">
        <f t="shared" si="78"/>
        <v xml:space="preserve"> </v>
      </c>
      <c r="JP67" s="210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",(VLOOKUP(JR67,PROTOKOL!$A$1:$E$27,2,FALSE))*JS67)</f>
        <v xml:space="preserve"> </v>
      </c>
      <c r="JU67" s="168" t="str">
        <f t="shared" si="25"/>
        <v xml:space="preserve"> </v>
      </c>
      <c r="JV67" s="169" t="str">
        <f>IF(JR67=0," ",VLOOKUP(JR67,PROTOKOL!$A:$E,5,FALSE))</f>
        <v xml:space="preserve"> </v>
      </c>
      <c r="JW67" s="205" t="str">
        <f t="shared" si="101"/>
        <v xml:space="preserve"> </v>
      </c>
      <c r="JX67" s="169">
        <f t="shared" si="80"/>
        <v>0</v>
      </c>
      <c r="JY67" s="170" t="str">
        <f t="shared" si="81"/>
        <v xml:space="preserve"> </v>
      </c>
      <c r="KA67" s="166">
        <v>15</v>
      </c>
      <c r="KB67" s="229"/>
      <c r="KC67" s="167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",(VLOOKUP(KE67,PROTOKOL!$A$1:$E$27,2,FALSE))*KF67)</f>
        <v xml:space="preserve"> </v>
      </c>
      <c r="KH67" s="168" t="str">
        <f t="shared" si="26"/>
        <v xml:space="preserve"> </v>
      </c>
      <c r="KI67" s="205" t="str">
        <f>IF(KE67=0," ",VLOOKUP(KE67,PROTOKOL!$A:$E,5,FALSE))</f>
        <v xml:space="preserve"> </v>
      </c>
      <c r="KJ67" s="169"/>
      <c r="KK67" s="170" t="str">
        <f t="shared" si="82"/>
        <v xml:space="preserve"> </v>
      </c>
      <c r="KL67" s="210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",(VLOOKUP(KN67,PROTOKOL!$A$1:$E$27,2,FALSE))*KO67)</f>
        <v xml:space="preserve"> </v>
      </c>
      <c r="KQ67" s="168" t="str">
        <f t="shared" si="27"/>
        <v xml:space="preserve"> </v>
      </c>
      <c r="KR67" s="169" t="str">
        <f>IF(KN67=0," ",VLOOKUP(KN67,PROTOKOL!$A:$E,5,FALSE))</f>
        <v xml:space="preserve"> </v>
      </c>
      <c r="KS67" s="205" t="str">
        <f t="shared" si="102"/>
        <v xml:space="preserve"> </v>
      </c>
      <c r="KT67" s="169">
        <f t="shared" si="84"/>
        <v>0</v>
      </c>
      <c r="KU67" s="170" t="str">
        <f t="shared" si="85"/>
        <v xml:space="preserve"> </v>
      </c>
      <c r="KW67" s="166">
        <v>15</v>
      </c>
      <c r="KX67" s="229"/>
      <c r="KY67" s="167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",(VLOOKUP(LA67,PROTOKOL!$A$1:$E$27,2,FALSE))*LB67)</f>
        <v xml:space="preserve"> </v>
      </c>
      <c r="LD67" s="168" t="str">
        <f t="shared" si="28"/>
        <v xml:space="preserve"> </v>
      </c>
      <c r="LE67" s="205" t="str">
        <f>IF(LA67=0," ",VLOOKUP(LA67,PROTOKOL!$A:$E,5,FALSE))</f>
        <v xml:space="preserve"> </v>
      </c>
      <c r="LF67" s="169"/>
      <c r="LG67" s="170" t="str">
        <f t="shared" si="86"/>
        <v xml:space="preserve"> </v>
      </c>
      <c r="LH67" s="210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",(VLOOKUP(LJ67,PROTOKOL!$A$1:$E$27,2,FALSE))*LK67)</f>
        <v xml:space="preserve"> </v>
      </c>
      <c r="LM67" s="168" t="str">
        <f t="shared" si="29"/>
        <v xml:space="preserve"> </v>
      </c>
      <c r="LN67" s="169" t="str">
        <f>IF(LJ67=0," ",VLOOKUP(LJ67,PROTOKOL!$A:$E,5,FALSE))</f>
        <v xml:space="preserve"> </v>
      </c>
      <c r="LO67" s="205" t="str">
        <f t="shared" si="103"/>
        <v xml:space="preserve"> </v>
      </c>
      <c r="LP67" s="169">
        <f t="shared" si="88"/>
        <v>0</v>
      </c>
      <c r="LQ67" s="170" t="str">
        <f t="shared" si="89"/>
        <v xml:space="preserve"> </v>
      </c>
    </row>
    <row r="68" spans="1:329" ht="13.8">
      <c r="A68" s="166">
        <v>16</v>
      </c>
      <c r="B68" s="227">
        <v>16</v>
      </c>
      <c r="C68" s="167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",(VLOOKUP(E68,PROTOKOL!$A$1:$E$27,2,FALSE))*F68)</f>
        <v xml:space="preserve"> </v>
      </c>
      <c r="H68" s="168" t="str">
        <f t="shared" si="0"/>
        <v xml:space="preserve"> </v>
      </c>
      <c r="I68" s="205" t="str">
        <f>IF(E68=0," ",VLOOKUP(E68,PROTOKOL!$A:$E,5,FALSE))</f>
        <v xml:space="preserve"> </v>
      </c>
      <c r="J68" s="169"/>
      <c r="K68" s="170" t="str">
        <f t="shared" si="30"/>
        <v xml:space="preserve"> </v>
      </c>
      <c r="L68" s="210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",(VLOOKUP(N68,PROTOKOL!$A$1:$E$27,2,FALSE))*O68)</f>
        <v xml:space="preserve"> </v>
      </c>
      <c r="Q68" s="168" t="str">
        <f t="shared" si="1"/>
        <v xml:space="preserve"> </v>
      </c>
      <c r="R68" s="169" t="str">
        <f>IF(N68=0," ",VLOOKUP(N68,PROTOKOL!$A:$E,5,FALSE))</f>
        <v xml:space="preserve"> </v>
      </c>
      <c r="S68" s="205" t="str">
        <f t="shared" si="31"/>
        <v xml:space="preserve"> </v>
      </c>
      <c r="T68" s="169">
        <f t="shared" si="32"/>
        <v>0</v>
      </c>
      <c r="U68" s="170" t="str">
        <f t="shared" si="33"/>
        <v xml:space="preserve"> </v>
      </c>
      <c r="W68" s="166">
        <v>16</v>
      </c>
      <c r="X68" s="227">
        <v>16</v>
      </c>
      <c r="Y68" s="167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",(VLOOKUP(AA68,PROTOKOL!$A$1:$E$27,2,FALSE))*AB68)</f>
        <v xml:space="preserve"> </v>
      </c>
      <c r="AD68" s="168" t="str">
        <f t="shared" si="2"/>
        <v xml:space="preserve"> </v>
      </c>
      <c r="AE68" s="205" t="str">
        <f>IF(AA68=0," ",VLOOKUP(AA68,PROTOKOL!$A:$E,5,FALSE))</f>
        <v xml:space="preserve"> </v>
      </c>
      <c r="AF68" s="169"/>
      <c r="AG68" s="170" t="str">
        <f t="shared" si="34"/>
        <v xml:space="preserve"> </v>
      </c>
      <c r="AH68" s="210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",(VLOOKUP(AJ68,PROTOKOL!$A$1:$E$27,2,FALSE))*AK68)</f>
        <v xml:space="preserve"> </v>
      </c>
      <c r="AM68" s="168" t="str">
        <f t="shared" si="3"/>
        <v xml:space="preserve"> </v>
      </c>
      <c r="AN68" s="169" t="str">
        <f>IF(AJ68=0," ",VLOOKUP(AJ68,PROTOKOL!$A:$E,5,FALSE))</f>
        <v xml:space="preserve"> </v>
      </c>
      <c r="AO68" s="205" t="str">
        <f t="shared" si="90"/>
        <v xml:space="preserve"> </v>
      </c>
      <c r="AP68" s="169">
        <f t="shared" si="36"/>
        <v>0</v>
      </c>
      <c r="AQ68" s="170" t="str">
        <f t="shared" si="37"/>
        <v xml:space="preserve"> </v>
      </c>
      <c r="AS68" s="166">
        <v>16</v>
      </c>
      <c r="AT68" s="227">
        <v>16</v>
      </c>
      <c r="AU68" s="167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",(VLOOKUP(AW68,PROTOKOL!$A$1:$E$27,2,FALSE))*AX68)</f>
        <v xml:space="preserve"> </v>
      </c>
      <c r="AZ68" s="168" t="str">
        <f t="shared" si="4"/>
        <v xml:space="preserve"> </v>
      </c>
      <c r="BA68" s="205" t="str">
        <f>IF(AW68=0," ",VLOOKUP(AW68,PROTOKOL!$A:$E,5,FALSE))</f>
        <v xml:space="preserve"> </v>
      </c>
      <c r="BB68" s="169"/>
      <c r="BC68" s="170" t="str">
        <f t="shared" si="38"/>
        <v xml:space="preserve"> </v>
      </c>
      <c r="BD68" s="210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",(VLOOKUP(BF68,PROTOKOL!$A$1:$E$27,2,FALSE))*BG68)</f>
        <v xml:space="preserve"> </v>
      </c>
      <c r="BI68" s="168" t="str">
        <f t="shared" si="5"/>
        <v xml:space="preserve"> </v>
      </c>
      <c r="BJ68" s="169" t="str">
        <f>IF(BF68=0," ",VLOOKUP(BF68,PROTOKOL!$A:$E,5,FALSE))</f>
        <v xml:space="preserve"> </v>
      </c>
      <c r="BK68" s="205" t="str">
        <f t="shared" si="91"/>
        <v xml:space="preserve"> </v>
      </c>
      <c r="BL68" s="169">
        <f t="shared" si="40"/>
        <v>0</v>
      </c>
      <c r="BM68" s="170" t="str">
        <f t="shared" si="41"/>
        <v xml:space="preserve"> </v>
      </c>
      <c r="BO68" s="166">
        <v>16</v>
      </c>
      <c r="BP68" s="227">
        <v>16</v>
      </c>
      <c r="BQ68" s="167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",(VLOOKUP(BS68,PROTOKOL!$A$1:$E$27,2,FALSE))*BT68)</f>
        <v xml:space="preserve"> </v>
      </c>
      <c r="BV68" s="168" t="str">
        <f t="shared" si="6"/>
        <v xml:space="preserve"> </v>
      </c>
      <c r="BW68" s="205" t="str">
        <f>IF(BS68=0," ",VLOOKUP(BS68,PROTOKOL!$A:$E,5,FALSE))</f>
        <v xml:space="preserve"> </v>
      </c>
      <c r="BX68" s="169"/>
      <c r="BY68" s="170" t="str">
        <f t="shared" si="42"/>
        <v xml:space="preserve"> </v>
      </c>
      <c r="BZ68" s="210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",(VLOOKUP(CB68,PROTOKOL!$A$1:$E$27,2,FALSE))*CC68)</f>
        <v xml:space="preserve"> </v>
      </c>
      <c r="CE68" s="168" t="str">
        <f t="shared" si="7"/>
        <v xml:space="preserve"> </v>
      </c>
      <c r="CF68" s="169" t="str">
        <f>IF(CB68=0," ",VLOOKUP(CB68,PROTOKOL!$A:$E,5,FALSE))</f>
        <v xml:space="preserve"> </v>
      </c>
      <c r="CG68" s="205" t="str">
        <f t="shared" si="92"/>
        <v xml:space="preserve"> </v>
      </c>
      <c r="CH68" s="169">
        <f t="shared" si="44"/>
        <v>0</v>
      </c>
      <c r="CI68" s="170" t="str">
        <f t="shared" si="45"/>
        <v xml:space="preserve"> </v>
      </c>
      <c r="CK68" s="166">
        <v>16</v>
      </c>
      <c r="CL68" s="227">
        <v>16</v>
      </c>
      <c r="CM68" s="167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",(VLOOKUP(CO68,PROTOKOL!$A$1:$E$27,2,FALSE))*CP68)</f>
        <v xml:space="preserve"> </v>
      </c>
      <c r="CR68" s="168" t="str">
        <f t="shared" si="8"/>
        <v xml:space="preserve"> </v>
      </c>
      <c r="CS68" s="205" t="str">
        <f>IF(CO68=0," ",VLOOKUP(CO68,PROTOKOL!$A:$E,5,FALSE))</f>
        <v xml:space="preserve"> </v>
      </c>
      <c r="CT68" s="169"/>
      <c r="CU68" s="170" t="str">
        <f t="shared" si="46"/>
        <v xml:space="preserve"> </v>
      </c>
      <c r="CV68" s="210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",(VLOOKUP(CX68,PROTOKOL!$A$1:$E$27,2,FALSE))*CY68)</f>
        <v xml:space="preserve"> </v>
      </c>
      <c r="DA68" s="168" t="str">
        <f t="shared" si="9"/>
        <v xml:space="preserve"> </v>
      </c>
      <c r="DB68" s="169" t="str">
        <f>IF(CX68=0," ",VLOOKUP(CX68,PROTOKOL!$A:$E,5,FALSE))</f>
        <v xml:space="preserve"> </v>
      </c>
      <c r="DC68" s="205" t="str">
        <f t="shared" si="93"/>
        <v xml:space="preserve"> </v>
      </c>
      <c r="DD68" s="169">
        <f t="shared" si="48"/>
        <v>0</v>
      </c>
      <c r="DE68" s="170" t="str">
        <f t="shared" si="49"/>
        <v xml:space="preserve"> </v>
      </c>
      <c r="DG68" s="166">
        <v>16</v>
      </c>
      <c r="DH68" s="227">
        <v>16</v>
      </c>
      <c r="DI68" s="167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",(VLOOKUP(DK68,PROTOKOL!$A$1:$E$27,2,FALSE))*DL68)</f>
        <v xml:space="preserve"> </v>
      </c>
      <c r="DN68" s="168" t="str">
        <f t="shared" si="10"/>
        <v xml:space="preserve"> </v>
      </c>
      <c r="DO68" s="205" t="str">
        <f>IF(DK68=0," ",VLOOKUP(DK68,PROTOKOL!$A:$E,5,FALSE))</f>
        <v xml:space="preserve"> </v>
      </c>
      <c r="DP68" s="169"/>
      <c r="DQ68" s="170" t="str">
        <f t="shared" si="50"/>
        <v xml:space="preserve"> </v>
      </c>
      <c r="DR68" s="210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",(VLOOKUP(DT68,PROTOKOL!$A$1:$E$27,2,FALSE))*DU68)</f>
        <v xml:space="preserve"> </v>
      </c>
      <c r="DW68" s="168" t="str">
        <f t="shared" si="11"/>
        <v xml:space="preserve"> </v>
      </c>
      <c r="DX68" s="169" t="str">
        <f>IF(DT68=0," ",VLOOKUP(DT68,PROTOKOL!$A:$E,5,FALSE))</f>
        <v xml:space="preserve"> </v>
      </c>
      <c r="DY68" s="205" t="str">
        <f t="shared" si="94"/>
        <v xml:space="preserve"> </v>
      </c>
      <c r="DZ68" s="169">
        <f t="shared" si="52"/>
        <v>0</v>
      </c>
      <c r="EA68" s="170" t="str">
        <f t="shared" si="53"/>
        <v xml:space="preserve"> </v>
      </c>
      <c r="EC68" s="166">
        <v>16</v>
      </c>
      <c r="ED68" s="227">
        <v>16</v>
      </c>
      <c r="EE68" s="167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",(VLOOKUP(EG68,PROTOKOL!$A$1:$E$27,2,FALSE))*EH68)</f>
        <v xml:space="preserve"> </v>
      </c>
      <c r="EJ68" s="168" t="str">
        <f t="shared" si="12"/>
        <v xml:space="preserve"> </v>
      </c>
      <c r="EK68" s="205" t="str">
        <f>IF(EG68=0," ",VLOOKUP(EG68,PROTOKOL!$A:$E,5,FALSE))</f>
        <v xml:space="preserve"> </v>
      </c>
      <c r="EL68" s="169"/>
      <c r="EM68" s="170" t="str">
        <f t="shared" si="54"/>
        <v xml:space="preserve"> </v>
      </c>
      <c r="EN68" s="210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",(VLOOKUP(EP68,PROTOKOL!$A$1:$E$27,2,FALSE))*EQ68)</f>
        <v xml:space="preserve"> </v>
      </c>
      <c r="ES68" s="168" t="str">
        <f t="shared" si="13"/>
        <v xml:space="preserve"> </v>
      </c>
      <c r="ET68" s="169" t="str">
        <f>IF(EP68=0," ",VLOOKUP(EP68,PROTOKOL!$A:$E,5,FALSE))</f>
        <v xml:space="preserve"> </v>
      </c>
      <c r="EU68" s="205" t="str">
        <f t="shared" si="95"/>
        <v xml:space="preserve"> </v>
      </c>
      <c r="EV68" s="169">
        <f t="shared" si="56"/>
        <v>0</v>
      </c>
      <c r="EW68" s="170" t="str">
        <f t="shared" si="57"/>
        <v xml:space="preserve"> </v>
      </c>
      <c r="EY68" s="166">
        <v>16</v>
      </c>
      <c r="EZ68" s="227">
        <v>16</v>
      </c>
      <c r="FA68" s="167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",(VLOOKUP(FC68,PROTOKOL!$A$1:$E$27,2,FALSE))*FD68)</f>
        <v xml:space="preserve"> </v>
      </c>
      <c r="FF68" s="168" t="str">
        <f t="shared" si="14"/>
        <v xml:space="preserve"> </v>
      </c>
      <c r="FG68" s="205" t="str">
        <f>IF(FC68=0," ",VLOOKUP(FC68,PROTOKOL!$A:$E,5,FALSE))</f>
        <v xml:space="preserve"> </v>
      </c>
      <c r="FH68" s="169"/>
      <c r="FI68" s="170" t="str">
        <f t="shared" si="58"/>
        <v xml:space="preserve"> </v>
      </c>
      <c r="FJ68" s="210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",(VLOOKUP(FL68,PROTOKOL!$A$1:$E$27,2,FALSE))*FM68)</f>
        <v xml:space="preserve"> </v>
      </c>
      <c r="FO68" s="168" t="str">
        <f t="shared" si="15"/>
        <v xml:space="preserve"> </v>
      </c>
      <c r="FP68" s="169" t="str">
        <f>IF(FL68=0," ",VLOOKUP(FL68,PROTOKOL!$A:$E,5,FALSE))</f>
        <v xml:space="preserve"> </v>
      </c>
      <c r="FQ68" s="205" t="str">
        <f t="shared" si="96"/>
        <v xml:space="preserve"> </v>
      </c>
      <c r="FR68" s="169">
        <f t="shared" si="60"/>
        <v>0</v>
      </c>
      <c r="FS68" s="170" t="str">
        <f t="shared" si="61"/>
        <v xml:space="preserve"> </v>
      </c>
      <c r="FU68" s="166">
        <v>16</v>
      </c>
      <c r="FV68" s="227">
        <v>16</v>
      </c>
      <c r="FW68" s="167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",(VLOOKUP(FY68,PROTOKOL!$A$1:$E$27,2,FALSE))*FZ68)</f>
        <v xml:space="preserve"> </v>
      </c>
      <c r="GB68" s="168" t="str">
        <f t="shared" si="16"/>
        <v xml:space="preserve"> </v>
      </c>
      <c r="GC68" s="205" t="str">
        <f>IF(FY68=0," ",VLOOKUP(FY68,PROTOKOL!$A:$E,5,FALSE))</f>
        <v xml:space="preserve"> </v>
      </c>
      <c r="GD68" s="169"/>
      <c r="GE68" s="170" t="str">
        <f t="shared" si="62"/>
        <v xml:space="preserve"> </v>
      </c>
      <c r="GF68" s="210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",(VLOOKUP(GH68,PROTOKOL!$A$1:$E$27,2,FALSE))*GI68)</f>
        <v xml:space="preserve"> </v>
      </c>
      <c r="GK68" s="168" t="str">
        <f t="shared" si="17"/>
        <v xml:space="preserve"> </v>
      </c>
      <c r="GL68" s="169" t="str">
        <f>IF(GH68=0," ",VLOOKUP(GH68,PROTOKOL!$A:$E,5,FALSE))</f>
        <v xml:space="preserve"> </v>
      </c>
      <c r="GM68" s="205" t="str">
        <f t="shared" si="97"/>
        <v xml:space="preserve"> </v>
      </c>
      <c r="GN68" s="169">
        <f t="shared" si="64"/>
        <v>0</v>
      </c>
      <c r="GO68" s="170" t="str">
        <f t="shared" si="65"/>
        <v xml:space="preserve"> </v>
      </c>
      <c r="GQ68" s="166">
        <v>16</v>
      </c>
      <c r="GR68" s="227">
        <v>16</v>
      </c>
      <c r="GS68" s="167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",(VLOOKUP(GU68,PROTOKOL!$A$1:$E$27,2,FALSE))*GV68)</f>
        <v xml:space="preserve"> </v>
      </c>
      <c r="GX68" s="168" t="str">
        <f t="shared" si="18"/>
        <v xml:space="preserve"> </v>
      </c>
      <c r="GY68" s="205" t="str">
        <f>IF(GU68=0," ",VLOOKUP(GU68,PROTOKOL!$A:$E,5,FALSE))</f>
        <v xml:space="preserve"> </v>
      </c>
      <c r="GZ68" s="169"/>
      <c r="HA68" s="170" t="str">
        <f t="shared" si="66"/>
        <v xml:space="preserve"> </v>
      </c>
      <c r="HB68" s="210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",(VLOOKUP(HD68,PROTOKOL!$A$1:$E$27,2,FALSE))*HE68)</f>
        <v xml:space="preserve"> </v>
      </c>
      <c r="HG68" s="168" t="str">
        <f t="shared" si="19"/>
        <v xml:space="preserve"> </v>
      </c>
      <c r="HH68" s="169" t="str">
        <f>IF(HD68=0," ",VLOOKUP(HD68,PROTOKOL!$A:$E,5,FALSE))</f>
        <v xml:space="preserve"> </v>
      </c>
      <c r="HI68" s="205" t="str">
        <f t="shared" si="98"/>
        <v xml:space="preserve"> </v>
      </c>
      <c r="HJ68" s="169">
        <f t="shared" si="68"/>
        <v>0</v>
      </c>
      <c r="HK68" s="170" t="str">
        <f t="shared" si="69"/>
        <v xml:space="preserve"> </v>
      </c>
      <c r="HM68" s="166">
        <v>16</v>
      </c>
      <c r="HN68" s="227">
        <v>16</v>
      </c>
      <c r="HO68" s="167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",(VLOOKUP(HQ68,PROTOKOL!$A$1:$E$27,2,FALSE))*HR68)</f>
        <v xml:space="preserve"> </v>
      </c>
      <c r="HT68" s="168" t="str">
        <f t="shared" si="20"/>
        <v xml:space="preserve"> </v>
      </c>
      <c r="HU68" s="205" t="str">
        <f>IF(HQ68=0," ",VLOOKUP(HQ68,PROTOKOL!$A:$E,5,FALSE))</f>
        <v xml:space="preserve"> </v>
      </c>
      <c r="HV68" s="169"/>
      <c r="HW68" s="170" t="str">
        <f t="shared" si="70"/>
        <v xml:space="preserve"> </v>
      </c>
      <c r="HX68" s="210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",(VLOOKUP(HZ68,PROTOKOL!$A$1:$E$27,2,FALSE))*IA68)</f>
        <v xml:space="preserve"> </v>
      </c>
      <c r="IC68" s="168" t="str">
        <f t="shared" si="21"/>
        <v xml:space="preserve"> </v>
      </c>
      <c r="ID68" s="169" t="str">
        <f>IF(HZ68=0," ",VLOOKUP(HZ68,PROTOKOL!$A:$E,5,FALSE))</f>
        <v xml:space="preserve"> </v>
      </c>
      <c r="IE68" s="205" t="str">
        <f t="shared" si="99"/>
        <v xml:space="preserve"> </v>
      </c>
      <c r="IF68" s="169">
        <f t="shared" si="72"/>
        <v>0</v>
      </c>
      <c r="IG68" s="170" t="str">
        <f t="shared" si="73"/>
        <v xml:space="preserve"> </v>
      </c>
      <c r="II68" s="166">
        <v>16</v>
      </c>
      <c r="IJ68" s="227">
        <v>16</v>
      </c>
      <c r="IK68" s="167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",(VLOOKUP(IM68,PROTOKOL!$A$1:$E$27,2,FALSE))*IN68)</f>
        <v xml:space="preserve"> </v>
      </c>
      <c r="IP68" s="168" t="str">
        <f t="shared" si="22"/>
        <v xml:space="preserve"> </v>
      </c>
      <c r="IQ68" s="205" t="str">
        <f>IF(IM68=0," ",VLOOKUP(IM68,PROTOKOL!$A:$E,5,FALSE))</f>
        <v xml:space="preserve"> </v>
      </c>
      <c r="IR68" s="169"/>
      <c r="IS68" s="170" t="str">
        <f t="shared" si="74"/>
        <v xml:space="preserve"> </v>
      </c>
      <c r="IT68" s="210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",(VLOOKUP(IV68,PROTOKOL!$A$1:$E$27,2,FALSE))*IW68)</f>
        <v xml:space="preserve"> </v>
      </c>
      <c r="IY68" s="168" t="str">
        <f t="shared" si="23"/>
        <v xml:space="preserve"> </v>
      </c>
      <c r="IZ68" s="169" t="str">
        <f>IF(IV68=0," ",VLOOKUP(IV68,PROTOKOL!$A:$E,5,FALSE))</f>
        <v xml:space="preserve"> </v>
      </c>
      <c r="JA68" s="205" t="str">
        <f t="shared" si="100"/>
        <v xml:space="preserve"> </v>
      </c>
      <c r="JB68" s="169">
        <f t="shared" si="76"/>
        <v>0</v>
      </c>
      <c r="JC68" s="170" t="str">
        <f t="shared" si="77"/>
        <v xml:space="preserve"> </v>
      </c>
      <c r="JE68" s="166">
        <v>16</v>
      </c>
      <c r="JF68" s="227">
        <v>16</v>
      </c>
      <c r="JG68" s="167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",(VLOOKUP(JI68,PROTOKOL!$A$1:$E$27,2,FALSE))*JJ68)</f>
        <v xml:space="preserve"> </v>
      </c>
      <c r="JL68" s="168" t="str">
        <f t="shared" si="24"/>
        <v xml:space="preserve"> </v>
      </c>
      <c r="JM68" s="205" t="str">
        <f>IF(JI68=0," ",VLOOKUP(JI68,PROTOKOL!$A:$E,5,FALSE))</f>
        <v xml:space="preserve"> </v>
      </c>
      <c r="JN68" s="169"/>
      <c r="JO68" s="170" t="str">
        <f t="shared" si="78"/>
        <v xml:space="preserve"> </v>
      </c>
      <c r="JP68" s="210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",(VLOOKUP(JR68,PROTOKOL!$A$1:$E$27,2,FALSE))*JS68)</f>
        <v xml:space="preserve"> </v>
      </c>
      <c r="JU68" s="168" t="str">
        <f t="shared" si="25"/>
        <v xml:space="preserve"> </v>
      </c>
      <c r="JV68" s="169" t="str">
        <f>IF(JR68=0," ",VLOOKUP(JR68,PROTOKOL!$A:$E,5,FALSE))</f>
        <v xml:space="preserve"> </v>
      </c>
      <c r="JW68" s="205" t="str">
        <f t="shared" si="101"/>
        <v xml:space="preserve"> </v>
      </c>
      <c r="JX68" s="169">
        <f t="shared" si="80"/>
        <v>0</v>
      </c>
      <c r="JY68" s="170" t="str">
        <f t="shared" si="81"/>
        <v xml:space="preserve"> </v>
      </c>
      <c r="KA68" s="166">
        <v>16</v>
      </c>
      <c r="KB68" s="227">
        <v>16</v>
      </c>
      <c r="KC68" s="167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",(VLOOKUP(KE68,PROTOKOL!$A$1:$E$27,2,FALSE))*KF68)</f>
        <v xml:space="preserve"> </v>
      </c>
      <c r="KH68" s="168" t="str">
        <f t="shared" si="26"/>
        <v xml:space="preserve"> </v>
      </c>
      <c r="KI68" s="205" t="str">
        <f>IF(KE68=0," ",VLOOKUP(KE68,PROTOKOL!$A:$E,5,FALSE))</f>
        <v xml:space="preserve"> </v>
      </c>
      <c r="KJ68" s="169"/>
      <c r="KK68" s="170" t="str">
        <f t="shared" si="82"/>
        <v xml:space="preserve"> </v>
      </c>
      <c r="KL68" s="210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",(VLOOKUP(KN68,PROTOKOL!$A$1:$E$27,2,FALSE))*KO68)</f>
        <v xml:space="preserve"> </v>
      </c>
      <c r="KQ68" s="168" t="str">
        <f t="shared" si="27"/>
        <v xml:space="preserve"> </v>
      </c>
      <c r="KR68" s="169" t="str">
        <f>IF(KN68=0," ",VLOOKUP(KN68,PROTOKOL!$A:$E,5,FALSE))</f>
        <v xml:space="preserve"> </v>
      </c>
      <c r="KS68" s="205" t="str">
        <f t="shared" si="102"/>
        <v xml:space="preserve"> </v>
      </c>
      <c r="KT68" s="169">
        <f t="shared" si="84"/>
        <v>0</v>
      </c>
      <c r="KU68" s="170" t="str">
        <f t="shared" si="85"/>
        <v xml:space="preserve"> </v>
      </c>
      <c r="KW68" s="166">
        <v>16</v>
      </c>
      <c r="KX68" s="227">
        <v>16</v>
      </c>
      <c r="KY68" s="167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",(VLOOKUP(LA68,PROTOKOL!$A$1:$E$27,2,FALSE))*LB68)</f>
        <v xml:space="preserve"> </v>
      </c>
      <c r="LD68" s="168" t="str">
        <f t="shared" si="28"/>
        <v xml:space="preserve"> </v>
      </c>
      <c r="LE68" s="205" t="str">
        <f>IF(LA68=0," ",VLOOKUP(LA68,PROTOKOL!$A:$E,5,FALSE))</f>
        <v xml:space="preserve"> </v>
      </c>
      <c r="LF68" s="169"/>
      <c r="LG68" s="170" t="str">
        <f t="shared" si="86"/>
        <v xml:space="preserve"> </v>
      </c>
      <c r="LH68" s="210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",(VLOOKUP(LJ68,PROTOKOL!$A$1:$E$27,2,FALSE))*LK68)</f>
        <v xml:space="preserve"> </v>
      </c>
      <c r="LM68" s="168" t="str">
        <f t="shared" si="29"/>
        <v xml:space="preserve"> </v>
      </c>
      <c r="LN68" s="169" t="str">
        <f>IF(LJ68=0," ",VLOOKUP(LJ68,PROTOKOL!$A:$E,5,FALSE))</f>
        <v xml:space="preserve"> </v>
      </c>
      <c r="LO68" s="205" t="str">
        <f t="shared" si="103"/>
        <v xml:space="preserve"> </v>
      </c>
      <c r="LP68" s="169">
        <f t="shared" si="88"/>
        <v>0</v>
      </c>
      <c r="LQ68" s="170" t="str">
        <f t="shared" si="89"/>
        <v xml:space="preserve"> </v>
      </c>
    </row>
    <row r="69" spans="1:329" ht="13.8">
      <c r="A69" s="166">
        <v>16</v>
      </c>
      <c r="B69" s="228"/>
      <c r="C69" s="167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",(VLOOKUP(E69,PROTOKOL!$A$1:$E$27,2,FALSE))*F69)</f>
        <v xml:space="preserve"> </v>
      </c>
      <c r="H69" s="168" t="str">
        <f t="shared" si="0"/>
        <v xml:space="preserve"> </v>
      </c>
      <c r="I69" s="205" t="str">
        <f>IF(E69=0," ",VLOOKUP(E69,PROTOKOL!$A:$E,5,FALSE))</f>
        <v xml:space="preserve"> </v>
      </c>
      <c r="J69" s="169"/>
      <c r="K69" s="170" t="str">
        <f t="shared" si="30"/>
        <v xml:space="preserve"> </v>
      </c>
      <c r="L69" s="210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",(VLOOKUP(N69,PROTOKOL!$A$1:$E$27,2,FALSE))*O69)</f>
        <v xml:space="preserve"> </v>
      </c>
      <c r="Q69" s="168" t="str">
        <f t="shared" si="1"/>
        <v xml:space="preserve"> </v>
      </c>
      <c r="R69" s="169" t="str">
        <f>IF(N69=0," ",VLOOKUP(N69,PROTOKOL!$A:$E,5,FALSE))</f>
        <v xml:space="preserve"> </v>
      </c>
      <c r="S69" s="205" t="str">
        <f t="shared" si="31"/>
        <v xml:space="preserve"> </v>
      </c>
      <c r="T69" s="169">
        <f t="shared" si="32"/>
        <v>0</v>
      </c>
      <c r="U69" s="170" t="str">
        <f t="shared" si="33"/>
        <v xml:space="preserve"> </v>
      </c>
      <c r="W69" s="166">
        <v>16</v>
      </c>
      <c r="X69" s="228"/>
      <c r="Y69" s="167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",(VLOOKUP(AA69,PROTOKOL!$A$1:$E$27,2,FALSE))*AB69)</f>
        <v xml:space="preserve"> </v>
      </c>
      <c r="AD69" s="168" t="str">
        <f t="shared" si="2"/>
        <v xml:space="preserve"> </v>
      </c>
      <c r="AE69" s="205" t="str">
        <f>IF(AA69=0," ",VLOOKUP(AA69,PROTOKOL!$A:$E,5,FALSE))</f>
        <v xml:space="preserve"> </v>
      </c>
      <c r="AF69" s="169"/>
      <c r="AG69" s="170" t="str">
        <f t="shared" si="34"/>
        <v xml:space="preserve"> </v>
      </c>
      <c r="AH69" s="210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",(VLOOKUP(AJ69,PROTOKOL!$A$1:$E$27,2,FALSE))*AK69)</f>
        <v xml:space="preserve"> </v>
      </c>
      <c r="AM69" s="168" t="str">
        <f t="shared" si="3"/>
        <v xml:space="preserve"> </v>
      </c>
      <c r="AN69" s="169" t="str">
        <f>IF(AJ69=0," ",VLOOKUP(AJ69,PROTOKOL!$A:$E,5,FALSE))</f>
        <v xml:space="preserve"> </v>
      </c>
      <c r="AO69" s="205" t="str">
        <f t="shared" si="90"/>
        <v xml:space="preserve"> </v>
      </c>
      <c r="AP69" s="169">
        <f t="shared" si="36"/>
        <v>0</v>
      </c>
      <c r="AQ69" s="170" t="str">
        <f t="shared" si="37"/>
        <v xml:space="preserve"> </v>
      </c>
      <c r="AS69" s="166">
        <v>16</v>
      </c>
      <c r="AT69" s="228"/>
      <c r="AU69" s="167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",(VLOOKUP(AW69,PROTOKOL!$A$1:$E$27,2,FALSE))*AX69)</f>
        <v xml:space="preserve"> </v>
      </c>
      <c r="AZ69" s="168" t="str">
        <f t="shared" si="4"/>
        <v xml:space="preserve"> </v>
      </c>
      <c r="BA69" s="205" t="str">
        <f>IF(AW69=0," ",VLOOKUP(AW69,PROTOKOL!$A:$E,5,FALSE))</f>
        <v xml:space="preserve"> </v>
      </c>
      <c r="BB69" s="169"/>
      <c r="BC69" s="170" t="str">
        <f t="shared" si="38"/>
        <v xml:space="preserve"> </v>
      </c>
      <c r="BD69" s="210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",(VLOOKUP(BF69,PROTOKOL!$A$1:$E$27,2,FALSE))*BG69)</f>
        <v xml:space="preserve"> </v>
      </c>
      <c r="BI69" s="168" t="str">
        <f t="shared" si="5"/>
        <v xml:space="preserve"> </v>
      </c>
      <c r="BJ69" s="169" t="str">
        <f>IF(BF69=0," ",VLOOKUP(BF69,PROTOKOL!$A:$E,5,FALSE))</f>
        <v xml:space="preserve"> </v>
      </c>
      <c r="BK69" s="205" t="str">
        <f t="shared" si="91"/>
        <v xml:space="preserve"> </v>
      </c>
      <c r="BL69" s="169">
        <f t="shared" si="40"/>
        <v>0</v>
      </c>
      <c r="BM69" s="170" t="str">
        <f t="shared" si="41"/>
        <v xml:space="preserve"> </v>
      </c>
      <c r="BO69" s="166">
        <v>16</v>
      </c>
      <c r="BP69" s="228"/>
      <c r="BQ69" s="167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",(VLOOKUP(BS69,PROTOKOL!$A$1:$E$27,2,FALSE))*BT69)</f>
        <v xml:space="preserve"> </v>
      </c>
      <c r="BV69" s="168" t="str">
        <f t="shared" si="6"/>
        <v xml:space="preserve"> </v>
      </c>
      <c r="BW69" s="205" t="str">
        <f>IF(BS69=0," ",VLOOKUP(BS69,PROTOKOL!$A:$E,5,FALSE))</f>
        <v xml:space="preserve"> </v>
      </c>
      <c r="BX69" s="169"/>
      <c r="BY69" s="170" t="str">
        <f t="shared" si="42"/>
        <v xml:space="preserve"> </v>
      </c>
      <c r="BZ69" s="210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",(VLOOKUP(CB69,PROTOKOL!$A$1:$E$27,2,FALSE))*CC69)</f>
        <v xml:space="preserve"> </v>
      </c>
      <c r="CE69" s="168" t="str">
        <f t="shared" si="7"/>
        <v xml:space="preserve"> </v>
      </c>
      <c r="CF69" s="169" t="str">
        <f>IF(CB69=0," ",VLOOKUP(CB69,PROTOKOL!$A:$E,5,FALSE))</f>
        <v xml:space="preserve"> </v>
      </c>
      <c r="CG69" s="205" t="str">
        <f t="shared" si="92"/>
        <v xml:space="preserve"> </v>
      </c>
      <c r="CH69" s="169">
        <f t="shared" si="44"/>
        <v>0</v>
      </c>
      <c r="CI69" s="170" t="str">
        <f t="shared" si="45"/>
        <v xml:space="preserve"> </v>
      </c>
      <c r="CK69" s="166">
        <v>16</v>
      </c>
      <c r="CL69" s="228"/>
      <c r="CM69" s="167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",(VLOOKUP(CO69,PROTOKOL!$A$1:$E$27,2,FALSE))*CP69)</f>
        <v xml:space="preserve"> </v>
      </c>
      <c r="CR69" s="168" t="str">
        <f t="shared" si="8"/>
        <v xml:space="preserve"> </v>
      </c>
      <c r="CS69" s="205" t="str">
        <f>IF(CO69=0," ",VLOOKUP(CO69,PROTOKOL!$A:$E,5,FALSE))</f>
        <v xml:space="preserve"> </v>
      </c>
      <c r="CT69" s="169"/>
      <c r="CU69" s="170" t="str">
        <f t="shared" si="46"/>
        <v xml:space="preserve"> </v>
      </c>
      <c r="CV69" s="210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",(VLOOKUP(CX69,PROTOKOL!$A$1:$E$27,2,FALSE))*CY69)</f>
        <v xml:space="preserve"> </v>
      </c>
      <c r="DA69" s="168" t="str">
        <f t="shared" si="9"/>
        <v xml:space="preserve"> </v>
      </c>
      <c r="DB69" s="169" t="str">
        <f>IF(CX69=0," ",VLOOKUP(CX69,PROTOKOL!$A:$E,5,FALSE))</f>
        <v xml:space="preserve"> </v>
      </c>
      <c r="DC69" s="205" t="str">
        <f t="shared" si="93"/>
        <v xml:space="preserve"> </v>
      </c>
      <c r="DD69" s="169">
        <f t="shared" si="48"/>
        <v>0</v>
      </c>
      <c r="DE69" s="170" t="str">
        <f t="shared" si="49"/>
        <v xml:space="preserve"> </v>
      </c>
      <c r="DG69" s="166">
        <v>16</v>
      </c>
      <c r="DH69" s="228"/>
      <c r="DI69" s="167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",(VLOOKUP(DK69,PROTOKOL!$A$1:$E$27,2,FALSE))*DL69)</f>
        <v xml:space="preserve"> </v>
      </c>
      <c r="DN69" s="168" t="str">
        <f t="shared" si="10"/>
        <v xml:space="preserve"> </v>
      </c>
      <c r="DO69" s="205" t="str">
        <f>IF(DK69=0," ",VLOOKUP(DK69,PROTOKOL!$A:$E,5,FALSE))</f>
        <v xml:space="preserve"> </v>
      </c>
      <c r="DP69" s="169"/>
      <c r="DQ69" s="170" t="str">
        <f t="shared" si="50"/>
        <v xml:space="preserve"> </v>
      </c>
      <c r="DR69" s="210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",(VLOOKUP(DT69,PROTOKOL!$A$1:$E$27,2,FALSE))*DU69)</f>
        <v xml:space="preserve"> </v>
      </c>
      <c r="DW69" s="168" t="str">
        <f t="shared" si="11"/>
        <v xml:space="preserve"> </v>
      </c>
      <c r="DX69" s="169" t="str">
        <f>IF(DT69=0," ",VLOOKUP(DT69,PROTOKOL!$A:$E,5,FALSE))</f>
        <v xml:space="preserve"> </v>
      </c>
      <c r="DY69" s="205" t="str">
        <f t="shared" si="94"/>
        <v xml:space="preserve"> </v>
      </c>
      <c r="DZ69" s="169">
        <f t="shared" si="52"/>
        <v>0</v>
      </c>
      <c r="EA69" s="170" t="str">
        <f t="shared" si="53"/>
        <v xml:space="preserve"> </v>
      </c>
      <c r="EC69" s="166">
        <v>16</v>
      </c>
      <c r="ED69" s="228"/>
      <c r="EE69" s="167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",(VLOOKUP(EG69,PROTOKOL!$A$1:$E$27,2,FALSE))*EH69)</f>
        <v xml:space="preserve"> </v>
      </c>
      <c r="EJ69" s="168" t="str">
        <f t="shared" si="12"/>
        <v xml:space="preserve"> </v>
      </c>
      <c r="EK69" s="205" t="str">
        <f>IF(EG69=0," ",VLOOKUP(EG69,PROTOKOL!$A:$E,5,FALSE))</f>
        <v xml:space="preserve"> </v>
      </c>
      <c r="EL69" s="169"/>
      <c r="EM69" s="170" t="str">
        <f t="shared" si="54"/>
        <v xml:space="preserve"> </v>
      </c>
      <c r="EN69" s="210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",(VLOOKUP(EP69,PROTOKOL!$A$1:$E$27,2,FALSE))*EQ69)</f>
        <v xml:space="preserve"> </v>
      </c>
      <c r="ES69" s="168" t="str">
        <f t="shared" si="13"/>
        <v xml:space="preserve"> </v>
      </c>
      <c r="ET69" s="169" t="str">
        <f>IF(EP69=0," ",VLOOKUP(EP69,PROTOKOL!$A:$E,5,FALSE))</f>
        <v xml:space="preserve"> </v>
      </c>
      <c r="EU69" s="205" t="str">
        <f t="shared" si="95"/>
        <v xml:space="preserve"> </v>
      </c>
      <c r="EV69" s="169">
        <f t="shared" si="56"/>
        <v>0</v>
      </c>
      <c r="EW69" s="170" t="str">
        <f t="shared" si="57"/>
        <v xml:space="preserve"> </v>
      </c>
      <c r="EY69" s="166">
        <v>16</v>
      </c>
      <c r="EZ69" s="228"/>
      <c r="FA69" s="167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",(VLOOKUP(FC69,PROTOKOL!$A$1:$E$27,2,FALSE))*FD69)</f>
        <v xml:space="preserve"> </v>
      </c>
      <c r="FF69" s="168" t="str">
        <f t="shared" si="14"/>
        <v xml:space="preserve"> </v>
      </c>
      <c r="FG69" s="205" t="str">
        <f>IF(FC69=0," ",VLOOKUP(FC69,PROTOKOL!$A:$E,5,FALSE))</f>
        <v xml:space="preserve"> </v>
      </c>
      <c r="FH69" s="169"/>
      <c r="FI69" s="170" t="str">
        <f t="shared" si="58"/>
        <v xml:space="preserve"> </v>
      </c>
      <c r="FJ69" s="210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",(VLOOKUP(FL69,PROTOKOL!$A$1:$E$27,2,FALSE))*FM69)</f>
        <v xml:space="preserve"> </v>
      </c>
      <c r="FO69" s="168" t="str">
        <f t="shared" si="15"/>
        <v xml:space="preserve"> </v>
      </c>
      <c r="FP69" s="169" t="str">
        <f>IF(FL69=0," ",VLOOKUP(FL69,PROTOKOL!$A:$E,5,FALSE))</f>
        <v xml:space="preserve"> </v>
      </c>
      <c r="FQ69" s="205" t="str">
        <f t="shared" si="96"/>
        <v xml:space="preserve"> </v>
      </c>
      <c r="FR69" s="169">
        <f t="shared" si="60"/>
        <v>0</v>
      </c>
      <c r="FS69" s="170" t="str">
        <f t="shared" si="61"/>
        <v xml:space="preserve"> </v>
      </c>
      <c r="FU69" s="166">
        <v>16</v>
      </c>
      <c r="FV69" s="228"/>
      <c r="FW69" s="167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",(VLOOKUP(FY69,PROTOKOL!$A$1:$E$27,2,FALSE))*FZ69)</f>
        <v xml:space="preserve"> </v>
      </c>
      <c r="GB69" s="168" t="str">
        <f t="shared" si="16"/>
        <v xml:space="preserve"> </v>
      </c>
      <c r="GC69" s="205" t="str">
        <f>IF(FY69=0," ",VLOOKUP(FY69,PROTOKOL!$A:$E,5,FALSE))</f>
        <v xml:space="preserve"> </v>
      </c>
      <c r="GD69" s="169"/>
      <c r="GE69" s="170" t="str">
        <f t="shared" si="62"/>
        <v xml:space="preserve"> </v>
      </c>
      <c r="GF69" s="210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",(VLOOKUP(GH69,PROTOKOL!$A$1:$E$27,2,FALSE))*GI69)</f>
        <v xml:space="preserve"> </v>
      </c>
      <c r="GK69" s="168" t="str">
        <f t="shared" si="17"/>
        <v xml:space="preserve"> </v>
      </c>
      <c r="GL69" s="169" t="str">
        <f>IF(GH69=0," ",VLOOKUP(GH69,PROTOKOL!$A:$E,5,FALSE))</f>
        <v xml:space="preserve"> </v>
      </c>
      <c r="GM69" s="205" t="str">
        <f t="shared" si="97"/>
        <v xml:space="preserve"> </v>
      </c>
      <c r="GN69" s="169">
        <f t="shared" si="64"/>
        <v>0</v>
      </c>
      <c r="GO69" s="170" t="str">
        <f t="shared" si="65"/>
        <v xml:space="preserve"> </v>
      </c>
      <c r="GQ69" s="166">
        <v>16</v>
      </c>
      <c r="GR69" s="228"/>
      <c r="GS69" s="167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",(VLOOKUP(GU69,PROTOKOL!$A$1:$E$27,2,FALSE))*GV69)</f>
        <v xml:space="preserve"> </v>
      </c>
      <c r="GX69" s="168" t="str">
        <f t="shared" si="18"/>
        <v xml:space="preserve"> </v>
      </c>
      <c r="GY69" s="205" t="str">
        <f>IF(GU69=0," ",VLOOKUP(GU69,PROTOKOL!$A:$E,5,FALSE))</f>
        <v xml:space="preserve"> </v>
      </c>
      <c r="GZ69" s="169"/>
      <c r="HA69" s="170" t="str">
        <f t="shared" si="66"/>
        <v xml:space="preserve"> </v>
      </c>
      <c r="HB69" s="210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",(VLOOKUP(HD69,PROTOKOL!$A$1:$E$27,2,FALSE))*HE69)</f>
        <v xml:space="preserve"> </v>
      </c>
      <c r="HG69" s="168" t="str">
        <f t="shared" si="19"/>
        <v xml:space="preserve"> </v>
      </c>
      <c r="HH69" s="169" t="str">
        <f>IF(HD69=0," ",VLOOKUP(HD69,PROTOKOL!$A:$E,5,FALSE))</f>
        <v xml:space="preserve"> </v>
      </c>
      <c r="HI69" s="205" t="str">
        <f t="shared" si="98"/>
        <v xml:space="preserve"> </v>
      </c>
      <c r="HJ69" s="169">
        <f t="shared" si="68"/>
        <v>0</v>
      </c>
      <c r="HK69" s="170" t="str">
        <f t="shared" si="69"/>
        <v xml:space="preserve"> </v>
      </c>
      <c r="HM69" s="166">
        <v>16</v>
      </c>
      <c r="HN69" s="228"/>
      <c r="HO69" s="167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",(VLOOKUP(HQ69,PROTOKOL!$A$1:$E$27,2,FALSE))*HR69)</f>
        <v xml:space="preserve"> </v>
      </c>
      <c r="HT69" s="168" t="str">
        <f t="shared" si="20"/>
        <v xml:space="preserve"> </v>
      </c>
      <c r="HU69" s="205" t="str">
        <f>IF(HQ69=0," ",VLOOKUP(HQ69,PROTOKOL!$A:$E,5,FALSE))</f>
        <v xml:space="preserve"> </v>
      </c>
      <c r="HV69" s="169"/>
      <c r="HW69" s="170" t="str">
        <f t="shared" si="70"/>
        <v xml:space="preserve"> </v>
      </c>
      <c r="HX69" s="210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",(VLOOKUP(HZ69,PROTOKOL!$A$1:$E$27,2,FALSE))*IA69)</f>
        <v xml:space="preserve"> </v>
      </c>
      <c r="IC69" s="168" t="str">
        <f t="shared" si="21"/>
        <v xml:space="preserve"> </v>
      </c>
      <c r="ID69" s="169" t="str">
        <f>IF(HZ69=0," ",VLOOKUP(HZ69,PROTOKOL!$A:$E,5,FALSE))</f>
        <v xml:space="preserve"> </v>
      </c>
      <c r="IE69" s="205" t="str">
        <f t="shared" si="99"/>
        <v xml:space="preserve"> </v>
      </c>
      <c r="IF69" s="169">
        <f t="shared" si="72"/>
        <v>0</v>
      </c>
      <c r="IG69" s="170" t="str">
        <f t="shared" si="73"/>
        <v xml:space="preserve"> </v>
      </c>
      <c r="II69" s="166">
        <v>16</v>
      </c>
      <c r="IJ69" s="228"/>
      <c r="IK69" s="167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",(VLOOKUP(IM69,PROTOKOL!$A$1:$E$27,2,FALSE))*IN69)</f>
        <v xml:space="preserve"> </v>
      </c>
      <c r="IP69" s="168" t="str">
        <f t="shared" si="22"/>
        <v xml:space="preserve"> </v>
      </c>
      <c r="IQ69" s="205" t="str">
        <f>IF(IM69=0," ",VLOOKUP(IM69,PROTOKOL!$A:$E,5,FALSE))</f>
        <v xml:space="preserve"> </v>
      </c>
      <c r="IR69" s="169"/>
      <c r="IS69" s="170" t="str">
        <f t="shared" si="74"/>
        <v xml:space="preserve"> </v>
      </c>
      <c r="IT69" s="210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",(VLOOKUP(IV69,PROTOKOL!$A$1:$E$27,2,FALSE))*IW69)</f>
        <v xml:space="preserve"> </v>
      </c>
      <c r="IY69" s="168" t="str">
        <f t="shared" si="23"/>
        <v xml:space="preserve"> </v>
      </c>
      <c r="IZ69" s="169" t="str">
        <f>IF(IV69=0," ",VLOOKUP(IV69,PROTOKOL!$A:$E,5,FALSE))</f>
        <v xml:space="preserve"> </v>
      </c>
      <c r="JA69" s="205" t="str">
        <f t="shared" si="100"/>
        <v xml:space="preserve"> </v>
      </c>
      <c r="JB69" s="169">
        <f t="shared" si="76"/>
        <v>0</v>
      </c>
      <c r="JC69" s="170" t="str">
        <f t="shared" si="77"/>
        <v xml:space="preserve"> </v>
      </c>
      <c r="JE69" s="166">
        <v>16</v>
      </c>
      <c r="JF69" s="228"/>
      <c r="JG69" s="167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",(VLOOKUP(JI69,PROTOKOL!$A$1:$E$27,2,FALSE))*JJ69)</f>
        <v xml:space="preserve"> </v>
      </c>
      <c r="JL69" s="168" t="str">
        <f t="shared" si="24"/>
        <v xml:space="preserve"> </v>
      </c>
      <c r="JM69" s="205" t="str">
        <f>IF(JI69=0," ",VLOOKUP(JI69,PROTOKOL!$A:$E,5,FALSE))</f>
        <v xml:space="preserve"> </v>
      </c>
      <c r="JN69" s="169"/>
      <c r="JO69" s="170" t="str">
        <f t="shared" si="78"/>
        <v xml:space="preserve"> </v>
      </c>
      <c r="JP69" s="210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",(VLOOKUP(JR69,PROTOKOL!$A$1:$E$27,2,FALSE))*JS69)</f>
        <v xml:space="preserve"> </v>
      </c>
      <c r="JU69" s="168" t="str">
        <f t="shared" si="25"/>
        <v xml:space="preserve"> </v>
      </c>
      <c r="JV69" s="169" t="str">
        <f>IF(JR69=0," ",VLOOKUP(JR69,PROTOKOL!$A:$E,5,FALSE))</f>
        <v xml:space="preserve"> </v>
      </c>
      <c r="JW69" s="205" t="str">
        <f t="shared" si="101"/>
        <v xml:space="preserve"> </v>
      </c>
      <c r="JX69" s="169">
        <f t="shared" si="80"/>
        <v>0</v>
      </c>
      <c r="JY69" s="170" t="str">
        <f t="shared" si="81"/>
        <v xml:space="preserve"> </v>
      </c>
      <c r="KA69" s="166">
        <v>16</v>
      </c>
      <c r="KB69" s="228"/>
      <c r="KC69" s="167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",(VLOOKUP(KE69,PROTOKOL!$A$1:$E$27,2,FALSE))*KF69)</f>
        <v xml:space="preserve"> </v>
      </c>
      <c r="KH69" s="168" t="str">
        <f t="shared" si="26"/>
        <v xml:space="preserve"> </v>
      </c>
      <c r="KI69" s="205" t="str">
        <f>IF(KE69=0," ",VLOOKUP(KE69,PROTOKOL!$A:$E,5,FALSE))</f>
        <v xml:space="preserve"> </v>
      </c>
      <c r="KJ69" s="169"/>
      <c r="KK69" s="170" t="str">
        <f t="shared" si="82"/>
        <v xml:space="preserve"> </v>
      </c>
      <c r="KL69" s="210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",(VLOOKUP(KN69,PROTOKOL!$A$1:$E$27,2,FALSE))*KO69)</f>
        <v xml:space="preserve"> </v>
      </c>
      <c r="KQ69" s="168" t="str">
        <f t="shared" si="27"/>
        <v xml:space="preserve"> </v>
      </c>
      <c r="KR69" s="169" t="str">
        <f>IF(KN69=0," ",VLOOKUP(KN69,PROTOKOL!$A:$E,5,FALSE))</f>
        <v xml:space="preserve"> </v>
      </c>
      <c r="KS69" s="205" t="str">
        <f t="shared" si="102"/>
        <v xml:space="preserve"> </v>
      </c>
      <c r="KT69" s="169">
        <f t="shared" si="84"/>
        <v>0</v>
      </c>
      <c r="KU69" s="170" t="str">
        <f t="shared" si="85"/>
        <v xml:space="preserve"> </v>
      </c>
      <c r="KW69" s="166">
        <v>16</v>
      </c>
      <c r="KX69" s="228"/>
      <c r="KY69" s="167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",(VLOOKUP(LA69,PROTOKOL!$A$1:$E$27,2,FALSE))*LB69)</f>
        <v xml:space="preserve"> </v>
      </c>
      <c r="LD69" s="168" t="str">
        <f t="shared" si="28"/>
        <v xml:space="preserve"> </v>
      </c>
      <c r="LE69" s="205" t="str">
        <f>IF(LA69=0," ",VLOOKUP(LA69,PROTOKOL!$A:$E,5,FALSE))</f>
        <v xml:space="preserve"> </v>
      </c>
      <c r="LF69" s="169"/>
      <c r="LG69" s="170" t="str">
        <f t="shared" si="86"/>
        <v xml:space="preserve"> </v>
      </c>
      <c r="LH69" s="210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",(VLOOKUP(LJ69,PROTOKOL!$A$1:$E$27,2,FALSE))*LK69)</f>
        <v xml:space="preserve"> </v>
      </c>
      <c r="LM69" s="168" t="str">
        <f t="shared" si="29"/>
        <v xml:space="preserve"> </v>
      </c>
      <c r="LN69" s="169" t="str">
        <f>IF(LJ69=0," ",VLOOKUP(LJ69,PROTOKOL!$A:$E,5,FALSE))</f>
        <v xml:space="preserve"> </v>
      </c>
      <c r="LO69" s="205" t="str">
        <f t="shared" si="103"/>
        <v xml:space="preserve"> </v>
      </c>
      <c r="LP69" s="169">
        <f t="shared" si="88"/>
        <v>0</v>
      </c>
      <c r="LQ69" s="170" t="str">
        <f t="shared" si="89"/>
        <v xml:space="preserve"> </v>
      </c>
    </row>
    <row r="70" spans="1:329" ht="13.8">
      <c r="A70" s="166">
        <v>16</v>
      </c>
      <c r="B70" s="229"/>
      <c r="C70" s="167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",(VLOOKUP(E70,PROTOKOL!$A$1:$E$27,2,FALSE))*F70)</f>
        <v xml:space="preserve"> </v>
      </c>
      <c r="H70" s="168" t="str">
        <f t="shared" si="0"/>
        <v xml:space="preserve"> </v>
      </c>
      <c r="I70" s="205" t="str">
        <f>IF(E70=0," ",VLOOKUP(E70,PROTOKOL!$A:$E,5,FALSE))</f>
        <v xml:space="preserve"> </v>
      </c>
      <c r="J70" s="169"/>
      <c r="K70" s="170" t="str">
        <f t="shared" si="30"/>
        <v xml:space="preserve"> </v>
      </c>
      <c r="L70" s="210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",(VLOOKUP(N70,PROTOKOL!$A$1:$E$27,2,FALSE))*O70)</f>
        <v xml:space="preserve"> </v>
      </c>
      <c r="Q70" s="168" t="str">
        <f t="shared" si="1"/>
        <v xml:space="preserve"> </v>
      </c>
      <c r="R70" s="169" t="str">
        <f>IF(N70=0," ",VLOOKUP(N70,PROTOKOL!$A:$E,5,FALSE))</f>
        <v xml:space="preserve"> </v>
      </c>
      <c r="S70" s="205" t="str">
        <f t="shared" si="31"/>
        <v xml:space="preserve"> </v>
      </c>
      <c r="T70" s="169">
        <f t="shared" si="32"/>
        <v>0</v>
      </c>
      <c r="U70" s="170" t="str">
        <f t="shared" si="33"/>
        <v xml:space="preserve"> </v>
      </c>
      <c r="W70" s="166">
        <v>16</v>
      </c>
      <c r="X70" s="229"/>
      <c r="Y70" s="167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",(VLOOKUP(AA70,PROTOKOL!$A$1:$E$27,2,FALSE))*AB70)</f>
        <v xml:space="preserve"> </v>
      </c>
      <c r="AD70" s="168" t="str">
        <f t="shared" si="2"/>
        <v xml:space="preserve"> </v>
      </c>
      <c r="AE70" s="205" t="str">
        <f>IF(AA70=0," ",VLOOKUP(AA70,PROTOKOL!$A:$E,5,FALSE))</f>
        <v xml:space="preserve"> </v>
      </c>
      <c r="AF70" s="169"/>
      <c r="AG70" s="170" t="str">
        <f t="shared" si="34"/>
        <v xml:space="preserve"> </v>
      </c>
      <c r="AH70" s="210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",(VLOOKUP(AJ70,PROTOKOL!$A$1:$E$27,2,FALSE))*AK70)</f>
        <v xml:space="preserve"> </v>
      </c>
      <c r="AM70" s="168" t="str">
        <f t="shared" si="3"/>
        <v xml:space="preserve"> </v>
      </c>
      <c r="AN70" s="169" t="str">
        <f>IF(AJ70=0," ",VLOOKUP(AJ70,PROTOKOL!$A:$E,5,FALSE))</f>
        <v xml:space="preserve"> </v>
      </c>
      <c r="AO70" s="205" t="str">
        <f t="shared" si="90"/>
        <v xml:space="preserve"> </v>
      </c>
      <c r="AP70" s="169">
        <f t="shared" si="36"/>
        <v>0</v>
      </c>
      <c r="AQ70" s="170" t="str">
        <f t="shared" si="37"/>
        <v xml:space="preserve"> </v>
      </c>
      <c r="AS70" s="166">
        <v>16</v>
      </c>
      <c r="AT70" s="229"/>
      <c r="AU70" s="167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",(VLOOKUP(AW70,PROTOKOL!$A$1:$E$27,2,FALSE))*AX70)</f>
        <v xml:space="preserve"> </v>
      </c>
      <c r="AZ70" s="168" t="str">
        <f t="shared" si="4"/>
        <v xml:space="preserve"> </v>
      </c>
      <c r="BA70" s="205" t="str">
        <f>IF(AW70=0," ",VLOOKUP(AW70,PROTOKOL!$A:$E,5,FALSE))</f>
        <v xml:space="preserve"> </v>
      </c>
      <c r="BB70" s="169"/>
      <c r="BC70" s="170" t="str">
        <f t="shared" si="38"/>
        <v xml:space="preserve"> </v>
      </c>
      <c r="BD70" s="210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",(VLOOKUP(BF70,PROTOKOL!$A$1:$E$27,2,FALSE))*BG70)</f>
        <v xml:space="preserve"> </v>
      </c>
      <c r="BI70" s="168" t="str">
        <f t="shared" si="5"/>
        <v xml:space="preserve"> </v>
      </c>
      <c r="BJ70" s="169" t="str">
        <f>IF(BF70=0," ",VLOOKUP(BF70,PROTOKOL!$A:$E,5,FALSE))</f>
        <v xml:space="preserve"> </v>
      </c>
      <c r="BK70" s="205" t="str">
        <f t="shared" si="91"/>
        <v xml:space="preserve"> </v>
      </c>
      <c r="BL70" s="169">
        <f t="shared" si="40"/>
        <v>0</v>
      </c>
      <c r="BM70" s="170" t="str">
        <f t="shared" si="41"/>
        <v xml:space="preserve"> </v>
      </c>
      <c r="BO70" s="166">
        <v>16</v>
      </c>
      <c r="BP70" s="229"/>
      <c r="BQ70" s="167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",(VLOOKUP(BS70,PROTOKOL!$A$1:$E$27,2,FALSE))*BT70)</f>
        <v xml:space="preserve"> </v>
      </c>
      <c r="BV70" s="168" t="str">
        <f t="shared" si="6"/>
        <v xml:space="preserve"> </v>
      </c>
      <c r="BW70" s="205" t="str">
        <f>IF(BS70=0," ",VLOOKUP(BS70,PROTOKOL!$A:$E,5,FALSE))</f>
        <v xml:space="preserve"> </v>
      </c>
      <c r="BX70" s="169"/>
      <c r="BY70" s="170" t="str">
        <f t="shared" si="42"/>
        <v xml:space="preserve"> </v>
      </c>
      <c r="BZ70" s="210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",(VLOOKUP(CB70,PROTOKOL!$A$1:$E$27,2,FALSE))*CC70)</f>
        <v xml:space="preserve"> </v>
      </c>
      <c r="CE70" s="168" t="str">
        <f t="shared" si="7"/>
        <v xml:space="preserve"> </v>
      </c>
      <c r="CF70" s="169" t="str">
        <f>IF(CB70=0," ",VLOOKUP(CB70,PROTOKOL!$A:$E,5,FALSE))</f>
        <v xml:space="preserve"> </v>
      </c>
      <c r="CG70" s="205" t="str">
        <f t="shared" si="92"/>
        <v xml:space="preserve"> </v>
      </c>
      <c r="CH70" s="169">
        <f t="shared" si="44"/>
        <v>0</v>
      </c>
      <c r="CI70" s="170" t="str">
        <f t="shared" si="45"/>
        <v xml:space="preserve"> </v>
      </c>
      <c r="CK70" s="166">
        <v>16</v>
      </c>
      <c r="CL70" s="229"/>
      <c r="CM70" s="167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",(VLOOKUP(CO70,PROTOKOL!$A$1:$E$27,2,FALSE))*CP70)</f>
        <v xml:space="preserve"> </v>
      </c>
      <c r="CR70" s="168" t="str">
        <f t="shared" si="8"/>
        <v xml:space="preserve"> </v>
      </c>
      <c r="CS70" s="205" t="str">
        <f>IF(CO70=0," ",VLOOKUP(CO70,PROTOKOL!$A:$E,5,FALSE))</f>
        <v xml:space="preserve"> </v>
      </c>
      <c r="CT70" s="169"/>
      <c r="CU70" s="170" t="str">
        <f t="shared" si="46"/>
        <v xml:space="preserve"> </v>
      </c>
      <c r="CV70" s="210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",(VLOOKUP(CX70,PROTOKOL!$A$1:$E$27,2,FALSE))*CY70)</f>
        <v xml:space="preserve"> </v>
      </c>
      <c r="DA70" s="168" t="str">
        <f t="shared" si="9"/>
        <v xml:space="preserve"> </v>
      </c>
      <c r="DB70" s="169" t="str">
        <f>IF(CX70=0," ",VLOOKUP(CX70,PROTOKOL!$A:$E,5,FALSE))</f>
        <v xml:space="preserve"> </v>
      </c>
      <c r="DC70" s="205" t="str">
        <f t="shared" si="93"/>
        <v xml:space="preserve"> </v>
      </c>
      <c r="DD70" s="169">
        <f t="shared" si="48"/>
        <v>0</v>
      </c>
      <c r="DE70" s="170" t="str">
        <f t="shared" si="49"/>
        <v xml:space="preserve"> </v>
      </c>
      <c r="DG70" s="166">
        <v>16</v>
      </c>
      <c r="DH70" s="229"/>
      <c r="DI70" s="167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",(VLOOKUP(DK70,PROTOKOL!$A$1:$E$27,2,FALSE))*DL70)</f>
        <v xml:space="preserve"> </v>
      </c>
      <c r="DN70" s="168" t="str">
        <f t="shared" si="10"/>
        <v xml:space="preserve"> </v>
      </c>
      <c r="DO70" s="205" t="str">
        <f>IF(DK70=0," ",VLOOKUP(DK70,PROTOKOL!$A:$E,5,FALSE))</f>
        <v xml:space="preserve"> </v>
      </c>
      <c r="DP70" s="169"/>
      <c r="DQ70" s="170" t="str">
        <f t="shared" si="50"/>
        <v xml:space="preserve"> </v>
      </c>
      <c r="DR70" s="210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",(VLOOKUP(DT70,PROTOKOL!$A$1:$E$27,2,FALSE))*DU70)</f>
        <v xml:space="preserve"> </v>
      </c>
      <c r="DW70" s="168" t="str">
        <f t="shared" si="11"/>
        <v xml:space="preserve"> </v>
      </c>
      <c r="DX70" s="169" t="str">
        <f>IF(DT70=0," ",VLOOKUP(DT70,PROTOKOL!$A:$E,5,FALSE))</f>
        <v xml:space="preserve"> </v>
      </c>
      <c r="DY70" s="205" t="str">
        <f t="shared" si="94"/>
        <v xml:space="preserve"> </v>
      </c>
      <c r="DZ70" s="169">
        <f t="shared" si="52"/>
        <v>0</v>
      </c>
      <c r="EA70" s="170" t="str">
        <f t="shared" si="53"/>
        <v xml:space="preserve"> </v>
      </c>
      <c r="EC70" s="166">
        <v>16</v>
      </c>
      <c r="ED70" s="229"/>
      <c r="EE70" s="167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",(VLOOKUP(EG70,PROTOKOL!$A$1:$E$27,2,FALSE))*EH70)</f>
        <v xml:space="preserve"> </v>
      </c>
      <c r="EJ70" s="168" t="str">
        <f t="shared" si="12"/>
        <v xml:space="preserve"> </v>
      </c>
      <c r="EK70" s="205" t="str">
        <f>IF(EG70=0," ",VLOOKUP(EG70,PROTOKOL!$A:$E,5,FALSE))</f>
        <v xml:space="preserve"> </v>
      </c>
      <c r="EL70" s="169"/>
      <c r="EM70" s="170" t="str">
        <f t="shared" si="54"/>
        <v xml:space="preserve"> </v>
      </c>
      <c r="EN70" s="210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",(VLOOKUP(EP70,PROTOKOL!$A$1:$E$27,2,FALSE))*EQ70)</f>
        <v xml:space="preserve"> </v>
      </c>
      <c r="ES70" s="168" t="str">
        <f t="shared" si="13"/>
        <v xml:space="preserve"> </v>
      </c>
      <c r="ET70" s="169" t="str">
        <f>IF(EP70=0," ",VLOOKUP(EP70,PROTOKOL!$A:$E,5,FALSE))</f>
        <v xml:space="preserve"> </v>
      </c>
      <c r="EU70" s="205" t="str">
        <f t="shared" si="95"/>
        <v xml:space="preserve"> </v>
      </c>
      <c r="EV70" s="169">
        <f t="shared" si="56"/>
        <v>0</v>
      </c>
      <c r="EW70" s="170" t="str">
        <f t="shared" si="57"/>
        <v xml:space="preserve"> </v>
      </c>
      <c r="EY70" s="166">
        <v>16</v>
      </c>
      <c r="EZ70" s="229"/>
      <c r="FA70" s="167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",(VLOOKUP(FC70,PROTOKOL!$A$1:$E$27,2,FALSE))*FD70)</f>
        <v xml:space="preserve"> </v>
      </c>
      <c r="FF70" s="168" t="str">
        <f t="shared" si="14"/>
        <v xml:space="preserve"> </v>
      </c>
      <c r="FG70" s="205" t="str">
        <f>IF(FC70=0," ",VLOOKUP(FC70,PROTOKOL!$A:$E,5,FALSE))</f>
        <v xml:space="preserve"> </v>
      </c>
      <c r="FH70" s="169"/>
      <c r="FI70" s="170" t="str">
        <f t="shared" si="58"/>
        <v xml:space="preserve"> </v>
      </c>
      <c r="FJ70" s="210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",(VLOOKUP(FL70,PROTOKOL!$A$1:$E$27,2,FALSE))*FM70)</f>
        <v xml:space="preserve"> </v>
      </c>
      <c r="FO70" s="168" t="str">
        <f t="shared" si="15"/>
        <v xml:space="preserve"> </v>
      </c>
      <c r="FP70" s="169" t="str">
        <f>IF(FL70=0," ",VLOOKUP(FL70,PROTOKOL!$A:$E,5,FALSE))</f>
        <v xml:space="preserve"> </v>
      </c>
      <c r="FQ70" s="205" t="str">
        <f t="shared" si="96"/>
        <v xml:space="preserve"> </v>
      </c>
      <c r="FR70" s="169">
        <f t="shared" si="60"/>
        <v>0</v>
      </c>
      <c r="FS70" s="170" t="str">
        <f t="shared" si="61"/>
        <v xml:space="preserve"> </v>
      </c>
      <c r="FU70" s="166">
        <v>16</v>
      </c>
      <c r="FV70" s="229"/>
      <c r="FW70" s="167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",(VLOOKUP(FY70,PROTOKOL!$A$1:$E$27,2,FALSE))*FZ70)</f>
        <v xml:space="preserve"> </v>
      </c>
      <c r="GB70" s="168" t="str">
        <f t="shared" si="16"/>
        <v xml:space="preserve"> </v>
      </c>
      <c r="GC70" s="205" t="str">
        <f>IF(FY70=0," ",VLOOKUP(FY70,PROTOKOL!$A:$E,5,FALSE))</f>
        <v xml:space="preserve"> </v>
      </c>
      <c r="GD70" s="169"/>
      <c r="GE70" s="170" t="str">
        <f t="shared" si="62"/>
        <v xml:space="preserve"> </v>
      </c>
      <c r="GF70" s="210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",(VLOOKUP(GH70,PROTOKOL!$A$1:$E$27,2,FALSE))*GI70)</f>
        <v xml:space="preserve"> </v>
      </c>
      <c r="GK70" s="168" t="str">
        <f t="shared" si="17"/>
        <v xml:space="preserve"> </v>
      </c>
      <c r="GL70" s="169" t="str">
        <f>IF(GH70=0," ",VLOOKUP(GH70,PROTOKOL!$A:$E,5,FALSE))</f>
        <v xml:space="preserve"> </v>
      </c>
      <c r="GM70" s="205" t="str">
        <f t="shared" si="97"/>
        <v xml:space="preserve"> </v>
      </c>
      <c r="GN70" s="169">
        <f t="shared" si="64"/>
        <v>0</v>
      </c>
      <c r="GO70" s="170" t="str">
        <f t="shared" si="65"/>
        <v xml:space="preserve"> </v>
      </c>
      <c r="GQ70" s="166">
        <v>16</v>
      </c>
      <c r="GR70" s="229"/>
      <c r="GS70" s="167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",(VLOOKUP(GU70,PROTOKOL!$A$1:$E$27,2,FALSE))*GV70)</f>
        <v xml:space="preserve"> </v>
      </c>
      <c r="GX70" s="168" t="str">
        <f t="shared" si="18"/>
        <v xml:space="preserve"> </v>
      </c>
      <c r="GY70" s="205" t="str">
        <f>IF(GU70=0," ",VLOOKUP(GU70,PROTOKOL!$A:$E,5,FALSE))</f>
        <v xml:space="preserve"> </v>
      </c>
      <c r="GZ70" s="169"/>
      <c r="HA70" s="170" t="str">
        <f t="shared" si="66"/>
        <v xml:space="preserve"> </v>
      </c>
      <c r="HB70" s="210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",(VLOOKUP(HD70,PROTOKOL!$A$1:$E$27,2,FALSE))*HE70)</f>
        <v xml:space="preserve"> </v>
      </c>
      <c r="HG70" s="168" t="str">
        <f t="shared" si="19"/>
        <v xml:space="preserve"> </v>
      </c>
      <c r="HH70" s="169" t="str">
        <f>IF(HD70=0," ",VLOOKUP(HD70,PROTOKOL!$A:$E,5,FALSE))</f>
        <v xml:space="preserve"> </v>
      </c>
      <c r="HI70" s="205" t="str">
        <f t="shared" si="98"/>
        <v xml:space="preserve"> </v>
      </c>
      <c r="HJ70" s="169">
        <f t="shared" si="68"/>
        <v>0</v>
      </c>
      <c r="HK70" s="170" t="str">
        <f t="shared" si="69"/>
        <v xml:space="preserve"> </v>
      </c>
      <c r="HM70" s="166">
        <v>16</v>
      </c>
      <c r="HN70" s="229"/>
      <c r="HO70" s="167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",(VLOOKUP(HQ70,PROTOKOL!$A$1:$E$27,2,FALSE))*HR70)</f>
        <v xml:space="preserve"> </v>
      </c>
      <c r="HT70" s="168" t="str">
        <f t="shared" si="20"/>
        <v xml:space="preserve"> </v>
      </c>
      <c r="HU70" s="205" t="str">
        <f>IF(HQ70=0," ",VLOOKUP(HQ70,PROTOKOL!$A:$E,5,FALSE))</f>
        <v xml:space="preserve"> </v>
      </c>
      <c r="HV70" s="169"/>
      <c r="HW70" s="170" t="str">
        <f t="shared" si="70"/>
        <v xml:space="preserve"> </v>
      </c>
      <c r="HX70" s="210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",(VLOOKUP(HZ70,PROTOKOL!$A$1:$E$27,2,FALSE))*IA70)</f>
        <v xml:space="preserve"> </v>
      </c>
      <c r="IC70" s="168" t="str">
        <f t="shared" si="21"/>
        <v xml:space="preserve"> </v>
      </c>
      <c r="ID70" s="169" t="str">
        <f>IF(HZ70=0," ",VLOOKUP(HZ70,PROTOKOL!$A:$E,5,FALSE))</f>
        <v xml:space="preserve"> </v>
      </c>
      <c r="IE70" s="205" t="str">
        <f t="shared" si="99"/>
        <v xml:space="preserve"> </v>
      </c>
      <c r="IF70" s="169">
        <f t="shared" si="72"/>
        <v>0</v>
      </c>
      <c r="IG70" s="170" t="str">
        <f t="shared" si="73"/>
        <v xml:space="preserve"> </v>
      </c>
      <c r="II70" s="166">
        <v>16</v>
      </c>
      <c r="IJ70" s="229"/>
      <c r="IK70" s="167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",(VLOOKUP(IM70,PROTOKOL!$A$1:$E$27,2,FALSE))*IN70)</f>
        <v xml:space="preserve"> </v>
      </c>
      <c r="IP70" s="168" t="str">
        <f t="shared" si="22"/>
        <v xml:space="preserve"> </v>
      </c>
      <c r="IQ70" s="205" t="str">
        <f>IF(IM70=0," ",VLOOKUP(IM70,PROTOKOL!$A:$E,5,FALSE))</f>
        <v xml:space="preserve"> </v>
      </c>
      <c r="IR70" s="169"/>
      <c r="IS70" s="170" t="str">
        <f t="shared" si="74"/>
        <v xml:space="preserve"> </v>
      </c>
      <c r="IT70" s="210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",(VLOOKUP(IV70,PROTOKOL!$A$1:$E$27,2,FALSE))*IW70)</f>
        <v xml:space="preserve"> </v>
      </c>
      <c r="IY70" s="168" t="str">
        <f t="shared" si="23"/>
        <v xml:space="preserve"> </v>
      </c>
      <c r="IZ70" s="169" t="str">
        <f>IF(IV70=0," ",VLOOKUP(IV70,PROTOKOL!$A:$E,5,FALSE))</f>
        <v xml:space="preserve"> </v>
      </c>
      <c r="JA70" s="205" t="str">
        <f t="shared" si="100"/>
        <v xml:space="preserve"> </v>
      </c>
      <c r="JB70" s="169">
        <f t="shared" si="76"/>
        <v>0</v>
      </c>
      <c r="JC70" s="170" t="str">
        <f t="shared" si="77"/>
        <v xml:space="preserve"> </v>
      </c>
      <c r="JE70" s="166">
        <v>16</v>
      </c>
      <c r="JF70" s="229"/>
      <c r="JG70" s="167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",(VLOOKUP(JI70,PROTOKOL!$A$1:$E$27,2,FALSE))*JJ70)</f>
        <v xml:space="preserve"> </v>
      </c>
      <c r="JL70" s="168" t="str">
        <f t="shared" si="24"/>
        <v xml:space="preserve"> </v>
      </c>
      <c r="JM70" s="205" t="str">
        <f>IF(JI70=0," ",VLOOKUP(JI70,PROTOKOL!$A:$E,5,FALSE))</f>
        <v xml:space="preserve"> </v>
      </c>
      <c r="JN70" s="169"/>
      <c r="JO70" s="170" t="str">
        <f t="shared" si="78"/>
        <v xml:space="preserve"> </v>
      </c>
      <c r="JP70" s="210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",(VLOOKUP(JR70,PROTOKOL!$A$1:$E$27,2,FALSE))*JS70)</f>
        <v xml:space="preserve"> </v>
      </c>
      <c r="JU70" s="168" t="str">
        <f t="shared" si="25"/>
        <v xml:space="preserve"> </v>
      </c>
      <c r="JV70" s="169" t="str">
        <f>IF(JR70=0," ",VLOOKUP(JR70,PROTOKOL!$A:$E,5,FALSE))</f>
        <v xml:space="preserve"> </v>
      </c>
      <c r="JW70" s="205" t="str">
        <f t="shared" si="101"/>
        <v xml:space="preserve"> </v>
      </c>
      <c r="JX70" s="169">
        <f t="shared" si="80"/>
        <v>0</v>
      </c>
      <c r="JY70" s="170" t="str">
        <f t="shared" si="81"/>
        <v xml:space="preserve"> </v>
      </c>
      <c r="KA70" s="166">
        <v>16</v>
      </c>
      <c r="KB70" s="229"/>
      <c r="KC70" s="167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",(VLOOKUP(KE70,PROTOKOL!$A$1:$E$27,2,FALSE))*KF70)</f>
        <v xml:space="preserve"> </v>
      </c>
      <c r="KH70" s="168" t="str">
        <f t="shared" si="26"/>
        <v xml:space="preserve"> </v>
      </c>
      <c r="KI70" s="205" t="str">
        <f>IF(KE70=0," ",VLOOKUP(KE70,PROTOKOL!$A:$E,5,FALSE))</f>
        <v xml:space="preserve"> </v>
      </c>
      <c r="KJ70" s="169"/>
      <c r="KK70" s="170" t="str">
        <f t="shared" si="82"/>
        <v xml:space="preserve"> </v>
      </c>
      <c r="KL70" s="210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",(VLOOKUP(KN70,PROTOKOL!$A$1:$E$27,2,FALSE))*KO70)</f>
        <v xml:space="preserve"> </v>
      </c>
      <c r="KQ70" s="168" t="str">
        <f t="shared" si="27"/>
        <v xml:space="preserve"> </v>
      </c>
      <c r="KR70" s="169" t="str">
        <f>IF(KN70=0," ",VLOOKUP(KN70,PROTOKOL!$A:$E,5,FALSE))</f>
        <v xml:space="preserve"> </v>
      </c>
      <c r="KS70" s="205" t="str">
        <f t="shared" si="102"/>
        <v xml:space="preserve"> </v>
      </c>
      <c r="KT70" s="169">
        <f t="shared" si="84"/>
        <v>0</v>
      </c>
      <c r="KU70" s="170" t="str">
        <f t="shared" si="85"/>
        <v xml:space="preserve"> </v>
      </c>
      <c r="KW70" s="166">
        <v>16</v>
      </c>
      <c r="KX70" s="229"/>
      <c r="KY70" s="167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",(VLOOKUP(LA70,PROTOKOL!$A$1:$E$27,2,FALSE))*LB70)</f>
        <v xml:space="preserve"> </v>
      </c>
      <c r="LD70" s="168" t="str">
        <f t="shared" si="28"/>
        <v xml:space="preserve"> </v>
      </c>
      <c r="LE70" s="205" t="str">
        <f>IF(LA70=0," ",VLOOKUP(LA70,PROTOKOL!$A:$E,5,FALSE))</f>
        <v xml:space="preserve"> </v>
      </c>
      <c r="LF70" s="169"/>
      <c r="LG70" s="170" t="str">
        <f t="shared" si="86"/>
        <v xml:space="preserve"> </v>
      </c>
      <c r="LH70" s="210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",(VLOOKUP(LJ70,PROTOKOL!$A$1:$E$27,2,FALSE))*LK70)</f>
        <v xml:space="preserve"> </v>
      </c>
      <c r="LM70" s="168" t="str">
        <f t="shared" si="29"/>
        <v xml:space="preserve"> </v>
      </c>
      <c r="LN70" s="169" t="str">
        <f>IF(LJ70=0," ",VLOOKUP(LJ70,PROTOKOL!$A:$E,5,FALSE))</f>
        <v xml:space="preserve"> </v>
      </c>
      <c r="LO70" s="205" t="str">
        <f t="shared" si="103"/>
        <v xml:space="preserve"> </v>
      </c>
      <c r="LP70" s="169">
        <f t="shared" si="88"/>
        <v>0</v>
      </c>
      <c r="LQ70" s="170" t="str">
        <f t="shared" si="89"/>
        <v xml:space="preserve"> </v>
      </c>
    </row>
    <row r="71" spans="1:329" ht="13.8">
      <c r="A71" s="166">
        <v>17</v>
      </c>
      <c r="B71" s="227">
        <v>17</v>
      </c>
      <c r="C71" s="167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",(VLOOKUP(E71,PROTOKOL!$A$1:$E$27,2,FALSE))*F71)</f>
        <v xml:space="preserve"> </v>
      </c>
      <c r="H71" s="168" t="str">
        <f t="shared" si="0"/>
        <v xml:space="preserve"> </v>
      </c>
      <c r="I71" s="205" t="str">
        <f>IF(E71=0," ",VLOOKUP(E71,PROTOKOL!$A:$E,5,FALSE))</f>
        <v xml:space="preserve"> </v>
      </c>
      <c r="J71" s="169"/>
      <c r="K71" s="170" t="str">
        <f t="shared" si="30"/>
        <v xml:space="preserve"> </v>
      </c>
      <c r="L71" s="210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",(VLOOKUP(N71,PROTOKOL!$A$1:$E$27,2,FALSE))*O71)</f>
        <v xml:space="preserve"> </v>
      </c>
      <c r="Q71" s="168" t="str">
        <f t="shared" si="1"/>
        <v xml:space="preserve"> </v>
      </c>
      <c r="R71" s="169" t="str">
        <f>IF(N71=0," ",VLOOKUP(N71,PROTOKOL!$A:$E,5,FALSE))</f>
        <v xml:space="preserve"> </v>
      </c>
      <c r="S71" s="205" t="str">
        <f t="shared" si="31"/>
        <v xml:space="preserve"> </v>
      </c>
      <c r="T71" s="169">
        <f t="shared" si="32"/>
        <v>0</v>
      </c>
      <c r="U71" s="170" t="str">
        <f t="shared" si="33"/>
        <v xml:space="preserve"> </v>
      </c>
      <c r="W71" s="166">
        <v>17</v>
      </c>
      <c r="X71" s="227">
        <v>17</v>
      </c>
      <c r="Y71" s="167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",(VLOOKUP(AA71,PROTOKOL!$A$1:$E$27,2,FALSE))*AB71)</f>
        <v xml:space="preserve"> </v>
      </c>
      <c r="AD71" s="168" t="str">
        <f t="shared" si="2"/>
        <v xml:space="preserve"> </v>
      </c>
      <c r="AE71" s="205" t="str">
        <f>IF(AA71=0," ",VLOOKUP(AA71,PROTOKOL!$A:$E,5,FALSE))</f>
        <v xml:space="preserve"> </v>
      </c>
      <c r="AF71" s="169"/>
      <c r="AG71" s="170" t="str">
        <f t="shared" si="34"/>
        <v xml:space="preserve"> </v>
      </c>
      <c r="AH71" s="210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",(VLOOKUP(AJ71,PROTOKOL!$A$1:$E$27,2,FALSE))*AK71)</f>
        <v xml:space="preserve"> </v>
      </c>
      <c r="AM71" s="168" t="str">
        <f t="shared" si="3"/>
        <v xml:space="preserve"> </v>
      </c>
      <c r="AN71" s="169" t="str">
        <f>IF(AJ71=0," ",VLOOKUP(AJ71,PROTOKOL!$A:$E,5,FALSE))</f>
        <v xml:space="preserve"> </v>
      </c>
      <c r="AO71" s="205" t="str">
        <f t="shared" si="90"/>
        <v xml:space="preserve"> </v>
      </c>
      <c r="AP71" s="169">
        <f t="shared" si="36"/>
        <v>0</v>
      </c>
      <c r="AQ71" s="170" t="str">
        <f t="shared" si="37"/>
        <v xml:space="preserve"> </v>
      </c>
      <c r="AS71" s="166">
        <v>17</v>
      </c>
      <c r="AT71" s="227">
        <v>17</v>
      </c>
      <c r="AU71" s="167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",(VLOOKUP(AW71,PROTOKOL!$A$1:$E$27,2,FALSE))*AX71)</f>
        <v xml:space="preserve"> </v>
      </c>
      <c r="AZ71" s="168" t="str">
        <f t="shared" si="4"/>
        <v xml:space="preserve"> </v>
      </c>
      <c r="BA71" s="205" t="str">
        <f>IF(AW71=0," ",VLOOKUP(AW71,PROTOKOL!$A:$E,5,FALSE))</f>
        <v xml:space="preserve"> </v>
      </c>
      <c r="BB71" s="169"/>
      <c r="BC71" s="170" t="str">
        <f t="shared" si="38"/>
        <v xml:space="preserve"> </v>
      </c>
      <c r="BD71" s="210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",(VLOOKUP(BF71,PROTOKOL!$A$1:$E$27,2,FALSE))*BG71)</f>
        <v xml:space="preserve"> </v>
      </c>
      <c r="BI71" s="168" t="str">
        <f t="shared" si="5"/>
        <v xml:space="preserve"> </v>
      </c>
      <c r="BJ71" s="169" t="str">
        <f>IF(BF71=0," ",VLOOKUP(BF71,PROTOKOL!$A:$E,5,FALSE))</f>
        <v xml:space="preserve"> </v>
      </c>
      <c r="BK71" s="205" t="str">
        <f t="shared" si="91"/>
        <v xml:space="preserve"> </v>
      </c>
      <c r="BL71" s="169">
        <f t="shared" si="40"/>
        <v>0</v>
      </c>
      <c r="BM71" s="170" t="str">
        <f t="shared" si="41"/>
        <v xml:space="preserve"> </v>
      </c>
      <c r="BO71" s="166">
        <v>17</v>
      </c>
      <c r="BP71" s="227">
        <v>17</v>
      </c>
      <c r="BQ71" s="167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",(VLOOKUP(BS71,PROTOKOL!$A$1:$E$27,2,FALSE))*BT71)</f>
        <v xml:space="preserve"> </v>
      </c>
      <c r="BV71" s="168" t="str">
        <f t="shared" si="6"/>
        <v xml:space="preserve"> </v>
      </c>
      <c r="BW71" s="205" t="str">
        <f>IF(BS71=0," ",VLOOKUP(BS71,PROTOKOL!$A:$E,5,FALSE))</f>
        <v xml:space="preserve"> </v>
      </c>
      <c r="BX71" s="169"/>
      <c r="BY71" s="170" t="str">
        <f t="shared" si="42"/>
        <v xml:space="preserve"> </v>
      </c>
      <c r="BZ71" s="210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",(VLOOKUP(CB71,PROTOKOL!$A$1:$E$27,2,FALSE))*CC71)</f>
        <v xml:space="preserve"> </v>
      </c>
      <c r="CE71" s="168" t="str">
        <f t="shared" si="7"/>
        <v xml:space="preserve"> </v>
      </c>
      <c r="CF71" s="169" t="str">
        <f>IF(CB71=0," ",VLOOKUP(CB71,PROTOKOL!$A:$E,5,FALSE))</f>
        <v xml:space="preserve"> </v>
      </c>
      <c r="CG71" s="205" t="str">
        <f t="shared" si="92"/>
        <v xml:space="preserve"> </v>
      </c>
      <c r="CH71" s="169">
        <f t="shared" si="44"/>
        <v>0</v>
      </c>
      <c r="CI71" s="170" t="str">
        <f t="shared" si="45"/>
        <v xml:space="preserve"> </v>
      </c>
      <c r="CK71" s="166">
        <v>17</v>
      </c>
      <c r="CL71" s="227">
        <v>17</v>
      </c>
      <c r="CM71" s="167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",(VLOOKUP(CO71,PROTOKOL!$A$1:$E$27,2,FALSE))*CP71)</f>
        <v xml:space="preserve"> </v>
      </c>
      <c r="CR71" s="168" t="str">
        <f t="shared" si="8"/>
        <v xml:space="preserve"> </v>
      </c>
      <c r="CS71" s="205" t="str">
        <f>IF(CO71=0," ",VLOOKUP(CO71,PROTOKOL!$A:$E,5,FALSE))</f>
        <v xml:space="preserve"> </v>
      </c>
      <c r="CT71" s="169"/>
      <c r="CU71" s="170" t="str">
        <f t="shared" si="46"/>
        <v xml:space="preserve"> </v>
      </c>
      <c r="CV71" s="210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",(VLOOKUP(CX71,PROTOKOL!$A$1:$E$27,2,FALSE))*CY71)</f>
        <v xml:space="preserve"> </v>
      </c>
      <c r="DA71" s="168" t="str">
        <f t="shared" si="9"/>
        <v xml:space="preserve"> </v>
      </c>
      <c r="DB71" s="169" t="str">
        <f>IF(CX71=0," ",VLOOKUP(CX71,PROTOKOL!$A:$E,5,FALSE))</f>
        <v xml:space="preserve"> </v>
      </c>
      <c r="DC71" s="205" t="str">
        <f t="shared" si="93"/>
        <v xml:space="preserve"> </v>
      </c>
      <c r="DD71" s="169">
        <f t="shared" si="48"/>
        <v>0</v>
      </c>
      <c r="DE71" s="170" t="str">
        <f t="shared" si="49"/>
        <v xml:space="preserve"> </v>
      </c>
      <c r="DG71" s="166">
        <v>17</v>
      </c>
      <c r="DH71" s="227">
        <v>17</v>
      </c>
      <c r="DI71" s="167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",(VLOOKUP(DK71,PROTOKOL!$A$1:$E$27,2,FALSE))*DL71)</f>
        <v xml:space="preserve"> </v>
      </c>
      <c r="DN71" s="168" t="str">
        <f t="shared" si="10"/>
        <v xml:space="preserve"> </v>
      </c>
      <c r="DO71" s="205" t="str">
        <f>IF(DK71=0," ",VLOOKUP(DK71,PROTOKOL!$A:$E,5,FALSE))</f>
        <v xml:space="preserve"> </v>
      </c>
      <c r="DP71" s="169"/>
      <c r="DQ71" s="170" t="str">
        <f t="shared" si="50"/>
        <v xml:space="preserve"> </v>
      </c>
      <c r="DR71" s="210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",(VLOOKUP(DT71,PROTOKOL!$A$1:$E$27,2,FALSE))*DU71)</f>
        <v xml:space="preserve"> </v>
      </c>
      <c r="DW71" s="168" t="str">
        <f t="shared" si="11"/>
        <v xml:space="preserve"> </v>
      </c>
      <c r="DX71" s="169" t="str">
        <f>IF(DT71=0," ",VLOOKUP(DT71,PROTOKOL!$A:$E,5,FALSE))</f>
        <v xml:space="preserve"> </v>
      </c>
      <c r="DY71" s="205" t="str">
        <f t="shared" si="94"/>
        <v xml:space="preserve"> </v>
      </c>
      <c r="DZ71" s="169">
        <f t="shared" si="52"/>
        <v>0</v>
      </c>
      <c r="EA71" s="170" t="str">
        <f t="shared" si="53"/>
        <v xml:space="preserve"> </v>
      </c>
      <c r="EC71" s="166">
        <v>17</v>
      </c>
      <c r="ED71" s="227">
        <v>17</v>
      </c>
      <c r="EE71" s="167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",(VLOOKUP(EG71,PROTOKOL!$A$1:$E$27,2,FALSE))*EH71)</f>
        <v xml:space="preserve"> </v>
      </c>
      <c r="EJ71" s="168" t="str">
        <f t="shared" si="12"/>
        <v xml:space="preserve"> </v>
      </c>
      <c r="EK71" s="205" t="str">
        <f>IF(EG71=0," ",VLOOKUP(EG71,PROTOKOL!$A:$E,5,FALSE))</f>
        <v xml:space="preserve"> </v>
      </c>
      <c r="EL71" s="169"/>
      <c r="EM71" s="170" t="str">
        <f t="shared" si="54"/>
        <v xml:space="preserve"> </v>
      </c>
      <c r="EN71" s="210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",(VLOOKUP(EP71,PROTOKOL!$A$1:$E$27,2,FALSE))*EQ71)</f>
        <v xml:space="preserve"> </v>
      </c>
      <c r="ES71" s="168" t="str">
        <f t="shared" si="13"/>
        <v xml:space="preserve"> </v>
      </c>
      <c r="ET71" s="169" t="str">
        <f>IF(EP71=0," ",VLOOKUP(EP71,PROTOKOL!$A:$E,5,FALSE))</f>
        <v xml:space="preserve"> </v>
      </c>
      <c r="EU71" s="205" t="str">
        <f t="shared" si="95"/>
        <v xml:space="preserve"> </v>
      </c>
      <c r="EV71" s="169">
        <f t="shared" si="56"/>
        <v>0</v>
      </c>
      <c r="EW71" s="170" t="str">
        <f t="shared" si="57"/>
        <v xml:space="preserve"> </v>
      </c>
      <c r="EY71" s="166">
        <v>17</v>
      </c>
      <c r="EZ71" s="227">
        <v>17</v>
      </c>
      <c r="FA71" s="167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",(VLOOKUP(FC71,PROTOKOL!$A$1:$E$27,2,FALSE))*FD71)</f>
        <v xml:space="preserve"> </v>
      </c>
      <c r="FF71" s="168" t="str">
        <f t="shared" si="14"/>
        <v xml:space="preserve"> </v>
      </c>
      <c r="FG71" s="205" t="str">
        <f>IF(FC71=0," ",VLOOKUP(FC71,PROTOKOL!$A:$E,5,FALSE))</f>
        <v xml:space="preserve"> </v>
      </c>
      <c r="FH71" s="169"/>
      <c r="FI71" s="170" t="str">
        <f t="shared" si="58"/>
        <v xml:space="preserve"> </v>
      </c>
      <c r="FJ71" s="210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",(VLOOKUP(FL71,PROTOKOL!$A$1:$E$27,2,FALSE))*FM71)</f>
        <v xml:space="preserve"> </v>
      </c>
      <c r="FO71" s="168" t="str">
        <f t="shared" si="15"/>
        <v xml:space="preserve"> </v>
      </c>
      <c r="FP71" s="169" t="str">
        <f>IF(FL71=0," ",VLOOKUP(FL71,PROTOKOL!$A:$E,5,FALSE))</f>
        <v xml:space="preserve"> </v>
      </c>
      <c r="FQ71" s="205" t="str">
        <f t="shared" si="96"/>
        <v xml:space="preserve"> </v>
      </c>
      <c r="FR71" s="169">
        <f t="shared" si="60"/>
        <v>0</v>
      </c>
      <c r="FS71" s="170" t="str">
        <f t="shared" si="61"/>
        <v xml:space="preserve"> </v>
      </c>
      <c r="FU71" s="166">
        <v>17</v>
      </c>
      <c r="FV71" s="227">
        <v>17</v>
      </c>
      <c r="FW71" s="167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",(VLOOKUP(FY71,PROTOKOL!$A$1:$E$27,2,FALSE))*FZ71)</f>
        <v xml:space="preserve"> </v>
      </c>
      <c r="GB71" s="168" t="str">
        <f t="shared" si="16"/>
        <v xml:space="preserve"> </v>
      </c>
      <c r="GC71" s="205" t="str">
        <f>IF(FY71=0," ",VLOOKUP(FY71,PROTOKOL!$A:$E,5,FALSE))</f>
        <v xml:space="preserve"> </v>
      </c>
      <c r="GD71" s="169"/>
      <c r="GE71" s="170" t="str">
        <f t="shared" si="62"/>
        <v xml:space="preserve"> </v>
      </c>
      <c r="GF71" s="210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",(VLOOKUP(GH71,PROTOKOL!$A$1:$E$27,2,FALSE))*GI71)</f>
        <v xml:space="preserve"> </v>
      </c>
      <c r="GK71" s="168" t="str">
        <f t="shared" si="17"/>
        <v xml:space="preserve"> </v>
      </c>
      <c r="GL71" s="169" t="str">
        <f>IF(GH71=0," ",VLOOKUP(GH71,PROTOKOL!$A:$E,5,FALSE))</f>
        <v xml:space="preserve"> </v>
      </c>
      <c r="GM71" s="205" t="str">
        <f t="shared" si="97"/>
        <v xml:space="preserve"> </v>
      </c>
      <c r="GN71" s="169">
        <f t="shared" si="64"/>
        <v>0</v>
      </c>
      <c r="GO71" s="170" t="str">
        <f t="shared" si="65"/>
        <v xml:space="preserve"> </v>
      </c>
      <c r="GQ71" s="166">
        <v>17</v>
      </c>
      <c r="GR71" s="227">
        <v>17</v>
      </c>
      <c r="GS71" s="167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",(VLOOKUP(GU71,PROTOKOL!$A$1:$E$27,2,FALSE))*GV71)</f>
        <v xml:space="preserve"> </v>
      </c>
      <c r="GX71" s="168" t="str">
        <f t="shared" si="18"/>
        <v xml:space="preserve"> </v>
      </c>
      <c r="GY71" s="205" t="str">
        <f>IF(GU71=0," ",VLOOKUP(GU71,PROTOKOL!$A:$E,5,FALSE))</f>
        <v xml:space="preserve"> </v>
      </c>
      <c r="GZ71" s="169"/>
      <c r="HA71" s="170" t="str">
        <f t="shared" si="66"/>
        <v xml:space="preserve"> </v>
      </c>
      <c r="HB71" s="210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",(VLOOKUP(HD71,PROTOKOL!$A$1:$E$27,2,FALSE))*HE71)</f>
        <v xml:space="preserve"> </v>
      </c>
      <c r="HG71" s="168" t="str">
        <f t="shared" si="19"/>
        <v xml:space="preserve"> </v>
      </c>
      <c r="HH71" s="169" t="str">
        <f>IF(HD71=0," ",VLOOKUP(HD71,PROTOKOL!$A:$E,5,FALSE))</f>
        <v xml:space="preserve"> </v>
      </c>
      <c r="HI71" s="205" t="str">
        <f t="shared" si="98"/>
        <v xml:space="preserve"> </v>
      </c>
      <c r="HJ71" s="169">
        <f t="shared" si="68"/>
        <v>0</v>
      </c>
      <c r="HK71" s="170" t="str">
        <f t="shared" si="69"/>
        <v xml:space="preserve"> </v>
      </c>
      <c r="HM71" s="166">
        <v>17</v>
      </c>
      <c r="HN71" s="227">
        <v>17</v>
      </c>
      <c r="HO71" s="167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",(VLOOKUP(HQ71,PROTOKOL!$A$1:$E$27,2,FALSE))*HR71)</f>
        <v xml:space="preserve"> </v>
      </c>
      <c r="HT71" s="168" t="str">
        <f t="shared" si="20"/>
        <v xml:space="preserve"> </v>
      </c>
      <c r="HU71" s="205" t="str">
        <f>IF(HQ71=0," ",VLOOKUP(HQ71,PROTOKOL!$A:$E,5,FALSE))</f>
        <v xml:space="preserve"> </v>
      </c>
      <c r="HV71" s="169"/>
      <c r="HW71" s="170" t="str">
        <f t="shared" si="70"/>
        <v xml:space="preserve"> </v>
      </c>
      <c r="HX71" s="210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",(VLOOKUP(HZ71,PROTOKOL!$A$1:$E$27,2,FALSE))*IA71)</f>
        <v xml:space="preserve"> </v>
      </c>
      <c r="IC71" s="168" t="str">
        <f t="shared" si="21"/>
        <v xml:space="preserve"> </v>
      </c>
      <c r="ID71" s="169" t="str">
        <f>IF(HZ71=0," ",VLOOKUP(HZ71,PROTOKOL!$A:$E,5,FALSE))</f>
        <v xml:space="preserve"> </v>
      </c>
      <c r="IE71" s="205" t="str">
        <f t="shared" si="99"/>
        <v xml:space="preserve"> </v>
      </c>
      <c r="IF71" s="169">
        <f t="shared" si="72"/>
        <v>0</v>
      </c>
      <c r="IG71" s="170" t="str">
        <f t="shared" si="73"/>
        <v xml:space="preserve"> </v>
      </c>
      <c r="II71" s="166">
        <v>17</v>
      </c>
      <c r="IJ71" s="227">
        <v>17</v>
      </c>
      <c r="IK71" s="167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",(VLOOKUP(IM71,PROTOKOL!$A$1:$E$27,2,FALSE))*IN71)</f>
        <v xml:space="preserve"> </v>
      </c>
      <c r="IP71" s="168" t="str">
        <f t="shared" si="22"/>
        <v xml:space="preserve"> </v>
      </c>
      <c r="IQ71" s="205" t="str">
        <f>IF(IM71=0," ",VLOOKUP(IM71,PROTOKOL!$A:$E,5,FALSE))</f>
        <v xml:space="preserve"> </v>
      </c>
      <c r="IR71" s="169"/>
      <c r="IS71" s="170" t="str">
        <f t="shared" si="74"/>
        <v xml:space="preserve"> </v>
      </c>
      <c r="IT71" s="210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",(VLOOKUP(IV71,PROTOKOL!$A$1:$E$27,2,FALSE))*IW71)</f>
        <v xml:space="preserve"> </v>
      </c>
      <c r="IY71" s="168" t="str">
        <f t="shared" si="23"/>
        <v xml:space="preserve"> </v>
      </c>
      <c r="IZ71" s="169" t="str">
        <f>IF(IV71=0," ",VLOOKUP(IV71,PROTOKOL!$A:$E,5,FALSE))</f>
        <v xml:space="preserve"> </v>
      </c>
      <c r="JA71" s="205" t="str">
        <f t="shared" si="100"/>
        <v xml:space="preserve"> </v>
      </c>
      <c r="JB71" s="169">
        <f t="shared" si="76"/>
        <v>0</v>
      </c>
      <c r="JC71" s="170" t="str">
        <f t="shared" si="77"/>
        <v xml:space="preserve"> </v>
      </c>
      <c r="JE71" s="166">
        <v>17</v>
      </c>
      <c r="JF71" s="227">
        <v>17</v>
      </c>
      <c r="JG71" s="167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",(VLOOKUP(JI71,PROTOKOL!$A$1:$E$27,2,FALSE))*JJ71)</f>
        <v xml:space="preserve"> </v>
      </c>
      <c r="JL71" s="168" t="str">
        <f t="shared" si="24"/>
        <v xml:space="preserve"> </v>
      </c>
      <c r="JM71" s="205" t="str">
        <f>IF(JI71=0," ",VLOOKUP(JI71,PROTOKOL!$A:$E,5,FALSE))</f>
        <v xml:space="preserve"> </v>
      </c>
      <c r="JN71" s="169"/>
      <c r="JO71" s="170" t="str">
        <f t="shared" si="78"/>
        <v xml:space="preserve"> </v>
      </c>
      <c r="JP71" s="210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",(VLOOKUP(JR71,PROTOKOL!$A$1:$E$27,2,FALSE))*JS71)</f>
        <v xml:space="preserve"> </v>
      </c>
      <c r="JU71" s="168" t="str">
        <f t="shared" si="25"/>
        <v xml:space="preserve"> </v>
      </c>
      <c r="JV71" s="169" t="str">
        <f>IF(JR71=0," ",VLOOKUP(JR71,PROTOKOL!$A:$E,5,FALSE))</f>
        <v xml:space="preserve"> </v>
      </c>
      <c r="JW71" s="205" t="str">
        <f t="shared" si="101"/>
        <v xml:space="preserve"> </v>
      </c>
      <c r="JX71" s="169">
        <f t="shared" si="80"/>
        <v>0</v>
      </c>
      <c r="JY71" s="170" t="str">
        <f t="shared" si="81"/>
        <v xml:space="preserve"> </v>
      </c>
      <c r="KA71" s="166">
        <v>17</v>
      </c>
      <c r="KB71" s="227">
        <v>17</v>
      </c>
      <c r="KC71" s="167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",(VLOOKUP(KE71,PROTOKOL!$A$1:$E$27,2,FALSE))*KF71)</f>
        <v xml:space="preserve"> </v>
      </c>
      <c r="KH71" s="168" t="str">
        <f t="shared" si="26"/>
        <v xml:space="preserve"> </v>
      </c>
      <c r="KI71" s="205" t="str">
        <f>IF(KE71=0," ",VLOOKUP(KE71,PROTOKOL!$A:$E,5,FALSE))</f>
        <v xml:space="preserve"> </v>
      </c>
      <c r="KJ71" s="169"/>
      <c r="KK71" s="170" t="str">
        <f t="shared" si="82"/>
        <v xml:space="preserve"> </v>
      </c>
      <c r="KL71" s="210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",(VLOOKUP(KN71,PROTOKOL!$A$1:$E$27,2,FALSE))*KO71)</f>
        <v xml:space="preserve"> </v>
      </c>
      <c r="KQ71" s="168" t="str">
        <f t="shared" si="27"/>
        <v xml:space="preserve"> </v>
      </c>
      <c r="KR71" s="169" t="str">
        <f>IF(KN71=0," ",VLOOKUP(KN71,PROTOKOL!$A:$E,5,FALSE))</f>
        <v xml:space="preserve"> </v>
      </c>
      <c r="KS71" s="205" t="str">
        <f t="shared" si="102"/>
        <v xml:space="preserve"> </v>
      </c>
      <c r="KT71" s="169">
        <f t="shared" si="84"/>
        <v>0</v>
      </c>
      <c r="KU71" s="170" t="str">
        <f t="shared" si="85"/>
        <v xml:space="preserve"> </v>
      </c>
      <c r="KW71" s="166">
        <v>17</v>
      </c>
      <c r="KX71" s="227">
        <v>17</v>
      </c>
      <c r="KY71" s="167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",(VLOOKUP(LA71,PROTOKOL!$A$1:$E$27,2,FALSE))*LB71)</f>
        <v xml:space="preserve"> </v>
      </c>
      <c r="LD71" s="168" t="str">
        <f t="shared" si="28"/>
        <v xml:space="preserve"> </v>
      </c>
      <c r="LE71" s="205" t="str">
        <f>IF(LA71=0," ",VLOOKUP(LA71,PROTOKOL!$A:$E,5,FALSE))</f>
        <v xml:space="preserve"> </v>
      </c>
      <c r="LF71" s="169"/>
      <c r="LG71" s="170" t="str">
        <f t="shared" si="86"/>
        <v xml:space="preserve"> </v>
      </c>
      <c r="LH71" s="210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",(VLOOKUP(LJ71,PROTOKOL!$A$1:$E$27,2,FALSE))*LK71)</f>
        <v xml:space="preserve"> </v>
      </c>
      <c r="LM71" s="168" t="str">
        <f t="shared" si="29"/>
        <v xml:space="preserve"> </v>
      </c>
      <c r="LN71" s="169" t="str">
        <f>IF(LJ71=0," ",VLOOKUP(LJ71,PROTOKOL!$A:$E,5,FALSE))</f>
        <v xml:space="preserve"> </v>
      </c>
      <c r="LO71" s="205" t="str">
        <f t="shared" si="103"/>
        <v xml:space="preserve"> </v>
      </c>
      <c r="LP71" s="169">
        <f t="shared" si="88"/>
        <v>0</v>
      </c>
      <c r="LQ71" s="170" t="str">
        <f t="shared" si="89"/>
        <v xml:space="preserve"> </v>
      </c>
    </row>
    <row r="72" spans="1:329" ht="13.8">
      <c r="A72" s="166">
        <v>17</v>
      </c>
      <c r="B72" s="228"/>
      <c r="C72" s="167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",(VLOOKUP(E72,PROTOKOL!$A$1:$E$27,2,FALSE))*F72)</f>
        <v xml:space="preserve"> </v>
      </c>
      <c r="H72" s="168" t="str">
        <f t="shared" ref="H72:H100" si="104">IF(D72=0," ",D72-G72)</f>
        <v xml:space="preserve"> </v>
      </c>
      <c r="I72" s="205" t="str">
        <f>IF(E72=0," ",VLOOKUP(E72,PROTOKOL!$A:$E,5,FALSE))</f>
        <v xml:space="preserve"> </v>
      </c>
      <c r="J72" s="169"/>
      <c r="K72" s="170" t="str">
        <f t="shared" si="30"/>
        <v xml:space="preserve"> </v>
      </c>
      <c r="L72" s="210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",(VLOOKUP(N72,PROTOKOL!$A$1:$E$27,2,FALSE))*O72)</f>
        <v xml:space="preserve"> </v>
      </c>
      <c r="Q72" s="168" t="str">
        <f t="shared" ref="Q72:Q100" si="105">IF(M72=0," ",M72-P72)</f>
        <v xml:space="preserve"> </v>
      </c>
      <c r="R72" s="169" t="str">
        <f>IF(N72=0," ",VLOOKUP(N72,PROTOKOL!$A:$E,5,FALSE))</f>
        <v xml:space="preserve"> </v>
      </c>
      <c r="S72" s="205" t="str">
        <f t="shared" si="31"/>
        <v xml:space="preserve"> </v>
      </c>
      <c r="T72" s="169">
        <f t="shared" si="32"/>
        <v>0</v>
      </c>
      <c r="U72" s="170" t="str">
        <f t="shared" si="33"/>
        <v xml:space="preserve"> </v>
      </c>
      <c r="W72" s="166">
        <v>17</v>
      </c>
      <c r="X72" s="228"/>
      <c r="Y72" s="167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",(VLOOKUP(AA72,PROTOKOL!$A$1:$E$27,2,FALSE))*AB72)</f>
        <v xml:space="preserve"> </v>
      </c>
      <c r="AD72" s="168" t="str">
        <f t="shared" ref="AD72:AD100" si="106">IF(Z72=0," ",Z72-AC72)</f>
        <v xml:space="preserve"> </v>
      </c>
      <c r="AE72" s="205" t="str">
        <f>IF(AA72=0," ",VLOOKUP(AA72,PROTOKOL!$A:$E,5,FALSE))</f>
        <v xml:space="preserve"> </v>
      </c>
      <c r="AF72" s="169"/>
      <c r="AG72" s="170" t="str">
        <f t="shared" si="34"/>
        <v xml:space="preserve"> </v>
      </c>
      <c r="AH72" s="210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",(VLOOKUP(AJ72,PROTOKOL!$A$1:$E$27,2,FALSE))*AK72)</f>
        <v xml:space="preserve"> </v>
      </c>
      <c r="AM72" s="168" t="str">
        <f t="shared" ref="AM72:AM100" si="107">IF(AI72=0," ",AI72-AL72)</f>
        <v xml:space="preserve"> </v>
      </c>
      <c r="AN72" s="169" t="str">
        <f>IF(AJ72=0," ",VLOOKUP(AJ72,PROTOKOL!$A:$E,5,FALSE))</f>
        <v xml:space="preserve"> </v>
      </c>
      <c r="AO72" s="205" t="str">
        <f t="shared" si="90"/>
        <v xml:space="preserve"> </v>
      </c>
      <c r="AP72" s="169">
        <f t="shared" si="36"/>
        <v>0</v>
      </c>
      <c r="AQ72" s="170" t="str">
        <f t="shared" si="37"/>
        <v xml:space="preserve"> </v>
      </c>
      <c r="AS72" s="166">
        <v>17</v>
      </c>
      <c r="AT72" s="228"/>
      <c r="AU72" s="167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",(VLOOKUP(AW72,PROTOKOL!$A$1:$E$27,2,FALSE))*AX72)</f>
        <v xml:space="preserve"> </v>
      </c>
      <c r="AZ72" s="168" t="str">
        <f t="shared" ref="AZ72:AZ100" si="108">IF(AV72=0," ",AV72-AY72)</f>
        <v xml:space="preserve"> </v>
      </c>
      <c r="BA72" s="205" t="str">
        <f>IF(AW72=0," ",VLOOKUP(AW72,PROTOKOL!$A:$E,5,FALSE))</f>
        <v xml:space="preserve"> </v>
      </c>
      <c r="BB72" s="169"/>
      <c r="BC72" s="170" t="str">
        <f t="shared" si="38"/>
        <v xml:space="preserve"> </v>
      </c>
      <c r="BD72" s="210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",(VLOOKUP(BF72,PROTOKOL!$A$1:$E$27,2,FALSE))*BG72)</f>
        <v xml:space="preserve"> </v>
      </c>
      <c r="BI72" s="168" t="str">
        <f t="shared" ref="BI72:BI100" si="109">IF(BE72=0," ",BE72-BH72)</f>
        <v xml:space="preserve"> </v>
      </c>
      <c r="BJ72" s="169" t="str">
        <f>IF(BF72=0," ",VLOOKUP(BF72,PROTOKOL!$A:$E,5,FALSE))</f>
        <v xml:space="preserve"> </v>
      </c>
      <c r="BK72" s="205" t="str">
        <f t="shared" si="91"/>
        <v xml:space="preserve"> </v>
      </c>
      <c r="BL72" s="169">
        <f t="shared" si="40"/>
        <v>0</v>
      </c>
      <c r="BM72" s="170" t="str">
        <f t="shared" si="41"/>
        <v xml:space="preserve"> </v>
      </c>
      <c r="BO72" s="166">
        <v>17</v>
      </c>
      <c r="BP72" s="228"/>
      <c r="BQ72" s="167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",(VLOOKUP(BS72,PROTOKOL!$A$1:$E$27,2,FALSE))*BT72)</f>
        <v xml:space="preserve"> </v>
      </c>
      <c r="BV72" s="168" t="str">
        <f t="shared" ref="BV72:BV100" si="110">IF(BR72=0," ",BR72-BU72)</f>
        <v xml:space="preserve"> </v>
      </c>
      <c r="BW72" s="205" t="str">
        <f>IF(BS72=0," ",VLOOKUP(BS72,PROTOKOL!$A:$E,5,FALSE))</f>
        <v xml:space="preserve"> </v>
      </c>
      <c r="BX72" s="169"/>
      <c r="BY72" s="170" t="str">
        <f t="shared" si="42"/>
        <v xml:space="preserve"> </v>
      </c>
      <c r="BZ72" s="210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",(VLOOKUP(CB72,PROTOKOL!$A$1:$E$27,2,FALSE))*CC72)</f>
        <v xml:space="preserve"> </v>
      </c>
      <c r="CE72" s="168" t="str">
        <f t="shared" ref="CE72:CE100" si="111">IF(CA72=0," ",CA72-CD72)</f>
        <v xml:space="preserve"> </v>
      </c>
      <c r="CF72" s="169" t="str">
        <f>IF(CB72=0," ",VLOOKUP(CB72,PROTOKOL!$A:$E,5,FALSE))</f>
        <v xml:space="preserve"> </v>
      </c>
      <c r="CG72" s="205" t="str">
        <f t="shared" si="92"/>
        <v xml:space="preserve"> </v>
      </c>
      <c r="CH72" s="169">
        <f t="shared" si="44"/>
        <v>0</v>
      </c>
      <c r="CI72" s="170" t="str">
        <f t="shared" si="45"/>
        <v xml:space="preserve"> </v>
      </c>
      <c r="CK72" s="166">
        <v>17</v>
      </c>
      <c r="CL72" s="228"/>
      <c r="CM72" s="167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",(VLOOKUP(CO72,PROTOKOL!$A$1:$E$27,2,FALSE))*CP72)</f>
        <v xml:space="preserve"> </v>
      </c>
      <c r="CR72" s="168" t="str">
        <f t="shared" ref="CR72:CR100" si="112">IF(CN72=0," ",CN72-CQ72)</f>
        <v xml:space="preserve"> </v>
      </c>
      <c r="CS72" s="205" t="str">
        <f>IF(CO72=0," ",VLOOKUP(CO72,PROTOKOL!$A:$E,5,FALSE))</f>
        <v xml:space="preserve"> </v>
      </c>
      <c r="CT72" s="169"/>
      <c r="CU72" s="170" t="str">
        <f t="shared" si="46"/>
        <v xml:space="preserve"> </v>
      </c>
      <c r="CV72" s="210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",(VLOOKUP(CX72,PROTOKOL!$A$1:$E$27,2,FALSE))*CY72)</f>
        <v xml:space="preserve"> </v>
      </c>
      <c r="DA72" s="168" t="str">
        <f t="shared" ref="DA72:DA100" si="113">IF(CW72=0," ",CW72-CZ72)</f>
        <v xml:space="preserve"> </v>
      </c>
      <c r="DB72" s="169" t="str">
        <f>IF(CX72=0," ",VLOOKUP(CX72,PROTOKOL!$A:$E,5,FALSE))</f>
        <v xml:space="preserve"> </v>
      </c>
      <c r="DC72" s="205" t="str">
        <f t="shared" si="93"/>
        <v xml:space="preserve"> </v>
      </c>
      <c r="DD72" s="169">
        <f t="shared" si="48"/>
        <v>0</v>
      </c>
      <c r="DE72" s="170" t="str">
        <f t="shared" si="49"/>
        <v xml:space="preserve"> </v>
      </c>
      <c r="DG72" s="166">
        <v>17</v>
      </c>
      <c r="DH72" s="228"/>
      <c r="DI72" s="167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",(VLOOKUP(DK72,PROTOKOL!$A$1:$E$27,2,FALSE))*DL72)</f>
        <v xml:space="preserve"> </v>
      </c>
      <c r="DN72" s="168" t="str">
        <f t="shared" ref="DN72:DN100" si="114">IF(DJ72=0," ",DJ72-DM72)</f>
        <v xml:space="preserve"> </v>
      </c>
      <c r="DO72" s="205" t="str">
        <f>IF(DK72=0," ",VLOOKUP(DK72,PROTOKOL!$A:$E,5,FALSE))</f>
        <v xml:space="preserve"> </v>
      </c>
      <c r="DP72" s="169"/>
      <c r="DQ72" s="170" t="str">
        <f t="shared" si="50"/>
        <v xml:space="preserve"> </v>
      </c>
      <c r="DR72" s="210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",(VLOOKUP(DT72,PROTOKOL!$A$1:$E$27,2,FALSE))*DU72)</f>
        <v xml:space="preserve"> </v>
      </c>
      <c r="DW72" s="168" t="str">
        <f t="shared" ref="DW72:DW100" si="115">IF(DS72=0," ",DS72-DV72)</f>
        <v xml:space="preserve"> </v>
      </c>
      <c r="DX72" s="169" t="str">
        <f>IF(DT72=0," ",VLOOKUP(DT72,PROTOKOL!$A:$E,5,FALSE))</f>
        <v xml:space="preserve"> </v>
      </c>
      <c r="DY72" s="205" t="str">
        <f t="shared" si="94"/>
        <v xml:space="preserve"> </v>
      </c>
      <c r="DZ72" s="169">
        <f t="shared" si="52"/>
        <v>0</v>
      </c>
      <c r="EA72" s="170" t="str">
        <f t="shared" si="53"/>
        <v xml:space="preserve"> </v>
      </c>
      <c r="EC72" s="166">
        <v>17</v>
      </c>
      <c r="ED72" s="228"/>
      <c r="EE72" s="167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",(VLOOKUP(EG72,PROTOKOL!$A$1:$E$27,2,FALSE))*EH72)</f>
        <v xml:space="preserve"> </v>
      </c>
      <c r="EJ72" s="168" t="str">
        <f t="shared" ref="EJ72:EJ100" si="116">IF(EF72=0," ",EF72-EI72)</f>
        <v xml:space="preserve"> </v>
      </c>
      <c r="EK72" s="205" t="str">
        <f>IF(EG72=0," ",VLOOKUP(EG72,PROTOKOL!$A:$E,5,FALSE))</f>
        <v xml:space="preserve"> </v>
      </c>
      <c r="EL72" s="169"/>
      <c r="EM72" s="170" t="str">
        <f t="shared" si="54"/>
        <v xml:space="preserve"> </v>
      </c>
      <c r="EN72" s="210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",(VLOOKUP(EP72,PROTOKOL!$A$1:$E$27,2,FALSE))*EQ72)</f>
        <v xml:space="preserve"> </v>
      </c>
      <c r="ES72" s="168" t="str">
        <f t="shared" ref="ES72:ES100" si="117">IF(EO72=0," ",EO72-ER72)</f>
        <v xml:space="preserve"> </v>
      </c>
      <c r="ET72" s="169" t="str">
        <f>IF(EP72=0," ",VLOOKUP(EP72,PROTOKOL!$A:$E,5,FALSE))</f>
        <v xml:space="preserve"> </v>
      </c>
      <c r="EU72" s="205" t="str">
        <f t="shared" si="95"/>
        <v xml:space="preserve"> </v>
      </c>
      <c r="EV72" s="169">
        <f t="shared" si="56"/>
        <v>0</v>
      </c>
      <c r="EW72" s="170" t="str">
        <f t="shared" si="57"/>
        <v xml:space="preserve"> </v>
      </c>
      <c r="EY72" s="166">
        <v>17</v>
      </c>
      <c r="EZ72" s="228"/>
      <c r="FA72" s="167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",(VLOOKUP(FC72,PROTOKOL!$A$1:$E$27,2,FALSE))*FD72)</f>
        <v xml:space="preserve"> </v>
      </c>
      <c r="FF72" s="168" t="str">
        <f t="shared" ref="FF72:FF100" si="118">IF(FB72=0," ",FB72-FE72)</f>
        <v xml:space="preserve"> </v>
      </c>
      <c r="FG72" s="205" t="str">
        <f>IF(FC72=0," ",VLOOKUP(FC72,PROTOKOL!$A:$E,5,FALSE))</f>
        <v xml:space="preserve"> </v>
      </c>
      <c r="FH72" s="169"/>
      <c r="FI72" s="170" t="str">
        <f t="shared" si="58"/>
        <v xml:space="preserve"> </v>
      </c>
      <c r="FJ72" s="210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",(VLOOKUP(FL72,PROTOKOL!$A$1:$E$27,2,FALSE))*FM72)</f>
        <v xml:space="preserve"> </v>
      </c>
      <c r="FO72" s="168" t="str">
        <f t="shared" ref="FO72:FO100" si="119">IF(FK72=0," ",FK72-FN72)</f>
        <v xml:space="preserve"> </v>
      </c>
      <c r="FP72" s="169" t="str">
        <f>IF(FL72=0," ",VLOOKUP(FL72,PROTOKOL!$A:$E,5,FALSE))</f>
        <v xml:space="preserve"> </v>
      </c>
      <c r="FQ72" s="205" t="str">
        <f t="shared" si="96"/>
        <v xml:space="preserve"> </v>
      </c>
      <c r="FR72" s="169">
        <f t="shared" si="60"/>
        <v>0</v>
      </c>
      <c r="FS72" s="170" t="str">
        <f t="shared" si="61"/>
        <v xml:space="preserve"> </v>
      </c>
      <c r="FU72" s="166">
        <v>17</v>
      </c>
      <c r="FV72" s="228"/>
      <c r="FW72" s="167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",(VLOOKUP(FY72,PROTOKOL!$A$1:$E$27,2,FALSE))*FZ72)</f>
        <v xml:space="preserve"> </v>
      </c>
      <c r="GB72" s="168" t="str">
        <f t="shared" ref="GB72:GB100" si="120">IF(FX72=0," ",FX72-GA72)</f>
        <v xml:space="preserve"> </v>
      </c>
      <c r="GC72" s="205" t="str">
        <f>IF(FY72=0," ",VLOOKUP(FY72,PROTOKOL!$A:$E,5,FALSE))</f>
        <v xml:space="preserve"> </v>
      </c>
      <c r="GD72" s="169"/>
      <c r="GE72" s="170" t="str">
        <f t="shared" si="62"/>
        <v xml:space="preserve"> </v>
      </c>
      <c r="GF72" s="210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",(VLOOKUP(GH72,PROTOKOL!$A$1:$E$27,2,FALSE))*GI72)</f>
        <v xml:space="preserve"> </v>
      </c>
      <c r="GK72" s="168" t="str">
        <f t="shared" ref="GK72:GK100" si="121">IF(GG72=0," ",GG72-GJ72)</f>
        <v xml:space="preserve"> </v>
      </c>
      <c r="GL72" s="169" t="str">
        <f>IF(GH72=0," ",VLOOKUP(GH72,PROTOKOL!$A:$E,5,FALSE))</f>
        <v xml:space="preserve"> </v>
      </c>
      <c r="GM72" s="205" t="str">
        <f t="shared" si="97"/>
        <v xml:space="preserve"> </v>
      </c>
      <c r="GN72" s="169">
        <f t="shared" si="64"/>
        <v>0</v>
      </c>
      <c r="GO72" s="170" t="str">
        <f t="shared" si="65"/>
        <v xml:space="preserve"> </v>
      </c>
      <c r="GQ72" s="166">
        <v>17</v>
      </c>
      <c r="GR72" s="228"/>
      <c r="GS72" s="167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",(VLOOKUP(GU72,PROTOKOL!$A$1:$E$27,2,FALSE))*GV72)</f>
        <v xml:space="preserve"> </v>
      </c>
      <c r="GX72" s="168" t="str">
        <f t="shared" ref="GX72:GX100" si="122">IF(GT72=0," ",GT72-GW72)</f>
        <v xml:space="preserve"> </v>
      </c>
      <c r="GY72" s="205" t="str">
        <f>IF(GU72=0," ",VLOOKUP(GU72,PROTOKOL!$A:$E,5,FALSE))</f>
        <v xml:space="preserve"> </v>
      </c>
      <c r="GZ72" s="169"/>
      <c r="HA72" s="170" t="str">
        <f t="shared" si="66"/>
        <v xml:space="preserve"> </v>
      </c>
      <c r="HB72" s="210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",(VLOOKUP(HD72,PROTOKOL!$A$1:$E$27,2,FALSE))*HE72)</f>
        <v xml:space="preserve"> </v>
      </c>
      <c r="HG72" s="168" t="str">
        <f t="shared" ref="HG72:HG100" si="123">IF(HC72=0," ",HC72-HF72)</f>
        <v xml:space="preserve"> </v>
      </c>
      <c r="HH72" s="169" t="str">
        <f>IF(HD72=0," ",VLOOKUP(HD72,PROTOKOL!$A:$E,5,FALSE))</f>
        <v xml:space="preserve"> </v>
      </c>
      <c r="HI72" s="205" t="str">
        <f t="shared" si="98"/>
        <v xml:space="preserve"> </v>
      </c>
      <c r="HJ72" s="169">
        <f t="shared" si="68"/>
        <v>0</v>
      </c>
      <c r="HK72" s="170" t="str">
        <f t="shared" si="69"/>
        <v xml:space="preserve"> </v>
      </c>
      <c r="HM72" s="166">
        <v>17</v>
      </c>
      <c r="HN72" s="228"/>
      <c r="HO72" s="167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",(VLOOKUP(HQ72,PROTOKOL!$A$1:$E$27,2,FALSE))*HR72)</f>
        <v xml:space="preserve"> </v>
      </c>
      <c r="HT72" s="168" t="str">
        <f t="shared" ref="HT72:HT100" si="124">IF(HP72=0," ",HP72-HS72)</f>
        <v xml:space="preserve"> </v>
      </c>
      <c r="HU72" s="205" t="str">
        <f>IF(HQ72=0," ",VLOOKUP(HQ72,PROTOKOL!$A:$E,5,FALSE))</f>
        <v xml:space="preserve"> </v>
      </c>
      <c r="HV72" s="169"/>
      <c r="HW72" s="170" t="str">
        <f t="shared" si="70"/>
        <v xml:space="preserve"> </v>
      </c>
      <c r="HX72" s="210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",(VLOOKUP(HZ72,PROTOKOL!$A$1:$E$27,2,FALSE))*IA72)</f>
        <v xml:space="preserve"> </v>
      </c>
      <c r="IC72" s="168" t="str">
        <f t="shared" ref="IC72:IC100" si="125">IF(HY72=0," ",HY72-IB72)</f>
        <v xml:space="preserve"> </v>
      </c>
      <c r="ID72" s="169" t="str">
        <f>IF(HZ72=0," ",VLOOKUP(HZ72,PROTOKOL!$A:$E,5,FALSE))</f>
        <v xml:space="preserve"> </v>
      </c>
      <c r="IE72" s="205" t="str">
        <f t="shared" si="99"/>
        <v xml:space="preserve"> </v>
      </c>
      <c r="IF72" s="169">
        <f t="shared" si="72"/>
        <v>0</v>
      </c>
      <c r="IG72" s="170" t="str">
        <f t="shared" si="73"/>
        <v xml:space="preserve"> </v>
      </c>
      <c r="II72" s="166">
        <v>17</v>
      </c>
      <c r="IJ72" s="228"/>
      <c r="IK72" s="167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",(VLOOKUP(IM72,PROTOKOL!$A$1:$E$27,2,FALSE))*IN72)</f>
        <v xml:space="preserve"> </v>
      </c>
      <c r="IP72" s="168" t="str">
        <f t="shared" ref="IP72:IP100" si="126">IF(IL72=0," ",IL72-IO72)</f>
        <v xml:space="preserve"> </v>
      </c>
      <c r="IQ72" s="205" t="str">
        <f>IF(IM72=0," ",VLOOKUP(IM72,PROTOKOL!$A:$E,5,FALSE))</f>
        <v xml:space="preserve"> </v>
      </c>
      <c r="IR72" s="169"/>
      <c r="IS72" s="170" t="str">
        <f t="shared" si="74"/>
        <v xml:space="preserve"> </v>
      </c>
      <c r="IT72" s="210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",(VLOOKUP(IV72,PROTOKOL!$A$1:$E$27,2,FALSE))*IW72)</f>
        <v xml:space="preserve"> </v>
      </c>
      <c r="IY72" s="168" t="str">
        <f t="shared" ref="IY72:IY100" si="127">IF(IU72=0," ",IU72-IX72)</f>
        <v xml:space="preserve"> </v>
      </c>
      <c r="IZ72" s="169" t="str">
        <f>IF(IV72=0," ",VLOOKUP(IV72,PROTOKOL!$A:$E,5,FALSE))</f>
        <v xml:space="preserve"> </v>
      </c>
      <c r="JA72" s="205" t="str">
        <f t="shared" si="100"/>
        <v xml:space="preserve"> </v>
      </c>
      <c r="JB72" s="169">
        <f t="shared" si="76"/>
        <v>0</v>
      </c>
      <c r="JC72" s="170" t="str">
        <f t="shared" si="77"/>
        <v xml:space="preserve"> </v>
      </c>
      <c r="JE72" s="166">
        <v>17</v>
      </c>
      <c r="JF72" s="228"/>
      <c r="JG72" s="167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",(VLOOKUP(JI72,PROTOKOL!$A$1:$E$27,2,FALSE))*JJ72)</f>
        <v xml:space="preserve"> </v>
      </c>
      <c r="JL72" s="168" t="str">
        <f t="shared" ref="JL72:JL100" si="128">IF(JH72=0," ",JH72-JK72)</f>
        <v xml:space="preserve"> </v>
      </c>
      <c r="JM72" s="205" t="str">
        <f>IF(JI72=0," ",VLOOKUP(JI72,PROTOKOL!$A:$E,5,FALSE))</f>
        <v xml:space="preserve"> </v>
      </c>
      <c r="JN72" s="169"/>
      <c r="JO72" s="170" t="str">
        <f t="shared" si="78"/>
        <v xml:space="preserve"> </v>
      </c>
      <c r="JP72" s="210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",(VLOOKUP(JR72,PROTOKOL!$A$1:$E$27,2,FALSE))*JS72)</f>
        <v xml:space="preserve"> </v>
      </c>
      <c r="JU72" s="168" t="str">
        <f t="shared" ref="JU72:JU100" si="129">IF(JQ72=0," ",JQ72-JT72)</f>
        <v xml:space="preserve"> </v>
      </c>
      <c r="JV72" s="169" t="str">
        <f>IF(JR72=0," ",VLOOKUP(JR72,PROTOKOL!$A:$E,5,FALSE))</f>
        <v xml:space="preserve"> </v>
      </c>
      <c r="JW72" s="205" t="str">
        <f t="shared" si="101"/>
        <v xml:space="preserve"> </v>
      </c>
      <c r="JX72" s="169">
        <f t="shared" si="80"/>
        <v>0</v>
      </c>
      <c r="JY72" s="170" t="str">
        <f t="shared" si="81"/>
        <v xml:space="preserve"> </v>
      </c>
      <c r="KA72" s="166">
        <v>17</v>
      </c>
      <c r="KB72" s="228"/>
      <c r="KC72" s="167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",(VLOOKUP(KE72,PROTOKOL!$A$1:$E$27,2,FALSE))*KF72)</f>
        <v xml:space="preserve"> </v>
      </c>
      <c r="KH72" s="168" t="str">
        <f t="shared" ref="KH72:KH100" si="130">IF(KD72=0," ",KD72-KG72)</f>
        <v xml:space="preserve"> </v>
      </c>
      <c r="KI72" s="205" t="str">
        <f>IF(KE72=0," ",VLOOKUP(KE72,PROTOKOL!$A:$E,5,FALSE))</f>
        <v xml:space="preserve"> </v>
      </c>
      <c r="KJ72" s="169"/>
      <c r="KK72" s="170" t="str">
        <f t="shared" si="82"/>
        <v xml:space="preserve"> </v>
      </c>
      <c r="KL72" s="210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",(VLOOKUP(KN72,PROTOKOL!$A$1:$E$27,2,FALSE))*KO72)</f>
        <v xml:space="preserve"> </v>
      </c>
      <c r="KQ72" s="168" t="str">
        <f t="shared" ref="KQ72:KQ100" si="131">IF(KM72=0," ",KM72-KP72)</f>
        <v xml:space="preserve"> </v>
      </c>
      <c r="KR72" s="169" t="str">
        <f>IF(KN72=0," ",VLOOKUP(KN72,PROTOKOL!$A:$E,5,FALSE))</f>
        <v xml:space="preserve"> </v>
      </c>
      <c r="KS72" s="205" t="str">
        <f t="shared" si="102"/>
        <v xml:space="preserve"> </v>
      </c>
      <c r="KT72" s="169">
        <f t="shared" si="84"/>
        <v>0</v>
      </c>
      <c r="KU72" s="170" t="str">
        <f t="shared" si="85"/>
        <v xml:space="preserve"> </v>
      </c>
      <c r="KW72" s="166">
        <v>17</v>
      </c>
      <c r="KX72" s="228"/>
      <c r="KY72" s="167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",(VLOOKUP(LA72,PROTOKOL!$A$1:$E$27,2,FALSE))*LB72)</f>
        <v xml:space="preserve"> </v>
      </c>
      <c r="LD72" s="168" t="str">
        <f t="shared" ref="LD72:LD100" si="132">IF(KZ72=0," ",KZ72-LC72)</f>
        <v xml:space="preserve"> </v>
      </c>
      <c r="LE72" s="205" t="str">
        <f>IF(LA72=0," ",VLOOKUP(LA72,PROTOKOL!$A:$E,5,FALSE))</f>
        <v xml:space="preserve"> </v>
      </c>
      <c r="LF72" s="169"/>
      <c r="LG72" s="170" t="str">
        <f t="shared" si="86"/>
        <v xml:space="preserve"> </v>
      </c>
      <c r="LH72" s="210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",(VLOOKUP(LJ72,PROTOKOL!$A$1:$E$27,2,FALSE))*LK72)</f>
        <v xml:space="preserve"> </v>
      </c>
      <c r="LM72" s="168" t="str">
        <f t="shared" ref="LM72:LM100" si="133">IF(LI72=0," ",LI72-LL72)</f>
        <v xml:space="preserve"> </v>
      </c>
      <c r="LN72" s="169" t="str">
        <f>IF(LJ72=0," ",VLOOKUP(LJ72,PROTOKOL!$A:$E,5,FALSE))</f>
        <v xml:space="preserve"> </v>
      </c>
      <c r="LO72" s="205" t="str">
        <f t="shared" si="103"/>
        <v xml:space="preserve"> </v>
      </c>
      <c r="LP72" s="169">
        <f t="shared" si="88"/>
        <v>0</v>
      </c>
      <c r="LQ72" s="170" t="str">
        <f t="shared" si="89"/>
        <v xml:space="preserve"> </v>
      </c>
    </row>
    <row r="73" spans="1:329" ht="13.8">
      <c r="A73" s="166">
        <v>17</v>
      </c>
      <c r="B73" s="229"/>
      <c r="C73" s="167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",(VLOOKUP(E73,PROTOKOL!$A$1:$E$27,2,FALSE))*F73)</f>
        <v xml:space="preserve"> </v>
      </c>
      <c r="H73" s="168" t="str">
        <f t="shared" si="104"/>
        <v xml:space="preserve"> </v>
      </c>
      <c r="I73" s="205" t="str">
        <f>IF(E73=0," ",VLOOKUP(E73,PROTOKOL!$A:$E,5,FALSE))</f>
        <v xml:space="preserve"> </v>
      </c>
      <c r="J73" s="169"/>
      <c r="K73" s="170" t="str">
        <f t="shared" ref="K73:K100" si="134">IF(E73=0," ",(I73*H73))</f>
        <v xml:space="preserve"> </v>
      </c>
      <c r="L73" s="210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",(VLOOKUP(N73,PROTOKOL!$A$1:$E$27,2,FALSE))*O73)</f>
        <v xml:space="preserve"> </v>
      </c>
      <c r="Q73" s="168" t="str">
        <f t="shared" si="105"/>
        <v xml:space="preserve"> </v>
      </c>
      <c r="R73" s="169" t="str">
        <f>IF(N73=0," ",VLOOKUP(N73,PROTOKOL!$A:$E,5,FALSE))</f>
        <v xml:space="preserve"> </v>
      </c>
      <c r="S73" s="205" t="str">
        <f t="shared" ref="S73:S100" si="135">IF(N73=0," ",(Q73*R73))</f>
        <v xml:space="preserve"> </v>
      </c>
      <c r="T73" s="169">
        <f t="shared" ref="T73:T101" si="136">O73*2</f>
        <v>0</v>
      </c>
      <c r="U73" s="170" t="str">
        <f t="shared" ref="U73:U100" si="137">IF(T73=0," ",S73/O73*T73)</f>
        <v xml:space="preserve"> </v>
      </c>
      <c r="W73" s="166">
        <v>17</v>
      </c>
      <c r="X73" s="229"/>
      <c r="Y73" s="167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",(VLOOKUP(AA73,PROTOKOL!$A$1:$E$27,2,FALSE))*AB73)</f>
        <v xml:space="preserve"> </v>
      </c>
      <c r="AD73" s="168" t="str">
        <f t="shared" si="106"/>
        <v xml:space="preserve"> </v>
      </c>
      <c r="AE73" s="205" t="str">
        <f>IF(AA73=0," ",VLOOKUP(AA73,PROTOKOL!$A:$E,5,FALSE))</f>
        <v xml:space="preserve"> </v>
      </c>
      <c r="AF73" s="169"/>
      <c r="AG73" s="170" t="str">
        <f t="shared" ref="AG73:AG100" si="138">IF(AA73=0," ",(AE73*AD73))</f>
        <v xml:space="preserve"> </v>
      </c>
      <c r="AH73" s="210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",(VLOOKUP(AJ73,PROTOKOL!$A$1:$E$27,2,FALSE))*AK73)</f>
        <v xml:space="preserve"> </v>
      </c>
      <c r="AM73" s="168" t="str">
        <f t="shared" si="107"/>
        <v xml:space="preserve"> </v>
      </c>
      <c r="AN73" s="169" t="str">
        <f>IF(AJ73=0," ",VLOOKUP(AJ73,PROTOKOL!$A:$E,5,FALSE))</f>
        <v xml:space="preserve"> </v>
      </c>
      <c r="AO73" s="205" t="str">
        <f t="shared" si="90"/>
        <v xml:space="preserve"> </v>
      </c>
      <c r="AP73" s="169">
        <f t="shared" ref="AP73:AP101" si="139">AK73*2</f>
        <v>0</v>
      </c>
      <c r="AQ73" s="170" t="str">
        <f t="shared" ref="AQ73:AQ100" si="140">IF(AP73=0," ",AO73/AK73*AP73)</f>
        <v xml:space="preserve"> </v>
      </c>
      <c r="AS73" s="166">
        <v>17</v>
      </c>
      <c r="AT73" s="229"/>
      <c r="AU73" s="167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",(VLOOKUP(AW73,PROTOKOL!$A$1:$E$27,2,FALSE))*AX73)</f>
        <v xml:space="preserve"> </v>
      </c>
      <c r="AZ73" s="168" t="str">
        <f t="shared" si="108"/>
        <v xml:space="preserve"> </v>
      </c>
      <c r="BA73" s="205" t="str">
        <f>IF(AW73=0," ",VLOOKUP(AW73,PROTOKOL!$A:$E,5,FALSE))</f>
        <v xml:space="preserve"> </v>
      </c>
      <c r="BB73" s="169"/>
      <c r="BC73" s="170" t="str">
        <f t="shared" ref="BC73:BC100" si="141">IF(AW73=0," ",(BA73*AZ73))</f>
        <v xml:space="preserve"> </v>
      </c>
      <c r="BD73" s="210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",(VLOOKUP(BF73,PROTOKOL!$A$1:$E$27,2,FALSE))*BG73)</f>
        <v xml:space="preserve"> </v>
      </c>
      <c r="BI73" s="168" t="str">
        <f t="shared" si="109"/>
        <v xml:space="preserve"> </v>
      </c>
      <c r="BJ73" s="169" t="str">
        <f>IF(BF73=0," ",VLOOKUP(BF73,PROTOKOL!$A:$E,5,FALSE))</f>
        <v xml:space="preserve"> </v>
      </c>
      <c r="BK73" s="205" t="str">
        <f t="shared" si="91"/>
        <v xml:space="preserve"> </v>
      </c>
      <c r="BL73" s="169">
        <f t="shared" ref="BL73:BL101" si="142">BG73*2</f>
        <v>0</v>
      </c>
      <c r="BM73" s="170" t="str">
        <f t="shared" ref="BM73:BM100" si="143">IF(BL73=0," ",BK73/BG73*BL73)</f>
        <v xml:space="preserve"> </v>
      </c>
      <c r="BO73" s="166">
        <v>17</v>
      </c>
      <c r="BP73" s="229"/>
      <c r="BQ73" s="167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",(VLOOKUP(BS73,PROTOKOL!$A$1:$E$27,2,FALSE))*BT73)</f>
        <v xml:space="preserve"> </v>
      </c>
      <c r="BV73" s="168" t="str">
        <f t="shared" si="110"/>
        <v xml:space="preserve"> </v>
      </c>
      <c r="BW73" s="205" t="str">
        <f>IF(BS73=0," ",VLOOKUP(BS73,PROTOKOL!$A:$E,5,FALSE))</f>
        <v xml:space="preserve"> </v>
      </c>
      <c r="BX73" s="169"/>
      <c r="BY73" s="170" t="str">
        <f t="shared" ref="BY73:BY100" si="144">IF(BS73=0," ",(BW73*BV73))</f>
        <v xml:space="preserve"> </v>
      </c>
      <c r="BZ73" s="210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",(VLOOKUP(CB73,PROTOKOL!$A$1:$E$27,2,FALSE))*CC73)</f>
        <v xml:space="preserve"> </v>
      </c>
      <c r="CE73" s="168" t="str">
        <f t="shared" si="111"/>
        <v xml:space="preserve"> </v>
      </c>
      <c r="CF73" s="169" t="str">
        <f>IF(CB73=0," ",VLOOKUP(CB73,PROTOKOL!$A:$E,5,FALSE))</f>
        <v xml:space="preserve"> </v>
      </c>
      <c r="CG73" s="205" t="str">
        <f t="shared" si="92"/>
        <v xml:space="preserve"> </v>
      </c>
      <c r="CH73" s="169">
        <f t="shared" ref="CH73:CH101" si="145">CC73*2</f>
        <v>0</v>
      </c>
      <c r="CI73" s="170" t="str">
        <f t="shared" ref="CI73:CI100" si="146">IF(CH73=0," ",CG73/CC73*CH73)</f>
        <v xml:space="preserve"> </v>
      </c>
      <c r="CK73" s="166">
        <v>17</v>
      </c>
      <c r="CL73" s="229"/>
      <c r="CM73" s="167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",(VLOOKUP(CO73,PROTOKOL!$A$1:$E$27,2,FALSE))*CP73)</f>
        <v xml:space="preserve"> </v>
      </c>
      <c r="CR73" s="168" t="str">
        <f t="shared" si="112"/>
        <v xml:space="preserve"> </v>
      </c>
      <c r="CS73" s="205" t="str">
        <f>IF(CO73=0," ",VLOOKUP(CO73,PROTOKOL!$A:$E,5,FALSE))</f>
        <v xml:space="preserve"> </v>
      </c>
      <c r="CT73" s="169"/>
      <c r="CU73" s="170" t="str">
        <f t="shared" ref="CU73:CU100" si="147">IF(CO73=0," ",(CS73*CR73))</f>
        <v xml:space="preserve"> </v>
      </c>
      <c r="CV73" s="210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",(VLOOKUP(CX73,PROTOKOL!$A$1:$E$27,2,FALSE))*CY73)</f>
        <v xml:space="preserve"> </v>
      </c>
      <c r="DA73" s="168" t="str">
        <f t="shared" si="113"/>
        <v xml:space="preserve"> </v>
      </c>
      <c r="DB73" s="169" t="str">
        <f>IF(CX73=0," ",VLOOKUP(CX73,PROTOKOL!$A:$E,5,FALSE))</f>
        <v xml:space="preserve"> </v>
      </c>
      <c r="DC73" s="205" t="str">
        <f t="shared" si="93"/>
        <v xml:space="preserve"> </v>
      </c>
      <c r="DD73" s="169">
        <f t="shared" ref="DD73:DD101" si="148">CY73*2</f>
        <v>0</v>
      </c>
      <c r="DE73" s="170" t="str">
        <f t="shared" ref="DE73:DE100" si="149">IF(DD73=0," ",DC73/CY73*DD73)</f>
        <v xml:space="preserve"> </v>
      </c>
      <c r="DG73" s="166">
        <v>17</v>
      </c>
      <c r="DH73" s="229"/>
      <c r="DI73" s="167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",(VLOOKUP(DK73,PROTOKOL!$A$1:$E$27,2,FALSE))*DL73)</f>
        <v xml:space="preserve"> </v>
      </c>
      <c r="DN73" s="168" t="str">
        <f t="shared" si="114"/>
        <v xml:space="preserve"> </v>
      </c>
      <c r="DO73" s="205" t="str">
        <f>IF(DK73=0," ",VLOOKUP(DK73,PROTOKOL!$A:$E,5,FALSE))</f>
        <v xml:space="preserve"> </v>
      </c>
      <c r="DP73" s="169"/>
      <c r="DQ73" s="170" t="str">
        <f t="shared" ref="DQ73:DQ100" si="150">IF(DK73=0," ",(DO73*DN73))</f>
        <v xml:space="preserve"> </v>
      </c>
      <c r="DR73" s="210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",(VLOOKUP(DT73,PROTOKOL!$A$1:$E$27,2,FALSE))*DU73)</f>
        <v xml:space="preserve"> </v>
      </c>
      <c r="DW73" s="168" t="str">
        <f t="shared" si="115"/>
        <v xml:space="preserve"> </v>
      </c>
      <c r="DX73" s="169" t="str">
        <f>IF(DT73=0," ",VLOOKUP(DT73,PROTOKOL!$A:$E,5,FALSE))</f>
        <v xml:space="preserve"> </v>
      </c>
      <c r="DY73" s="205" t="str">
        <f t="shared" si="94"/>
        <v xml:space="preserve"> </v>
      </c>
      <c r="DZ73" s="169">
        <f t="shared" ref="DZ73:DZ101" si="151">DU73*2</f>
        <v>0</v>
      </c>
      <c r="EA73" s="170" t="str">
        <f t="shared" ref="EA73:EA100" si="152">IF(DZ73=0," ",DY73/DU73*DZ73)</f>
        <v xml:space="preserve"> </v>
      </c>
      <c r="EC73" s="166">
        <v>17</v>
      </c>
      <c r="ED73" s="229"/>
      <c r="EE73" s="167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",(VLOOKUP(EG73,PROTOKOL!$A$1:$E$27,2,FALSE))*EH73)</f>
        <v xml:space="preserve"> </v>
      </c>
      <c r="EJ73" s="168" t="str">
        <f t="shared" si="116"/>
        <v xml:space="preserve"> </v>
      </c>
      <c r="EK73" s="205" t="str">
        <f>IF(EG73=0," ",VLOOKUP(EG73,PROTOKOL!$A:$E,5,FALSE))</f>
        <v xml:space="preserve"> </v>
      </c>
      <c r="EL73" s="169"/>
      <c r="EM73" s="170" t="str">
        <f t="shared" ref="EM73:EM100" si="153">IF(EG73=0," ",(EK73*EJ73))</f>
        <v xml:space="preserve"> </v>
      </c>
      <c r="EN73" s="210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",(VLOOKUP(EP73,PROTOKOL!$A$1:$E$27,2,FALSE))*EQ73)</f>
        <v xml:space="preserve"> </v>
      </c>
      <c r="ES73" s="168" t="str">
        <f t="shared" si="117"/>
        <v xml:space="preserve"> </v>
      </c>
      <c r="ET73" s="169" t="str">
        <f>IF(EP73=0," ",VLOOKUP(EP73,PROTOKOL!$A:$E,5,FALSE))</f>
        <v xml:space="preserve"> </v>
      </c>
      <c r="EU73" s="205" t="str">
        <f t="shared" si="95"/>
        <v xml:space="preserve"> </v>
      </c>
      <c r="EV73" s="169">
        <f t="shared" ref="EV73:EV101" si="154">EQ73*2</f>
        <v>0</v>
      </c>
      <c r="EW73" s="170" t="str">
        <f t="shared" ref="EW73:EW100" si="155">IF(EV73=0," ",EU73/EQ73*EV73)</f>
        <v xml:space="preserve"> </v>
      </c>
      <c r="EY73" s="166">
        <v>17</v>
      </c>
      <c r="EZ73" s="229"/>
      <c r="FA73" s="167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",(VLOOKUP(FC73,PROTOKOL!$A$1:$E$27,2,FALSE))*FD73)</f>
        <v xml:space="preserve"> </v>
      </c>
      <c r="FF73" s="168" t="str">
        <f t="shared" si="118"/>
        <v xml:space="preserve"> </v>
      </c>
      <c r="FG73" s="205" t="str">
        <f>IF(FC73=0," ",VLOOKUP(FC73,PROTOKOL!$A:$E,5,FALSE))</f>
        <v xml:space="preserve"> </v>
      </c>
      <c r="FH73" s="169"/>
      <c r="FI73" s="170" t="str">
        <f t="shared" ref="FI73:FI100" si="156">IF(FC73=0," ",(FG73*FF73))</f>
        <v xml:space="preserve"> </v>
      </c>
      <c r="FJ73" s="210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",(VLOOKUP(FL73,PROTOKOL!$A$1:$E$27,2,FALSE))*FM73)</f>
        <v xml:space="preserve"> </v>
      </c>
      <c r="FO73" s="168" t="str">
        <f t="shared" si="119"/>
        <v xml:space="preserve"> </v>
      </c>
      <c r="FP73" s="169" t="str">
        <f>IF(FL73=0," ",VLOOKUP(FL73,PROTOKOL!$A:$E,5,FALSE))</f>
        <v xml:space="preserve"> </v>
      </c>
      <c r="FQ73" s="205" t="str">
        <f t="shared" si="96"/>
        <v xml:space="preserve"> </v>
      </c>
      <c r="FR73" s="169">
        <f t="shared" ref="FR73:FR101" si="157">FM73*2</f>
        <v>0</v>
      </c>
      <c r="FS73" s="170" t="str">
        <f t="shared" ref="FS73:FS100" si="158">IF(FR73=0," ",FQ73/FM73*FR73)</f>
        <v xml:space="preserve"> </v>
      </c>
      <c r="FU73" s="166">
        <v>17</v>
      </c>
      <c r="FV73" s="229"/>
      <c r="FW73" s="167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",(VLOOKUP(FY73,PROTOKOL!$A$1:$E$27,2,FALSE))*FZ73)</f>
        <v xml:space="preserve"> </v>
      </c>
      <c r="GB73" s="168" t="str">
        <f t="shared" si="120"/>
        <v xml:space="preserve"> </v>
      </c>
      <c r="GC73" s="205" t="str">
        <f>IF(FY73=0," ",VLOOKUP(FY73,PROTOKOL!$A:$E,5,FALSE))</f>
        <v xml:space="preserve"> </v>
      </c>
      <c r="GD73" s="169"/>
      <c r="GE73" s="170" t="str">
        <f t="shared" ref="GE73:GE100" si="159">IF(FY73=0," ",(GC73*GB73))</f>
        <v xml:space="preserve"> </v>
      </c>
      <c r="GF73" s="210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",(VLOOKUP(GH73,PROTOKOL!$A$1:$E$27,2,FALSE))*GI73)</f>
        <v xml:space="preserve"> </v>
      </c>
      <c r="GK73" s="168" t="str">
        <f t="shared" si="121"/>
        <v xml:space="preserve"> </v>
      </c>
      <c r="GL73" s="169" t="str">
        <f>IF(GH73=0," ",VLOOKUP(GH73,PROTOKOL!$A:$E,5,FALSE))</f>
        <v xml:space="preserve"> </v>
      </c>
      <c r="GM73" s="205" t="str">
        <f t="shared" si="97"/>
        <v xml:space="preserve"> </v>
      </c>
      <c r="GN73" s="169">
        <f t="shared" ref="GN73:GN101" si="160">GI73*2</f>
        <v>0</v>
      </c>
      <c r="GO73" s="170" t="str">
        <f t="shared" ref="GO73:GO100" si="161">IF(GN73=0," ",GM73/GI73*GN73)</f>
        <v xml:space="preserve"> </v>
      </c>
      <c r="GQ73" s="166">
        <v>17</v>
      </c>
      <c r="GR73" s="229"/>
      <c r="GS73" s="167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",(VLOOKUP(GU73,PROTOKOL!$A$1:$E$27,2,FALSE))*GV73)</f>
        <v xml:space="preserve"> </v>
      </c>
      <c r="GX73" s="168" t="str">
        <f t="shared" si="122"/>
        <v xml:space="preserve"> </v>
      </c>
      <c r="GY73" s="205" t="str">
        <f>IF(GU73=0," ",VLOOKUP(GU73,PROTOKOL!$A:$E,5,FALSE))</f>
        <v xml:space="preserve"> </v>
      </c>
      <c r="GZ73" s="169"/>
      <c r="HA73" s="170" t="str">
        <f t="shared" ref="HA73:HA100" si="162">IF(GU73=0," ",(GY73*GX73))</f>
        <v xml:space="preserve"> </v>
      </c>
      <c r="HB73" s="210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",(VLOOKUP(HD73,PROTOKOL!$A$1:$E$27,2,FALSE))*HE73)</f>
        <v xml:space="preserve"> </v>
      </c>
      <c r="HG73" s="168" t="str">
        <f t="shared" si="123"/>
        <v xml:space="preserve"> </v>
      </c>
      <c r="HH73" s="169" t="str">
        <f>IF(HD73=0," ",VLOOKUP(HD73,PROTOKOL!$A:$E,5,FALSE))</f>
        <v xml:space="preserve"> </v>
      </c>
      <c r="HI73" s="205" t="str">
        <f t="shared" si="98"/>
        <v xml:space="preserve"> </v>
      </c>
      <c r="HJ73" s="169">
        <f t="shared" ref="HJ73:HJ101" si="163">HE73*2</f>
        <v>0</v>
      </c>
      <c r="HK73" s="170" t="str">
        <f t="shared" ref="HK73:HK100" si="164">IF(HJ73=0," ",HI73/HE73*HJ73)</f>
        <v xml:space="preserve"> </v>
      </c>
      <c r="HM73" s="166">
        <v>17</v>
      </c>
      <c r="HN73" s="229"/>
      <c r="HO73" s="167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",(VLOOKUP(HQ73,PROTOKOL!$A$1:$E$27,2,FALSE))*HR73)</f>
        <v xml:space="preserve"> </v>
      </c>
      <c r="HT73" s="168" t="str">
        <f t="shared" si="124"/>
        <v xml:space="preserve"> </v>
      </c>
      <c r="HU73" s="205" t="str">
        <f>IF(HQ73=0," ",VLOOKUP(HQ73,PROTOKOL!$A:$E,5,FALSE))</f>
        <v xml:space="preserve"> </v>
      </c>
      <c r="HV73" s="169"/>
      <c r="HW73" s="170" t="str">
        <f t="shared" ref="HW73:HW100" si="165">IF(HQ73=0," ",(HU73*HT73))</f>
        <v xml:space="preserve"> </v>
      </c>
      <c r="HX73" s="210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",(VLOOKUP(HZ73,PROTOKOL!$A$1:$E$27,2,FALSE))*IA73)</f>
        <v xml:space="preserve"> </v>
      </c>
      <c r="IC73" s="168" t="str">
        <f t="shared" si="125"/>
        <v xml:space="preserve"> </v>
      </c>
      <c r="ID73" s="169" t="str">
        <f>IF(HZ73=0," ",VLOOKUP(HZ73,PROTOKOL!$A:$E,5,FALSE))</f>
        <v xml:space="preserve"> </v>
      </c>
      <c r="IE73" s="205" t="str">
        <f t="shared" si="99"/>
        <v xml:space="preserve"> </v>
      </c>
      <c r="IF73" s="169">
        <f t="shared" ref="IF73:IF101" si="166">IA73*2</f>
        <v>0</v>
      </c>
      <c r="IG73" s="170" t="str">
        <f t="shared" ref="IG73:IG100" si="167">IF(IF73=0," ",IE73/IA73*IF73)</f>
        <v xml:space="preserve"> </v>
      </c>
      <c r="II73" s="166">
        <v>17</v>
      </c>
      <c r="IJ73" s="229"/>
      <c r="IK73" s="167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",(VLOOKUP(IM73,PROTOKOL!$A$1:$E$27,2,FALSE))*IN73)</f>
        <v xml:space="preserve"> </v>
      </c>
      <c r="IP73" s="168" t="str">
        <f t="shared" si="126"/>
        <v xml:space="preserve"> </v>
      </c>
      <c r="IQ73" s="205" t="str">
        <f>IF(IM73=0," ",VLOOKUP(IM73,PROTOKOL!$A:$E,5,FALSE))</f>
        <v xml:space="preserve"> </v>
      </c>
      <c r="IR73" s="169"/>
      <c r="IS73" s="170" t="str">
        <f t="shared" ref="IS73:IS100" si="168">IF(IM73=0," ",(IQ73*IP73))</f>
        <v xml:space="preserve"> </v>
      </c>
      <c r="IT73" s="210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",(VLOOKUP(IV73,PROTOKOL!$A$1:$E$27,2,FALSE))*IW73)</f>
        <v xml:space="preserve"> </v>
      </c>
      <c r="IY73" s="168" t="str">
        <f t="shared" si="127"/>
        <v xml:space="preserve"> </v>
      </c>
      <c r="IZ73" s="169" t="str">
        <f>IF(IV73=0," ",VLOOKUP(IV73,PROTOKOL!$A:$E,5,FALSE))</f>
        <v xml:space="preserve"> </v>
      </c>
      <c r="JA73" s="205" t="str">
        <f t="shared" si="100"/>
        <v xml:space="preserve"> </v>
      </c>
      <c r="JB73" s="169">
        <f t="shared" ref="JB73:JB101" si="169">IW73*2</f>
        <v>0</v>
      </c>
      <c r="JC73" s="170" t="str">
        <f t="shared" ref="JC73:JC100" si="170">IF(JB73=0," ",JA73/IW73*JB73)</f>
        <v xml:space="preserve"> </v>
      </c>
      <c r="JE73" s="166">
        <v>17</v>
      </c>
      <c r="JF73" s="229"/>
      <c r="JG73" s="167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",(VLOOKUP(JI73,PROTOKOL!$A$1:$E$27,2,FALSE))*JJ73)</f>
        <v xml:space="preserve"> </v>
      </c>
      <c r="JL73" s="168" t="str">
        <f t="shared" si="128"/>
        <v xml:space="preserve"> </v>
      </c>
      <c r="JM73" s="205" t="str">
        <f>IF(JI73=0," ",VLOOKUP(JI73,PROTOKOL!$A:$E,5,FALSE))</f>
        <v xml:space="preserve"> </v>
      </c>
      <c r="JN73" s="169"/>
      <c r="JO73" s="170" t="str">
        <f t="shared" ref="JO73:JO100" si="171">IF(JI73=0," ",(JM73*JL73))</f>
        <v xml:space="preserve"> </v>
      </c>
      <c r="JP73" s="210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",(VLOOKUP(JR73,PROTOKOL!$A$1:$E$27,2,FALSE))*JS73)</f>
        <v xml:space="preserve"> </v>
      </c>
      <c r="JU73" s="168" t="str">
        <f t="shared" si="129"/>
        <v xml:space="preserve"> </v>
      </c>
      <c r="JV73" s="169" t="str">
        <f>IF(JR73=0," ",VLOOKUP(JR73,PROTOKOL!$A:$E,5,FALSE))</f>
        <v xml:space="preserve"> </v>
      </c>
      <c r="JW73" s="205" t="str">
        <f t="shared" si="101"/>
        <v xml:space="preserve"> </v>
      </c>
      <c r="JX73" s="169">
        <f t="shared" ref="JX73:JX101" si="172">JS73*2</f>
        <v>0</v>
      </c>
      <c r="JY73" s="170" t="str">
        <f t="shared" ref="JY73:JY100" si="173">IF(JX73=0," ",JW73/JS73*JX73)</f>
        <v xml:space="preserve"> </v>
      </c>
      <c r="KA73" s="166">
        <v>17</v>
      </c>
      <c r="KB73" s="229"/>
      <c r="KC73" s="167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",(VLOOKUP(KE73,PROTOKOL!$A$1:$E$27,2,FALSE))*KF73)</f>
        <v xml:space="preserve"> </v>
      </c>
      <c r="KH73" s="168" t="str">
        <f t="shared" si="130"/>
        <v xml:space="preserve"> </v>
      </c>
      <c r="KI73" s="205" t="str">
        <f>IF(KE73=0," ",VLOOKUP(KE73,PROTOKOL!$A:$E,5,FALSE))</f>
        <v xml:space="preserve"> </v>
      </c>
      <c r="KJ73" s="169"/>
      <c r="KK73" s="170" t="str">
        <f t="shared" ref="KK73:KK100" si="174">IF(KE73=0," ",(KI73*KH73))</f>
        <v xml:space="preserve"> </v>
      </c>
      <c r="KL73" s="210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",(VLOOKUP(KN73,PROTOKOL!$A$1:$E$27,2,FALSE))*KO73)</f>
        <v xml:space="preserve"> </v>
      </c>
      <c r="KQ73" s="168" t="str">
        <f t="shared" si="131"/>
        <v xml:space="preserve"> </v>
      </c>
      <c r="KR73" s="169" t="str">
        <f>IF(KN73=0," ",VLOOKUP(KN73,PROTOKOL!$A:$E,5,FALSE))</f>
        <v xml:space="preserve"> </v>
      </c>
      <c r="KS73" s="205" t="str">
        <f t="shared" si="102"/>
        <v xml:space="preserve"> </v>
      </c>
      <c r="KT73" s="169">
        <f t="shared" ref="KT73:KT101" si="175">KO73*2</f>
        <v>0</v>
      </c>
      <c r="KU73" s="170" t="str">
        <f t="shared" ref="KU73:KU100" si="176">IF(KT73=0," ",KS73/KO73*KT73)</f>
        <v xml:space="preserve"> </v>
      </c>
      <c r="KW73" s="166">
        <v>17</v>
      </c>
      <c r="KX73" s="229"/>
      <c r="KY73" s="167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",(VLOOKUP(LA73,PROTOKOL!$A$1:$E$27,2,FALSE))*LB73)</f>
        <v xml:space="preserve"> </v>
      </c>
      <c r="LD73" s="168" t="str">
        <f t="shared" si="132"/>
        <v xml:space="preserve"> </v>
      </c>
      <c r="LE73" s="205" t="str">
        <f>IF(LA73=0," ",VLOOKUP(LA73,PROTOKOL!$A:$E,5,FALSE))</f>
        <v xml:space="preserve"> </v>
      </c>
      <c r="LF73" s="169"/>
      <c r="LG73" s="170" t="str">
        <f t="shared" ref="LG73:LG100" si="177">IF(LA73=0," ",(LE73*LD73))</f>
        <v xml:space="preserve"> </v>
      </c>
      <c r="LH73" s="210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",(VLOOKUP(LJ73,PROTOKOL!$A$1:$E$27,2,FALSE))*LK73)</f>
        <v xml:space="preserve"> </v>
      </c>
      <c r="LM73" s="168" t="str">
        <f t="shared" si="133"/>
        <v xml:space="preserve"> </v>
      </c>
      <c r="LN73" s="169" t="str">
        <f>IF(LJ73=0," ",VLOOKUP(LJ73,PROTOKOL!$A:$E,5,FALSE))</f>
        <v xml:space="preserve"> </v>
      </c>
      <c r="LO73" s="205" t="str">
        <f t="shared" si="103"/>
        <v xml:space="preserve"> </v>
      </c>
      <c r="LP73" s="169">
        <f t="shared" ref="LP73:LP101" si="178">LK73*2</f>
        <v>0</v>
      </c>
      <c r="LQ73" s="170" t="str">
        <f t="shared" ref="LQ73:LQ100" si="179">IF(LP73=0," ",LO73/LK73*LP73)</f>
        <v xml:space="preserve"> </v>
      </c>
    </row>
    <row r="74" spans="1:329" ht="13.8">
      <c r="A74" s="166">
        <v>18</v>
      </c>
      <c r="B74" s="227">
        <v>18</v>
      </c>
      <c r="C74" s="167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",(VLOOKUP(E74,PROTOKOL!$A$1:$E$27,2,FALSE))*F74)</f>
        <v xml:space="preserve"> </v>
      </c>
      <c r="H74" s="168" t="str">
        <f t="shared" si="104"/>
        <v xml:space="preserve"> </v>
      </c>
      <c r="I74" s="205" t="str">
        <f>IF(E74=0," ",VLOOKUP(E74,PROTOKOL!$A:$E,5,FALSE))</f>
        <v xml:space="preserve"> </v>
      </c>
      <c r="J74" s="169"/>
      <c r="K74" s="170" t="str">
        <f t="shared" si="134"/>
        <v xml:space="preserve"> </v>
      </c>
      <c r="L74" s="210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",(VLOOKUP(N74,PROTOKOL!$A$1:$E$27,2,FALSE))*O74)</f>
        <v xml:space="preserve"> </v>
      </c>
      <c r="Q74" s="168" t="str">
        <f t="shared" si="105"/>
        <v xml:space="preserve"> </v>
      </c>
      <c r="R74" s="169" t="str">
        <f>IF(N74=0," ",VLOOKUP(N74,PROTOKOL!$A:$E,5,FALSE))</f>
        <v xml:space="preserve"> </v>
      </c>
      <c r="S74" s="205" t="str">
        <f t="shared" si="135"/>
        <v xml:space="preserve"> </v>
      </c>
      <c r="T74" s="169">
        <f t="shared" si="136"/>
        <v>0</v>
      </c>
      <c r="U74" s="170" t="str">
        <f t="shared" si="137"/>
        <v xml:space="preserve"> </v>
      </c>
      <c r="W74" s="166">
        <v>18</v>
      </c>
      <c r="X74" s="227">
        <v>18</v>
      </c>
      <c r="Y74" s="167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",(VLOOKUP(AA74,PROTOKOL!$A$1:$E$27,2,FALSE))*AB74)</f>
        <v xml:space="preserve"> </v>
      </c>
      <c r="AD74" s="168" t="str">
        <f t="shared" si="106"/>
        <v xml:space="preserve"> </v>
      </c>
      <c r="AE74" s="205" t="str">
        <f>IF(AA74=0," ",VLOOKUP(AA74,PROTOKOL!$A:$E,5,FALSE))</f>
        <v xml:space="preserve"> </v>
      </c>
      <c r="AF74" s="169"/>
      <c r="AG74" s="170" t="str">
        <f t="shared" si="138"/>
        <v xml:space="preserve"> </v>
      </c>
      <c r="AH74" s="210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",(VLOOKUP(AJ74,PROTOKOL!$A$1:$E$27,2,FALSE))*AK74)</f>
        <v xml:space="preserve"> </v>
      </c>
      <c r="AM74" s="168" t="str">
        <f t="shared" si="107"/>
        <v xml:space="preserve"> </v>
      </c>
      <c r="AN74" s="169" t="str">
        <f>IF(AJ74=0," ",VLOOKUP(AJ74,PROTOKOL!$A:$E,5,FALSE))</f>
        <v xml:space="preserve"> </v>
      </c>
      <c r="AO74" s="205" t="str">
        <f t="shared" si="90"/>
        <v xml:space="preserve"> </v>
      </c>
      <c r="AP74" s="169">
        <f t="shared" si="139"/>
        <v>0</v>
      </c>
      <c r="AQ74" s="170" t="str">
        <f t="shared" si="140"/>
        <v xml:space="preserve"> </v>
      </c>
      <c r="AS74" s="166">
        <v>18</v>
      </c>
      <c r="AT74" s="227">
        <v>18</v>
      </c>
      <c r="AU74" s="167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",(VLOOKUP(AW74,PROTOKOL!$A$1:$E$27,2,FALSE))*AX74)</f>
        <v xml:space="preserve"> </v>
      </c>
      <c r="AZ74" s="168" t="str">
        <f t="shared" si="108"/>
        <v xml:space="preserve"> </v>
      </c>
      <c r="BA74" s="205" t="str">
        <f>IF(AW74=0," ",VLOOKUP(AW74,PROTOKOL!$A:$E,5,FALSE))</f>
        <v xml:space="preserve"> </v>
      </c>
      <c r="BB74" s="169"/>
      <c r="BC74" s="170" t="str">
        <f t="shared" si="141"/>
        <v xml:space="preserve"> </v>
      </c>
      <c r="BD74" s="210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",(VLOOKUP(BF74,PROTOKOL!$A$1:$E$27,2,FALSE))*BG74)</f>
        <v xml:space="preserve"> </v>
      </c>
      <c r="BI74" s="168" t="str">
        <f t="shared" si="109"/>
        <v xml:space="preserve"> </v>
      </c>
      <c r="BJ74" s="169" t="str">
        <f>IF(BF74=0," ",VLOOKUP(BF74,PROTOKOL!$A:$E,5,FALSE))</f>
        <v xml:space="preserve"> </v>
      </c>
      <c r="BK74" s="205" t="str">
        <f t="shared" si="91"/>
        <v xml:space="preserve"> </v>
      </c>
      <c r="BL74" s="169">
        <f t="shared" si="142"/>
        <v>0</v>
      </c>
      <c r="BM74" s="170" t="str">
        <f t="shared" si="143"/>
        <v xml:space="preserve"> </v>
      </c>
      <c r="BO74" s="166">
        <v>18</v>
      </c>
      <c r="BP74" s="227">
        <v>18</v>
      </c>
      <c r="BQ74" s="167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",(VLOOKUP(BS74,PROTOKOL!$A$1:$E$27,2,FALSE))*BT74)</f>
        <v xml:space="preserve"> </v>
      </c>
      <c r="BV74" s="168" t="str">
        <f t="shared" si="110"/>
        <v xml:space="preserve"> </v>
      </c>
      <c r="BW74" s="205" t="str">
        <f>IF(BS74=0," ",VLOOKUP(BS74,PROTOKOL!$A:$E,5,FALSE))</f>
        <v xml:space="preserve"> </v>
      </c>
      <c r="BX74" s="169"/>
      <c r="BY74" s="170" t="str">
        <f t="shared" si="144"/>
        <v xml:space="preserve"> </v>
      </c>
      <c r="BZ74" s="210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",(VLOOKUP(CB74,PROTOKOL!$A$1:$E$27,2,FALSE))*CC74)</f>
        <v xml:space="preserve"> </v>
      </c>
      <c r="CE74" s="168" t="str">
        <f t="shared" si="111"/>
        <v xml:space="preserve"> </v>
      </c>
      <c r="CF74" s="169" t="str">
        <f>IF(CB74=0," ",VLOOKUP(CB74,PROTOKOL!$A:$E,5,FALSE))</f>
        <v xml:space="preserve"> </v>
      </c>
      <c r="CG74" s="205" t="str">
        <f t="shared" si="92"/>
        <v xml:space="preserve"> </v>
      </c>
      <c r="CH74" s="169">
        <f t="shared" si="145"/>
        <v>0</v>
      </c>
      <c r="CI74" s="170" t="str">
        <f t="shared" si="146"/>
        <v xml:space="preserve"> </v>
      </c>
      <c r="CK74" s="166">
        <v>18</v>
      </c>
      <c r="CL74" s="227">
        <v>18</v>
      </c>
      <c r="CM74" s="167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",(VLOOKUP(CO74,PROTOKOL!$A$1:$E$27,2,FALSE))*CP74)</f>
        <v xml:space="preserve"> </v>
      </c>
      <c r="CR74" s="168" t="str">
        <f t="shared" si="112"/>
        <v xml:space="preserve"> </v>
      </c>
      <c r="CS74" s="205" t="str">
        <f>IF(CO74=0," ",VLOOKUP(CO74,PROTOKOL!$A:$E,5,FALSE))</f>
        <v xml:space="preserve"> </v>
      </c>
      <c r="CT74" s="169"/>
      <c r="CU74" s="170" t="str">
        <f t="shared" si="147"/>
        <v xml:space="preserve"> </v>
      </c>
      <c r="CV74" s="210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",(VLOOKUP(CX74,PROTOKOL!$A$1:$E$27,2,FALSE))*CY74)</f>
        <v xml:space="preserve"> </v>
      </c>
      <c r="DA74" s="168" t="str">
        <f t="shared" si="113"/>
        <v xml:space="preserve"> </v>
      </c>
      <c r="DB74" s="169" t="str">
        <f>IF(CX74=0," ",VLOOKUP(CX74,PROTOKOL!$A:$E,5,FALSE))</f>
        <v xml:space="preserve"> </v>
      </c>
      <c r="DC74" s="205" t="str">
        <f t="shared" si="93"/>
        <v xml:space="preserve"> </v>
      </c>
      <c r="DD74" s="169">
        <f t="shared" si="148"/>
        <v>0</v>
      </c>
      <c r="DE74" s="170" t="str">
        <f t="shared" si="149"/>
        <v xml:space="preserve"> </v>
      </c>
      <c r="DG74" s="166">
        <v>18</v>
      </c>
      <c r="DH74" s="227">
        <v>18</v>
      </c>
      <c r="DI74" s="167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",(VLOOKUP(DK74,PROTOKOL!$A$1:$E$27,2,FALSE))*DL74)</f>
        <v xml:space="preserve"> </v>
      </c>
      <c r="DN74" s="168" t="str">
        <f t="shared" si="114"/>
        <v xml:space="preserve"> </v>
      </c>
      <c r="DO74" s="205" t="str">
        <f>IF(DK74=0," ",VLOOKUP(DK74,PROTOKOL!$A:$E,5,FALSE))</f>
        <v xml:space="preserve"> </v>
      </c>
      <c r="DP74" s="169"/>
      <c r="DQ74" s="170" t="str">
        <f t="shared" si="150"/>
        <v xml:space="preserve"> </v>
      </c>
      <c r="DR74" s="210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",(VLOOKUP(DT74,PROTOKOL!$A$1:$E$27,2,FALSE))*DU74)</f>
        <v xml:space="preserve"> </v>
      </c>
      <c r="DW74" s="168" t="str">
        <f t="shared" si="115"/>
        <v xml:space="preserve"> </v>
      </c>
      <c r="DX74" s="169" t="str">
        <f>IF(DT74=0," ",VLOOKUP(DT74,PROTOKOL!$A:$E,5,FALSE))</f>
        <v xml:space="preserve"> </v>
      </c>
      <c r="DY74" s="205" t="str">
        <f t="shared" si="94"/>
        <v xml:space="preserve"> </v>
      </c>
      <c r="DZ74" s="169">
        <f t="shared" si="151"/>
        <v>0</v>
      </c>
      <c r="EA74" s="170" t="str">
        <f t="shared" si="152"/>
        <v xml:space="preserve"> </v>
      </c>
      <c r="EC74" s="166">
        <v>18</v>
      </c>
      <c r="ED74" s="227">
        <v>18</v>
      </c>
      <c r="EE74" s="167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",(VLOOKUP(EG74,PROTOKOL!$A$1:$E$27,2,FALSE))*EH74)</f>
        <v xml:space="preserve"> </v>
      </c>
      <c r="EJ74" s="168" t="str">
        <f t="shared" si="116"/>
        <v xml:space="preserve"> </v>
      </c>
      <c r="EK74" s="205" t="str">
        <f>IF(EG74=0," ",VLOOKUP(EG74,PROTOKOL!$A:$E,5,FALSE))</f>
        <v xml:space="preserve"> </v>
      </c>
      <c r="EL74" s="169"/>
      <c r="EM74" s="170" t="str">
        <f t="shared" si="153"/>
        <v xml:space="preserve"> </v>
      </c>
      <c r="EN74" s="210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",(VLOOKUP(EP74,PROTOKOL!$A$1:$E$27,2,FALSE))*EQ74)</f>
        <v xml:space="preserve"> </v>
      </c>
      <c r="ES74" s="168" t="str">
        <f t="shared" si="117"/>
        <v xml:space="preserve"> </v>
      </c>
      <c r="ET74" s="169" t="str">
        <f>IF(EP74=0," ",VLOOKUP(EP74,PROTOKOL!$A:$E,5,FALSE))</f>
        <v xml:space="preserve"> </v>
      </c>
      <c r="EU74" s="205" t="str">
        <f t="shared" si="95"/>
        <v xml:space="preserve"> </v>
      </c>
      <c r="EV74" s="169">
        <f t="shared" si="154"/>
        <v>0</v>
      </c>
      <c r="EW74" s="170" t="str">
        <f t="shared" si="155"/>
        <v xml:space="preserve"> </v>
      </c>
      <c r="EY74" s="166">
        <v>18</v>
      </c>
      <c r="EZ74" s="227">
        <v>18</v>
      </c>
      <c r="FA74" s="167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",(VLOOKUP(FC74,PROTOKOL!$A$1:$E$27,2,FALSE))*FD74)</f>
        <v xml:space="preserve"> </v>
      </c>
      <c r="FF74" s="168" t="str">
        <f t="shared" si="118"/>
        <v xml:space="preserve"> </v>
      </c>
      <c r="FG74" s="205" t="str">
        <f>IF(FC74=0," ",VLOOKUP(FC74,PROTOKOL!$A:$E,5,FALSE))</f>
        <v xml:space="preserve"> </v>
      </c>
      <c r="FH74" s="169"/>
      <c r="FI74" s="170" t="str">
        <f t="shared" si="156"/>
        <v xml:space="preserve"> </v>
      </c>
      <c r="FJ74" s="210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",(VLOOKUP(FL74,PROTOKOL!$A$1:$E$27,2,FALSE))*FM74)</f>
        <v xml:space="preserve"> </v>
      </c>
      <c r="FO74" s="168" t="str">
        <f t="shared" si="119"/>
        <v xml:space="preserve"> </v>
      </c>
      <c r="FP74" s="169" t="str">
        <f>IF(FL74=0," ",VLOOKUP(FL74,PROTOKOL!$A:$E,5,FALSE))</f>
        <v xml:space="preserve"> </v>
      </c>
      <c r="FQ74" s="205" t="str">
        <f t="shared" si="96"/>
        <v xml:space="preserve"> </v>
      </c>
      <c r="FR74" s="169">
        <f t="shared" si="157"/>
        <v>0</v>
      </c>
      <c r="FS74" s="170" t="str">
        <f t="shared" si="158"/>
        <v xml:space="preserve"> </v>
      </c>
      <c r="FU74" s="166">
        <v>18</v>
      </c>
      <c r="FV74" s="227">
        <v>18</v>
      </c>
      <c r="FW74" s="167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",(VLOOKUP(FY74,PROTOKOL!$A$1:$E$27,2,FALSE))*FZ74)</f>
        <v xml:space="preserve"> </v>
      </c>
      <c r="GB74" s="168" t="str">
        <f t="shared" si="120"/>
        <v xml:space="preserve"> </v>
      </c>
      <c r="GC74" s="205" t="str">
        <f>IF(FY74=0," ",VLOOKUP(FY74,PROTOKOL!$A:$E,5,FALSE))</f>
        <v xml:space="preserve"> </v>
      </c>
      <c r="GD74" s="169"/>
      <c r="GE74" s="170" t="str">
        <f t="shared" si="159"/>
        <v xml:space="preserve"> </v>
      </c>
      <c r="GF74" s="210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",(VLOOKUP(GH74,PROTOKOL!$A$1:$E$27,2,FALSE))*GI74)</f>
        <v xml:space="preserve"> </v>
      </c>
      <c r="GK74" s="168" t="str">
        <f t="shared" si="121"/>
        <v xml:space="preserve"> </v>
      </c>
      <c r="GL74" s="169" t="str">
        <f>IF(GH74=0," ",VLOOKUP(GH74,PROTOKOL!$A:$E,5,FALSE))</f>
        <v xml:space="preserve"> </v>
      </c>
      <c r="GM74" s="205" t="str">
        <f t="shared" si="97"/>
        <v xml:space="preserve"> </v>
      </c>
      <c r="GN74" s="169">
        <f t="shared" si="160"/>
        <v>0</v>
      </c>
      <c r="GO74" s="170" t="str">
        <f t="shared" si="161"/>
        <v xml:space="preserve"> </v>
      </c>
      <c r="GQ74" s="166">
        <v>18</v>
      </c>
      <c r="GR74" s="227">
        <v>18</v>
      </c>
      <c r="GS74" s="167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",(VLOOKUP(GU74,PROTOKOL!$A$1:$E$27,2,FALSE))*GV74)</f>
        <v xml:space="preserve"> </v>
      </c>
      <c r="GX74" s="168" t="str">
        <f t="shared" si="122"/>
        <v xml:space="preserve"> </v>
      </c>
      <c r="GY74" s="205" t="str">
        <f>IF(GU74=0," ",VLOOKUP(GU74,PROTOKOL!$A:$E,5,FALSE))</f>
        <v xml:space="preserve"> </v>
      </c>
      <c r="GZ74" s="169"/>
      <c r="HA74" s="170" t="str">
        <f t="shared" si="162"/>
        <v xml:space="preserve"> </v>
      </c>
      <c r="HB74" s="210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",(VLOOKUP(HD74,PROTOKOL!$A$1:$E$27,2,FALSE))*HE74)</f>
        <v xml:space="preserve"> </v>
      </c>
      <c r="HG74" s="168" t="str">
        <f t="shared" si="123"/>
        <v xml:space="preserve"> </v>
      </c>
      <c r="HH74" s="169" t="str">
        <f>IF(HD74=0," ",VLOOKUP(HD74,PROTOKOL!$A:$E,5,FALSE))</f>
        <v xml:space="preserve"> </v>
      </c>
      <c r="HI74" s="205" t="str">
        <f t="shared" si="98"/>
        <v xml:space="preserve"> </v>
      </c>
      <c r="HJ74" s="169">
        <f t="shared" si="163"/>
        <v>0</v>
      </c>
      <c r="HK74" s="170" t="str">
        <f t="shared" si="164"/>
        <v xml:space="preserve"> </v>
      </c>
      <c r="HM74" s="166">
        <v>18</v>
      </c>
      <c r="HN74" s="227">
        <v>18</v>
      </c>
      <c r="HO74" s="167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",(VLOOKUP(HQ74,PROTOKOL!$A$1:$E$27,2,FALSE))*HR74)</f>
        <v xml:space="preserve"> </v>
      </c>
      <c r="HT74" s="168" t="str">
        <f t="shared" si="124"/>
        <v xml:space="preserve"> </v>
      </c>
      <c r="HU74" s="205" t="str">
        <f>IF(HQ74=0," ",VLOOKUP(HQ74,PROTOKOL!$A:$E,5,FALSE))</f>
        <v xml:space="preserve"> </v>
      </c>
      <c r="HV74" s="169"/>
      <c r="HW74" s="170" t="str">
        <f t="shared" si="165"/>
        <v xml:space="preserve"> </v>
      </c>
      <c r="HX74" s="210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",(VLOOKUP(HZ74,PROTOKOL!$A$1:$E$27,2,FALSE))*IA74)</f>
        <v xml:space="preserve"> </v>
      </c>
      <c r="IC74" s="168" t="str">
        <f t="shared" si="125"/>
        <v xml:space="preserve"> </v>
      </c>
      <c r="ID74" s="169" t="str">
        <f>IF(HZ74=0," ",VLOOKUP(HZ74,PROTOKOL!$A:$E,5,FALSE))</f>
        <v xml:space="preserve"> </v>
      </c>
      <c r="IE74" s="205" t="str">
        <f t="shared" si="99"/>
        <v xml:space="preserve"> </v>
      </c>
      <c r="IF74" s="169">
        <f t="shared" si="166"/>
        <v>0</v>
      </c>
      <c r="IG74" s="170" t="str">
        <f t="shared" si="167"/>
        <v xml:space="preserve"> </v>
      </c>
      <c r="II74" s="166">
        <v>18</v>
      </c>
      <c r="IJ74" s="227">
        <v>18</v>
      </c>
      <c r="IK74" s="167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",(VLOOKUP(IM74,PROTOKOL!$A$1:$E$27,2,FALSE))*IN74)</f>
        <v xml:space="preserve"> </v>
      </c>
      <c r="IP74" s="168" t="str">
        <f t="shared" si="126"/>
        <v xml:space="preserve"> </v>
      </c>
      <c r="IQ74" s="205" t="str">
        <f>IF(IM74=0," ",VLOOKUP(IM74,PROTOKOL!$A:$E,5,FALSE))</f>
        <v xml:space="preserve"> </v>
      </c>
      <c r="IR74" s="169"/>
      <c r="IS74" s="170" t="str">
        <f t="shared" si="168"/>
        <v xml:space="preserve"> </v>
      </c>
      <c r="IT74" s="210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",(VLOOKUP(IV74,PROTOKOL!$A$1:$E$27,2,FALSE))*IW74)</f>
        <v xml:space="preserve"> </v>
      </c>
      <c r="IY74" s="168" t="str">
        <f t="shared" si="127"/>
        <v xml:space="preserve"> </v>
      </c>
      <c r="IZ74" s="169" t="str">
        <f>IF(IV74=0," ",VLOOKUP(IV74,PROTOKOL!$A:$E,5,FALSE))</f>
        <v xml:space="preserve"> </v>
      </c>
      <c r="JA74" s="205" t="str">
        <f t="shared" si="100"/>
        <v xml:space="preserve"> </v>
      </c>
      <c r="JB74" s="169">
        <f t="shared" si="169"/>
        <v>0</v>
      </c>
      <c r="JC74" s="170" t="str">
        <f t="shared" si="170"/>
        <v xml:space="preserve"> </v>
      </c>
      <c r="JE74" s="166">
        <v>18</v>
      </c>
      <c r="JF74" s="227">
        <v>18</v>
      </c>
      <c r="JG74" s="167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",(VLOOKUP(JI74,PROTOKOL!$A$1:$E$27,2,FALSE))*JJ74)</f>
        <v xml:space="preserve"> </v>
      </c>
      <c r="JL74" s="168" t="str">
        <f t="shared" si="128"/>
        <v xml:space="preserve"> </v>
      </c>
      <c r="JM74" s="205" t="str">
        <f>IF(JI74=0," ",VLOOKUP(JI74,PROTOKOL!$A:$E,5,FALSE))</f>
        <v xml:space="preserve"> </v>
      </c>
      <c r="JN74" s="169"/>
      <c r="JO74" s="170" t="str">
        <f t="shared" si="171"/>
        <v xml:space="preserve"> </v>
      </c>
      <c r="JP74" s="210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",(VLOOKUP(JR74,PROTOKOL!$A$1:$E$27,2,FALSE))*JS74)</f>
        <v xml:space="preserve"> </v>
      </c>
      <c r="JU74" s="168" t="str">
        <f t="shared" si="129"/>
        <v xml:space="preserve"> </v>
      </c>
      <c r="JV74" s="169" t="str">
        <f>IF(JR74=0," ",VLOOKUP(JR74,PROTOKOL!$A:$E,5,FALSE))</f>
        <v xml:space="preserve"> </v>
      </c>
      <c r="JW74" s="205" t="str">
        <f t="shared" si="101"/>
        <v xml:space="preserve"> </v>
      </c>
      <c r="JX74" s="169">
        <f t="shared" si="172"/>
        <v>0</v>
      </c>
      <c r="JY74" s="170" t="str">
        <f t="shared" si="173"/>
        <v xml:space="preserve"> </v>
      </c>
      <c r="KA74" s="166">
        <v>18</v>
      </c>
      <c r="KB74" s="227">
        <v>18</v>
      </c>
      <c r="KC74" s="167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",(VLOOKUP(KE74,PROTOKOL!$A$1:$E$27,2,FALSE))*KF74)</f>
        <v xml:space="preserve"> </v>
      </c>
      <c r="KH74" s="168" t="str">
        <f t="shared" si="130"/>
        <v xml:space="preserve"> </v>
      </c>
      <c r="KI74" s="205" t="str">
        <f>IF(KE74=0," ",VLOOKUP(KE74,PROTOKOL!$A:$E,5,FALSE))</f>
        <v xml:space="preserve"> </v>
      </c>
      <c r="KJ74" s="169"/>
      <c r="KK74" s="170" t="str">
        <f t="shared" si="174"/>
        <v xml:space="preserve"> </v>
      </c>
      <c r="KL74" s="210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",(VLOOKUP(KN74,PROTOKOL!$A$1:$E$27,2,FALSE))*KO74)</f>
        <v xml:space="preserve"> </v>
      </c>
      <c r="KQ74" s="168" t="str">
        <f t="shared" si="131"/>
        <v xml:space="preserve"> </v>
      </c>
      <c r="KR74" s="169" t="str">
        <f>IF(KN74=0," ",VLOOKUP(KN74,PROTOKOL!$A:$E,5,FALSE))</f>
        <v xml:space="preserve"> </v>
      </c>
      <c r="KS74" s="205" t="str">
        <f t="shared" si="102"/>
        <v xml:space="preserve"> </v>
      </c>
      <c r="KT74" s="169">
        <f t="shared" si="175"/>
        <v>0</v>
      </c>
      <c r="KU74" s="170" t="str">
        <f t="shared" si="176"/>
        <v xml:space="preserve"> </v>
      </c>
      <c r="KW74" s="166">
        <v>18</v>
      </c>
      <c r="KX74" s="227">
        <v>18</v>
      </c>
      <c r="KY74" s="167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",(VLOOKUP(LA74,PROTOKOL!$A$1:$E$27,2,FALSE))*LB74)</f>
        <v xml:space="preserve"> </v>
      </c>
      <c r="LD74" s="168" t="str">
        <f t="shared" si="132"/>
        <v xml:space="preserve"> </v>
      </c>
      <c r="LE74" s="205" t="str">
        <f>IF(LA74=0," ",VLOOKUP(LA74,PROTOKOL!$A:$E,5,FALSE))</f>
        <v xml:space="preserve"> </v>
      </c>
      <c r="LF74" s="169"/>
      <c r="LG74" s="170" t="str">
        <f t="shared" si="177"/>
        <v xml:space="preserve"> </v>
      </c>
      <c r="LH74" s="210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",(VLOOKUP(LJ74,PROTOKOL!$A$1:$E$27,2,FALSE))*LK74)</f>
        <v xml:space="preserve"> </v>
      </c>
      <c r="LM74" s="168" t="str">
        <f t="shared" si="133"/>
        <v xml:space="preserve"> </v>
      </c>
      <c r="LN74" s="169" t="str">
        <f>IF(LJ74=0," ",VLOOKUP(LJ74,PROTOKOL!$A:$E,5,FALSE))</f>
        <v xml:space="preserve"> </v>
      </c>
      <c r="LO74" s="205" t="str">
        <f t="shared" si="103"/>
        <v xml:space="preserve"> </v>
      </c>
      <c r="LP74" s="169">
        <f t="shared" si="178"/>
        <v>0</v>
      </c>
      <c r="LQ74" s="170" t="str">
        <f t="shared" si="179"/>
        <v xml:space="preserve"> </v>
      </c>
    </row>
    <row r="75" spans="1:329" ht="13.8">
      <c r="A75" s="166">
        <v>18</v>
      </c>
      <c r="B75" s="228"/>
      <c r="C75" s="167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",(VLOOKUP(E75,PROTOKOL!$A$1:$E$27,2,FALSE))*F75)</f>
        <v xml:space="preserve"> </v>
      </c>
      <c r="H75" s="168" t="str">
        <f t="shared" si="104"/>
        <v xml:space="preserve"> </v>
      </c>
      <c r="I75" s="205" t="str">
        <f>IF(E75=0," ",VLOOKUP(E75,PROTOKOL!$A:$E,5,FALSE))</f>
        <v xml:space="preserve"> </v>
      </c>
      <c r="J75" s="169"/>
      <c r="K75" s="170" t="str">
        <f t="shared" si="134"/>
        <v xml:space="preserve"> </v>
      </c>
      <c r="L75" s="210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",(VLOOKUP(N75,PROTOKOL!$A$1:$E$27,2,FALSE))*O75)</f>
        <v xml:space="preserve"> </v>
      </c>
      <c r="Q75" s="168" t="str">
        <f t="shared" si="105"/>
        <v xml:space="preserve"> </v>
      </c>
      <c r="R75" s="169" t="str">
        <f>IF(N75=0," ",VLOOKUP(N75,PROTOKOL!$A:$E,5,FALSE))</f>
        <v xml:space="preserve"> </v>
      </c>
      <c r="S75" s="205" t="str">
        <f t="shared" si="135"/>
        <v xml:space="preserve"> </v>
      </c>
      <c r="T75" s="169">
        <f t="shared" si="136"/>
        <v>0</v>
      </c>
      <c r="U75" s="170" t="str">
        <f t="shared" si="137"/>
        <v xml:space="preserve"> </v>
      </c>
      <c r="W75" s="166">
        <v>18</v>
      </c>
      <c r="X75" s="228"/>
      <c r="Y75" s="167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",(VLOOKUP(AA75,PROTOKOL!$A$1:$E$27,2,FALSE))*AB75)</f>
        <v xml:space="preserve"> </v>
      </c>
      <c r="AD75" s="168" t="str">
        <f t="shared" si="106"/>
        <v xml:space="preserve"> </v>
      </c>
      <c r="AE75" s="205" t="str">
        <f>IF(AA75=0," ",VLOOKUP(AA75,PROTOKOL!$A:$E,5,FALSE))</f>
        <v xml:space="preserve"> </v>
      </c>
      <c r="AF75" s="169"/>
      <c r="AG75" s="170" t="str">
        <f t="shared" si="138"/>
        <v xml:space="preserve"> </v>
      </c>
      <c r="AH75" s="210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",(VLOOKUP(AJ75,PROTOKOL!$A$1:$E$27,2,FALSE))*AK75)</f>
        <v xml:space="preserve"> </v>
      </c>
      <c r="AM75" s="168" t="str">
        <f t="shared" si="107"/>
        <v xml:space="preserve"> </v>
      </c>
      <c r="AN75" s="169" t="str">
        <f>IF(AJ75=0," ",VLOOKUP(AJ75,PROTOKOL!$A:$E,5,FALSE))</f>
        <v xml:space="preserve"> </v>
      </c>
      <c r="AO75" s="205" t="str">
        <f t="shared" si="90"/>
        <v xml:space="preserve"> </v>
      </c>
      <c r="AP75" s="169">
        <f t="shared" si="139"/>
        <v>0</v>
      </c>
      <c r="AQ75" s="170" t="str">
        <f t="shared" si="140"/>
        <v xml:space="preserve"> </v>
      </c>
      <c r="AS75" s="166">
        <v>18</v>
      </c>
      <c r="AT75" s="228"/>
      <c r="AU75" s="167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",(VLOOKUP(AW75,PROTOKOL!$A$1:$E$27,2,FALSE))*AX75)</f>
        <v xml:space="preserve"> </v>
      </c>
      <c r="AZ75" s="168" t="str">
        <f t="shared" si="108"/>
        <v xml:space="preserve"> </v>
      </c>
      <c r="BA75" s="205" t="str">
        <f>IF(AW75=0," ",VLOOKUP(AW75,PROTOKOL!$A:$E,5,FALSE))</f>
        <v xml:space="preserve"> </v>
      </c>
      <c r="BB75" s="169"/>
      <c r="BC75" s="170" t="str">
        <f t="shared" si="141"/>
        <v xml:space="preserve"> </v>
      </c>
      <c r="BD75" s="210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",(VLOOKUP(BF75,PROTOKOL!$A$1:$E$27,2,FALSE))*BG75)</f>
        <v xml:space="preserve"> </v>
      </c>
      <c r="BI75" s="168" t="str">
        <f t="shared" si="109"/>
        <v xml:space="preserve"> </v>
      </c>
      <c r="BJ75" s="169" t="str">
        <f>IF(BF75=0," ",VLOOKUP(BF75,PROTOKOL!$A:$E,5,FALSE))</f>
        <v xml:space="preserve"> </v>
      </c>
      <c r="BK75" s="205" t="str">
        <f t="shared" si="91"/>
        <v xml:space="preserve"> </v>
      </c>
      <c r="BL75" s="169">
        <f t="shared" si="142"/>
        <v>0</v>
      </c>
      <c r="BM75" s="170" t="str">
        <f t="shared" si="143"/>
        <v xml:space="preserve"> </v>
      </c>
      <c r="BO75" s="166">
        <v>18</v>
      </c>
      <c r="BP75" s="228"/>
      <c r="BQ75" s="167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",(VLOOKUP(BS75,PROTOKOL!$A$1:$E$27,2,FALSE))*BT75)</f>
        <v xml:space="preserve"> </v>
      </c>
      <c r="BV75" s="168" t="str">
        <f t="shared" si="110"/>
        <v xml:space="preserve"> </v>
      </c>
      <c r="BW75" s="205" t="str">
        <f>IF(BS75=0," ",VLOOKUP(BS75,PROTOKOL!$A:$E,5,FALSE))</f>
        <v xml:space="preserve"> </v>
      </c>
      <c r="BX75" s="169"/>
      <c r="BY75" s="170" t="str">
        <f t="shared" si="144"/>
        <v xml:space="preserve"> </v>
      </c>
      <c r="BZ75" s="210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",(VLOOKUP(CB75,PROTOKOL!$A$1:$E$27,2,FALSE))*CC75)</f>
        <v xml:space="preserve"> </v>
      </c>
      <c r="CE75" s="168" t="str">
        <f t="shared" si="111"/>
        <v xml:space="preserve"> </v>
      </c>
      <c r="CF75" s="169" t="str">
        <f>IF(CB75=0," ",VLOOKUP(CB75,PROTOKOL!$A:$E,5,FALSE))</f>
        <v xml:space="preserve"> </v>
      </c>
      <c r="CG75" s="205" t="str">
        <f t="shared" si="92"/>
        <v xml:space="preserve"> </v>
      </c>
      <c r="CH75" s="169">
        <f t="shared" si="145"/>
        <v>0</v>
      </c>
      <c r="CI75" s="170" t="str">
        <f t="shared" si="146"/>
        <v xml:space="preserve"> </v>
      </c>
      <c r="CK75" s="166">
        <v>18</v>
      </c>
      <c r="CL75" s="228"/>
      <c r="CM75" s="167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",(VLOOKUP(CO75,PROTOKOL!$A$1:$E$27,2,FALSE))*CP75)</f>
        <v xml:space="preserve"> </v>
      </c>
      <c r="CR75" s="168" t="str">
        <f t="shared" si="112"/>
        <v xml:space="preserve"> </v>
      </c>
      <c r="CS75" s="205" t="str">
        <f>IF(CO75=0," ",VLOOKUP(CO75,PROTOKOL!$A:$E,5,FALSE))</f>
        <v xml:space="preserve"> </v>
      </c>
      <c r="CT75" s="169"/>
      <c r="CU75" s="170" t="str">
        <f t="shared" si="147"/>
        <v xml:space="preserve"> </v>
      </c>
      <c r="CV75" s="210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",(VLOOKUP(CX75,PROTOKOL!$A$1:$E$27,2,FALSE))*CY75)</f>
        <v xml:space="preserve"> </v>
      </c>
      <c r="DA75" s="168" t="str">
        <f t="shared" si="113"/>
        <v xml:space="preserve"> </v>
      </c>
      <c r="DB75" s="169" t="str">
        <f>IF(CX75=0," ",VLOOKUP(CX75,PROTOKOL!$A:$E,5,FALSE))</f>
        <v xml:space="preserve"> </v>
      </c>
      <c r="DC75" s="205" t="str">
        <f t="shared" si="93"/>
        <v xml:space="preserve"> </v>
      </c>
      <c r="DD75" s="169">
        <f t="shared" si="148"/>
        <v>0</v>
      </c>
      <c r="DE75" s="170" t="str">
        <f t="shared" si="149"/>
        <v xml:space="preserve"> </v>
      </c>
      <c r="DG75" s="166">
        <v>18</v>
      </c>
      <c r="DH75" s="228"/>
      <c r="DI75" s="167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",(VLOOKUP(DK75,PROTOKOL!$A$1:$E$27,2,FALSE))*DL75)</f>
        <v xml:space="preserve"> </v>
      </c>
      <c r="DN75" s="168" t="str">
        <f t="shared" si="114"/>
        <v xml:space="preserve"> </v>
      </c>
      <c r="DO75" s="205" t="str">
        <f>IF(DK75=0," ",VLOOKUP(DK75,PROTOKOL!$A:$E,5,FALSE))</f>
        <v xml:space="preserve"> </v>
      </c>
      <c r="DP75" s="169"/>
      <c r="DQ75" s="170" t="str">
        <f t="shared" si="150"/>
        <v xml:space="preserve"> </v>
      </c>
      <c r="DR75" s="210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",(VLOOKUP(DT75,PROTOKOL!$A$1:$E$27,2,FALSE))*DU75)</f>
        <v xml:space="preserve"> </v>
      </c>
      <c r="DW75" s="168" t="str">
        <f t="shared" si="115"/>
        <v xml:space="preserve"> </v>
      </c>
      <c r="DX75" s="169" t="str">
        <f>IF(DT75=0," ",VLOOKUP(DT75,PROTOKOL!$A:$E,5,FALSE))</f>
        <v xml:space="preserve"> </v>
      </c>
      <c r="DY75" s="205" t="str">
        <f t="shared" si="94"/>
        <v xml:space="preserve"> </v>
      </c>
      <c r="DZ75" s="169">
        <f t="shared" si="151"/>
        <v>0</v>
      </c>
      <c r="EA75" s="170" t="str">
        <f t="shared" si="152"/>
        <v xml:space="preserve"> </v>
      </c>
      <c r="EC75" s="166">
        <v>18</v>
      </c>
      <c r="ED75" s="228"/>
      <c r="EE75" s="167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",(VLOOKUP(EG75,PROTOKOL!$A$1:$E$27,2,FALSE))*EH75)</f>
        <v xml:space="preserve"> </v>
      </c>
      <c r="EJ75" s="168" t="str">
        <f t="shared" si="116"/>
        <v xml:space="preserve"> </v>
      </c>
      <c r="EK75" s="205" t="str">
        <f>IF(EG75=0," ",VLOOKUP(EG75,PROTOKOL!$A:$E,5,FALSE))</f>
        <v xml:space="preserve"> </v>
      </c>
      <c r="EL75" s="169"/>
      <c r="EM75" s="170" t="str">
        <f t="shared" si="153"/>
        <v xml:space="preserve"> </v>
      </c>
      <c r="EN75" s="210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",(VLOOKUP(EP75,PROTOKOL!$A$1:$E$27,2,FALSE))*EQ75)</f>
        <v xml:space="preserve"> </v>
      </c>
      <c r="ES75" s="168" t="str">
        <f t="shared" si="117"/>
        <v xml:space="preserve"> </v>
      </c>
      <c r="ET75" s="169" t="str">
        <f>IF(EP75=0," ",VLOOKUP(EP75,PROTOKOL!$A:$E,5,FALSE))</f>
        <v xml:space="preserve"> </v>
      </c>
      <c r="EU75" s="205" t="str">
        <f t="shared" si="95"/>
        <v xml:space="preserve"> </v>
      </c>
      <c r="EV75" s="169">
        <f t="shared" si="154"/>
        <v>0</v>
      </c>
      <c r="EW75" s="170" t="str">
        <f t="shared" si="155"/>
        <v xml:space="preserve"> </v>
      </c>
      <c r="EY75" s="166">
        <v>18</v>
      </c>
      <c r="EZ75" s="228"/>
      <c r="FA75" s="167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",(VLOOKUP(FC75,PROTOKOL!$A$1:$E$27,2,FALSE))*FD75)</f>
        <v xml:space="preserve"> </v>
      </c>
      <c r="FF75" s="168" t="str">
        <f t="shared" si="118"/>
        <v xml:space="preserve"> </v>
      </c>
      <c r="FG75" s="205" t="str">
        <f>IF(FC75=0," ",VLOOKUP(FC75,PROTOKOL!$A:$E,5,FALSE))</f>
        <v xml:space="preserve"> </v>
      </c>
      <c r="FH75" s="169"/>
      <c r="FI75" s="170" t="str">
        <f t="shared" si="156"/>
        <v xml:space="preserve"> </v>
      </c>
      <c r="FJ75" s="210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",(VLOOKUP(FL75,PROTOKOL!$A$1:$E$27,2,FALSE))*FM75)</f>
        <v xml:space="preserve"> </v>
      </c>
      <c r="FO75" s="168" t="str">
        <f t="shared" si="119"/>
        <v xml:space="preserve"> </v>
      </c>
      <c r="FP75" s="169" t="str">
        <f>IF(FL75=0," ",VLOOKUP(FL75,PROTOKOL!$A:$E,5,FALSE))</f>
        <v xml:space="preserve"> </v>
      </c>
      <c r="FQ75" s="205" t="str">
        <f t="shared" si="96"/>
        <v xml:space="preserve"> </v>
      </c>
      <c r="FR75" s="169">
        <f t="shared" si="157"/>
        <v>0</v>
      </c>
      <c r="FS75" s="170" t="str">
        <f t="shared" si="158"/>
        <v xml:space="preserve"> </v>
      </c>
      <c r="FU75" s="166">
        <v>18</v>
      </c>
      <c r="FV75" s="228"/>
      <c r="FW75" s="167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",(VLOOKUP(FY75,PROTOKOL!$A$1:$E$27,2,FALSE))*FZ75)</f>
        <v xml:space="preserve"> </v>
      </c>
      <c r="GB75" s="168" t="str">
        <f t="shared" si="120"/>
        <v xml:space="preserve"> </v>
      </c>
      <c r="GC75" s="205" t="str">
        <f>IF(FY75=0," ",VLOOKUP(FY75,PROTOKOL!$A:$E,5,FALSE))</f>
        <v xml:space="preserve"> </v>
      </c>
      <c r="GD75" s="169"/>
      <c r="GE75" s="170" t="str">
        <f t="shared" si="159"/>
        <v xml:space="preserve"> </v>
      </c>
      <c r="GF75" s="210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",(VLOOKUP(GH75,PROTOKOL!$A$1:$E$27,2,FALSE))*GI75)</f>
        <v xml:space="preserve"> </v>
      </c>
      <c r="GK75" s="168" t="str">
        <f t="shared" si="121"/>
        <v xml:space="preserve"> </v>
      </c>
      <c r="GL75" s="169" t="str">
        <f>IF(GH75=0," ",VLOOKUP(GH75,PROTOKOL!$A:$E,5,FALSE))</f>
        <v xml:space="preserve"> </v>
      </c>
      <c r="GM75" s="205" t="str">
        <f t="shared" si="97"/>
        <v xml:space="preserve"> </v>
      </c>
      <c r="GN75" s="169">
        <f t="shared" si="160"/>
        <v>0</v>
      </c>
      <c r="GO75" s="170" t="str">
        <f t="shared" si="161"/>
        <v xml:space="preserve"> </v>
      </c>
      <c r="GQ75" s="166">
        <v>18</v>
      </c>
      <c r="GR75" s="228"/>
      <c r="GS75" s="167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",(VLOOKUP(GU75,PROTOKOL!$A$1:$E$27,2,FALSE))*GV75)</f>
        <v xml:space="preserve"> </v>
      </c>
      <c r="GX75" s="168" t="str">
        <f t="shared" si="122"/>
        <v xml:space="preserve"> </v>
      </c>
      <c r="GY75" s="205" t="str">
        <f>IF(GU75=0," ",VLOOKUP(GU75,PROTOKOL!$A:$E,5,FALSE))</f>
        <v xml:space="preserve"> </v>
      </c>
      <c r="GZ75" s="169"/>
      <c r="HA75" s="170" t="str">
        <f t="shared" si="162"/>
        <v xml:space="preserve"> </v>
      </c>
      <c r="HB75" s="210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",(VLOOKUP(HD75,PROTOKOL!$A$1:$E$27,2,FALSE))*HE75)</f>
        <v xml:space="preserve"> </v>
      </c>
      <c r="HG75" s="168" t="str">
        <f t="shared" si="123"/>
        <v xml:space="preserve"> </v>
      </c>
      <c r="HH75" s="169" t="str">
        <f>IF(HD75=0," ",VLOOKUP(HD75,PROTOKOL!$A:$E,5,FALSE))</f>
        <v xml:space="preserve"> </v>
      </c>
      <c r="HI75" s="205" t="str">
        <f t="shared" si="98"/>
        <v xml:space="preserve"> </v>
      </c>
      <c r="HJ75" s="169">
        <f t="shared" si="163"/>
        <v>0</v>
      </c>
      <c r="HK75" s="170" t="str">
        <f t="shared" si="164"/>
        <v xml:space="preserve"> </v>
      </c>
      <c r="HM75" s="166">
        <v>18</v>
      </c>
      <c r="HN75" s="228"/>
      <c r="HO75" s="167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",(VLOOKUP(HQ75,PROTOKOL!$A$1:$E$27,2,FALSE))*HR75)</f>
        <v xml:space="preserve"> </v>
      </c>
      <c r="HT75" s="168" t="str">
        <f t="shared" si="124"/>
        <v xml:space="preserve"> </v>
      </c>
      <c r="HU75" s="205" t="str">
        <f>IF(HQ75=0," ",VLOOKUP(HQ75,PROTOKOL!$A:$E,5,FALSE))</f>
        <v xml:space="preserve"> </v>
      </c>
      <c r="HV75" s="169"/>
      <c r="HW75" s="170" t="str">
        <f t="shared" si="165"/>
        <v xml:space="preserve"> </v>
      </c>
      <c r="HX75" s="210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",(VLOOKUP(HZ75,PROTOKOL!$A$1:$E$27,2,FALSE))*IA75)</f>
        <v xml:space="preserve"> </v>
      </c>
      <c r="IC75" s="168" t="str">
        <f t="shared" si="125"/>
        <v xml:space="preserve"> </v>
      </c>
      <c r="ID75" s="169" t="str">
        <f>IF(HZ75=0," ",VLOOKUP(HZ75,PROTOKOL!$A:$E,5,FALSE))</f>
        <v xml:space="preserve"> </v>
      </c>
      <c r="IE75" s="205" t="str">
        <f t="shared" si="99"/>
        <v xml:space="preserve"> </v>
      </c>
      <c r="IF75" s="169">
        <f t="shared" si="166"/>
        <v>0</v>
      </c>
      <c r="IG75" s="170" t="str">
        <f t="shared" si="167"/>
        <v xml:space="preserve"> </v>
      </c>
      <c r="II75" s="166">
        <v>18</v>
      </c>
      <c r="IJ75" s="228"/>
      <c r="IK75" s="167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",(VLOOKUP(IM75,PROTOKOL!$A$1:$E$27,2,FALSE))*IN75)</f>
        <v xml:space="preserve"> </v>
      </c>
      <c r="IP75" s="168" t="str">
        <f t="shared" si="126"/>
        <v xml:space="preserve"> </v>
      </c>
      <c r="IQ75" s="205" t="str">
        <f>IF(IM75=0," ",VLOOKUP(IM75,PROTOKOL!$A:$E,5,FALSE))</f>
        <v xml:space="preserve"> </v>
      </c>
      <c r="IR75" s="169"/>
      <c r="IS75" s="170" t="str">
        <f t="shared" si="168"/>
        <v xml:space="preserve"> </v>
      </c>
      <c r="IT75" s="210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",(VLOOKUP(IV75,PROTOKOL!$A$1:$E$27,2,FALSE))*IW75)</f>
        <v xml:space="preserve"> </v>
      </c>
      <c r="IY75" s="168" t="str">
        <f t="shared" si="127"/>
        <v xml:space="preserve"> </v>
      </c>
      <c r="IZ75" s="169" t="str">
        <f>IF(IV75=0," ",VLOOKUP(IV75,PROTOKOL!$A:$E,5,FALSE))</f>
        <v xml:space="preserve"> </v>
      </c>
      <c r="JA75" s="205" t="str">
        <f t="shared" si="100"/>
        <v xml:space="preserve"> </v>
      </c>
      <c r="JB75" s="169">
        <f t="shared" si="169"/>
        <v>0</v>
      </c>
      <c r="JC75" s="170" t="str">
        <f t="shared" si="170"/>
        <v xml:space="preserve"> </v>
      </c>
      <c r="JE75" s="166">
        <v>18</v>
      </c>
      <c r="JF75" s="228"/>
      <c r="JG75" s="167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",(VLOOKUP(JI75,PROTOKOL!$A$1:$E$27,2,FALSE))*JJ75)</f>
        <v xml:space="preserve"> </v>
      </c>
      <c r="JL75" s="168" t="str">
        <f t="shared" si="128"/>
        <v xml:space="preserve"> </v>
      </c>
      <c r="JM75" s="205" t="str">
        <f>IF(JI75=0," ",VLOOKUP(JI75,PROTOKOL!$A:$E,5,FALSE))</f>
        <v xml:space="preserve"> </v>
      </c>
      <c r="JN75" s="169"/>
      <c r="JO75" s="170" t="str">
        <f t="shared" si="171"/>
        <v xml:space="preserve"> </v>
      </c>
      <c r="JP75" s="210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",(VLOOKUP(JR75,PROTOKOL!$A$1:$E$27,2,FALSE))*JS75)</f>
        <v xml:space="preserve"> </v>
      </c>
      <c r="JU75" s="168" t="str">
        <f t="shared" si="129"/>
        <v xml:space="preserve"> </v>
      </c>
      <c r="JV75" s="169" t="str">
        <f>IF(JR75=0," ",VLOOKUP(JR75,PROTOKOL!$A:$E,5,FALSE))</f>
        <v xml:space="preserve"> </v>
      </c>
      <c r="JW75" s="205" t="str">
        <f t="shared" si="101"/>
        <v xml:space="preserve"> </v>
      </c>
      <c r="JX75" s="169">
        <f t="shared" si="172"/>
        <v>0</v>
      </c>
      <c r="JY75" s="170" t="str">
        <f t="shared" si="173"/>
        <v xml:space="preserve"> </v>
      </c>
      <c r="KA75" s="166">
        <v>18</v>
      </c>
      <c r="KB75" s="228"/>
      <c r="KC75" s="167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",(VLOOKUP(KE75,PROTOKOL!$A$1:$E$27,2,FALSE))*KF75)</f>
        <v xml:space="preserve"> </v>
      </c>
      <c r="KH75" s="168" t="str">
        <f t="shared" si="130"/>
        <v xml:space="preserve"> </v>
      </c>
      <c r="KI75" s="205" t="str">
        <f>IF(KE75=0," ",VLOOKUP(KE75,PROTOKOL!$A:$E,5,FALSE))</f>
        <v xml:space="preserve"> </v>
      </c>
      <c r="KJ75" s="169"/>
      <c r="KK75" s="170" t="str">
        <f t="shared" si="174"/>
        <v xml:space="preserve"> </v>
      </c>
      <c r="KL75" s="210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",(VLOOKUP(KN75,PROTOKOL!$A$1:$E$27,2,FALSE))*KO75)</f>
        <v xml:space="preserve"> </v>
      </c>
      <c r="KQ75" s="168" t="str">
        <f t="shared" si="131"/>
        <v xml:space="preserve"> </v>
      </c>
      <c r="KR75" s="169" t="str">
        <f>IF(KN75=0," ",VLOOKUP(KN75,PROTOKOL!$A:$E,5,FALSE))</f>
        <v xml:space="preserve"> </v>
      </c>
      <c r="KS75" s="205" t="str">
        <f t="shared" si="102"/>
        <v xml:space="preserve"> </v>
      </c>
      <c r="KT75" s="169">
        <f t="shared" si="175"/>
        <v>0</v>
      </c>
      <c r="KU75" s="170" t="str">
        <f t="shared" si="176"/>
        <v xml:space="preserve"> </v>
      </c>
      <c r="KW75" s="166">
        <v>18</v>
      </c>
      <c r="KX75" s="228"/>
      <c r="KY75" s="167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",(VLOOKUP(LA75,PROTOKOL!$A$1:$E$27,2,FALSE))*LB75)</f>
        <v xml:space="preserve"> </v>
      </c>
      <c r="LD75" s="168" t="str">
        <f t="shared" si="132"/>
        <v xml:space="preserve"> </v>
      </c>
      <c r="LE75" s="205" t="str">
        <f>IF(LA75=0," ",VLOOKUP(LA75,PROTOKOL!$A:$E,5,FALSE))</f>
        <v xml:space="preserve"> </v>
      </c>
      <c r="LF75" s="169"/>
      <c r="LG75" s="170" t="str">
        <f t="shared" si="177"/>
        <v xml:space="preserve"> </v>
      </c>
      <c r="LH75" s="210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",(VLOOKUP(LJ75,PROTOKOL!$A$1:$E$27,2,FALSE))*LK75)</f>
        <v xml:space="preserve"> </v>
      </c>
      <c r="LM75" s="168" t="str">
        <f t="shared" si="133"/>
        <v xml:space="preserve"> </v>
      </c>
      <c r="LN75" s="169" t="str">
        <f>IF(LJ75=0," ",VLOOKUP(LJ75,PROTOKOL!$A:$E,5,FALSE))</f>
        <v xml:space="preserve"> </v>
      </c>
      <c r="LO75" s="205" t="str">
        <f t="shared" si="103"/>
        <v xml:space="preserve"> </v>
      </c>
      <c r="LP75" s="169">
        <f t="shared" si="178"/>
        <v>0</v>
      </c>
      <c r="LQ75" s="170" t="str">
        <f t="shared" si="179"/>
        <v xml:space="preserve"> </v>
      </c>
    </row>
    <row r="76" spans="1:329" ht="13.8">
      <c r="A76" s="166">
        <v>18</v>
      </c>
      <c r="B76" s="229"/>
      <c r="C76" s="167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",(VLOOKUP(E76,PROTOKOL!$A$1:$E$27,2,FALSE))*F76)</f>
        <v xml:space="preserve"> </v>
      </c>
      <c r="H76" s="168" t="str">
        <f t="shared" si="104"/>
        <v xml:space="preserve"> </v>
      </c>
      <c r="I76" s="205" t="str">
        <f>IF(E76=0," ",VLOOKUP(E76,PROTOKOL!$A:$E,5,FALSE))</f>
        <v xml:space="preserve"> </v>
      </c>
      <c r="J76" s="169"/>
      <c r="K76" s="170" t="str">
        <f t="shared" si="134"/>
        <v xml:space="preserve"> </v>
      </c>
      <c r="L76" s="210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",(VLOOKUP(N76,PROTOKOL!$A$1:$E$27,2,FALSE))*O76)</f>
        <v xml:space="preserve"> </v>
      </c>
      <c r="Q76" s="168" t="str">
        <f t="shared" si="105"/>
        <v xml:space="preserve"> </v>
      </c>
      <c r="R76" s="169" t="str">
        <f>IF(N76=0," ",VLOOKUP(N76,PROTOKOL!$A:$E,5,FALSE))</f>
        <v xml:space="preserve"> </v>
      </c>
      <c r="S76" s="205" t="str">
        <f t="shared" si="135"/>
        <v xml:space="preserve"> </v>
      </c>
      <c r="T76" s="169">
        <f t="shared" si="136"/>
        <v>0</v>
      </c>
      <c r="U76" s="170" t="str">
        <f t="shared" si="137"/>
        <v xml:space="preserve"> </v>
      </c>
      <c r="W76" s="166">
        <v>18</v>
      </c>
      <c r="X76" s="229"/>
      <c r="Y76" s="167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",(VLOOKUP(AA76,PROTOKOL!$A$1:$E$27,2,FALSE))*AB76)</f>
        <v xml:space="preserve"> </v>
      </c>
      <c r="AD76" s="168" t="str">
        <f t="shared" si="106"/>
        <v xml:space="preserve"> </v>
      </c>
      <c r="AE76" s="205" t="str">
        <f>IF(AA76=0," ",VLOOKUP(AA76,PROTOKOL!$A:$E,5,FALSE))</f>
        <v xml:space="preserve"> </v>
      </c>
      <c r="AF76" s="169"/>
      <c r="AG76" s="170" t="str">
        <f t="shared" si="138"/>
        <v xml:space="preserve"> </v>
      </c>
      <c r="AH76" s="210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",(VLOOKUP(AJ76,PROTOKOL!$A$1:$E$27,2,FALSE))*AK76)</f>
        <v xml:space="preserve"> </v>
      </c>
      <c r="AM76" s="168" t="str">
        <f t="shared" si="107"/>
        <v xml:space="preserve"> </v>
      </c>
      <c r="AN76" s="169" t="str">
        <f>IF(AJ76=0," ",VLOOKUP(AJ76,PROTOKOL!$A:$E,5,FALSE))</f>
        <v xml:space="preserve"> </v>
      </c>
      <c r="AO76" s="205" t="str">
        <f t="shared" si="90"/>
        <v xml:space="preserve"> </v>
      </c>
      <c r="AP76" s="169">
        <f t="shared" si="139"/>
        <v>0</v>
      </c>
      <c r="AQ76" s="170" t="str">
        <f t="shared" si="140"/>
        <v xml:space="preserve"> </v>
      </c>
      <c r="AS76" s="166">
        <v>18</v>
      </c>
      <c r="AT76" s="229"/>
      <c r="AU76" s="167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",(VLOOKUP(AW76,PROTOKOL!$A$1:$E$27,2,FALSE))*AX76)</f>
        <v xml:space="preserve"> </v>
      </c>
      <c r="AZ76" s="168" t="str">
        <f t="shared" si="108"/>
        <v xml:space="preserve"> </v>
      </c>
      <c r="BA76" s="205" t="str">
        <f>IF(AW76=0," ",VLOOKUP(AW76,PROTOKOL!$A:$E,5,FALSE))</f>
        <v xml:space="preserve"> </v>
      </c>
      <c r="BB76" s="169"/>
      <c r="BC76" s="170" t="str">
        <f t="shared" si="141"/>
        <v xml:space="preserve"> </v>
      </c>
      <c r="BD76" s="210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",(VLOOKUP(BF76,PROTOKOL!$A$1:$E$27,2,FALSE))*BG76)</f>
        <v xml:space="preserve"> </v>
      </c>
      <c r="BI76" s="168" t="str">
        <f t="shared" si="109"/>
        <v xml:space="preserve"> </v>
      </c>
      <c r="BJ76" s="169" t="str">
        <f>IF(BF76=0," ",VLOOKUP(BF76,PROTOKOL!$A:$E,5,FALSE))</f>
        <v xml:space="preserve"> </v>
      </c>
      <c r="BK76" s="205" t="str">
        <f t="shared" si="91"/>
        <v xml:space="preserve"> </v>
      </c>
      <c r="BL76" s="169">
        <f t="shared" si="142"/>
        <v>0</v>
      </c>
      <c r="BM76" s="170" t="str">
        <f t="shared" si="143"/>
        <v xml:space="preserve"> </v>
      </c>
      <c r="BO76" s="166">
        <v>18</v>
      </c>
      <c r="BP76" s="229"/>
      <c r="BQ76" s="167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",(VLOOKUP(BS76,PROTOKOL!$A$1:$E$27,2,FALSE))*BT76)</f>
        <v xml:space="preserve"> </v>
      </c>
      <c r="BV76" s="168" t="str">
        <f t="shared" si="110"/>
        <v xml:space="preserve"> </v>
      </c>
      <c r="BW76" s="205" t="str">
        <f>IF(BS76=0," ",VLOOKUP(BS76,PROTOKOL!$A:$E,5,FALSE))</f>
        <v xml:space="preserve"> </v>
      </c>
      <c r="BX76" s="169"/>
      <c r="BY76" s="170" t="str">
        <f t="shared" si="144"/>
        <v xml:space="preserve"> </v>
      </c>
      <c r="BZ76" s="210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",(VLOOKUP(CB76,PROTOKOL!$A$1:$E$27,2,FALSE))*CC76)</f>
        <v xml:space="preserve"> </v>
      </c>
      <c r="CE76" s="168" t="str">
        <f t="shared" si="111"/>
        <v xml:space="preserve"> </v>
      </c>
      <c r="CF76" s="169" t="str">
        <f>IF(CB76=0," ",VLOOKUP(CB76,PROTOKOL!$A:$E,5,FALSE))</f>
        <v xml:space="preserve"> </v>
      </c>
      <c r="CG76" s="205" t="str">
        <f t="shared" si="92"/>
        <v xml:space="preserve"> </v>
      </c>
      <c r="CH76" s="169">
        <f t="shared" si="145"/>
        <v>0</v>
      </c>
      <c r="CI76" s="170" t="str">
        <f t="shared" si="146"/>
        <v xml:space="preserve"> </v>
      </c>
      <c r="CK76" s="166">
        <v>18</v>
      </c>
      <c r="CL76" s="229"/>
      <c r="CM76" s="167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",(VLOOKUP(CO76,PROTOKOL!$A$1:$E$27,2,FALSE))*CP76)</f>
        <v xml:space="preserve"> </v>
      </c>
      <c r="CR76" s="168" t="str">
        <f t="shared" si="112"/>
        <v xml:space="preserve"> </v>
      </c>
      <c r="CS76" s="205" t="str">
        <f>IF(CO76=0," ",VLOOKUP(CO76,PROTOKOL!$A:$E,5,FALSE))</f>
        <v xml:space="preserve"> </v>
      </c>
      <c r="CT76" s="169"/>
      <c r="CU76" s="170" t="str">
        <f t="shared" si="147"/>
        <v xml:space="preserve"> </v>
      </c>
      <c r="CV76" s="210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",(VLOOKUP(CX76,PROTOKOL!$A$1:$E$27,2,FALSE))*CY76)</f>
        <v xml:space="preserve"> </v>
      </c>
      <c r="DA76" s="168" t="str">
        <f t="shared" si="113"/>
        <v xml:space="preserve"> </v>
      </c>
      <c r="DB76" s="169" t="str">
        <f>IF(CX76=0," ",VLOOKUP(CX76,PROTOKOL!$A:$E,5,FALSE))</f>
        <v xml:space="preserve"> </v>
      </c>
      <c r="DC76" s="205" t="str">
        <f t="shared" si="93"/>
        <v xml:space="preserve"> </v>
      </c>
      <c r="DD76" s="169">
        <f t="shared" si="148"/>
        <v>0</v>
      </c>
      <c r="DE76" s="170" t="str">
        <f t="shared" si="149"/>
        <v xml:space="preserve"> </v>
      </c>
      <c r="DG76" s="166">
        <v>18</v>
      </c>
      <c r="DH76" s="229"/>
      <c r="DI76" s="167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",(VLOOKUP(DK76,PROTOKOL!$A$1:$E$27,2,FALSE))*DL76)</f>
        <v xml:space="preserve"> </v>
      </c>
      <c r="DN76" s="168" t="str">
        <f t="shared" si="114"/>
        <v xml:space="preserve"> </v>
      </c>
      <c r="DO76" s="205" t="str">
        <f>IF(DK76=0," ",VLOOKUP(DK76,PROTOKOL!$A:$E,5,FALSE))</f>
        <v xml:space="preserve"> </v>
      </c>
      <c r="DP76" s="169"/>
      <c r="DQ76" s="170" t="str">
        <f t="shared" si="150"/>
        <v xml:space="preserve"> </v>
      </c>
      <c r="DR76" s="210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",(VLOOKUP(DT76,PROTOKOL!$A$1:$E$27,2,FALSE))*DU76)</f>
        <v xml:space="preserve"> </v>
      </c>
      <c r="DW76" s="168" t="str">
        <f t="shared" si="115"/>
        <v xml:space="preserve"> </v>
      </c>
      <c r="DX76" s="169" t="str">
        <f>IF(DT76=0," ",VLOOKUP(DT76,PROTOKOL!$A:$E,5,FALSE))</f>
        <v xml:space="preserve"> </v>
      </c>
      <c r="DY76" s="205" t="str">
        <f t="shared" si="94"/>
        <v xml:space="preserve"> </v>
      </c>
      <c r="DZ76" s="169">
        <f t="shared" si="151"/>
        <v>0</v>
      </c>
      <c r="EA76" s="170" t="str">
        <f t="shared" si="152"/>
        <v xml:space="preserve"> </v>
      </c>
      <c r="EC76" s="166">
        <v>18</v>
      </c>
      <c r="ED76" s="229"/>
      <c r="EE76" s="167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",(VLOOKUP(EG76,PROTOKOL!$A$1:$E$27,2,FALSE))*EH76)</f>
        <v xml:space="preserve"> </v>
      </c>
      <c r="EJ76" s="168" t="str">
        <f t="shared" si="116"/>
        <v xml:space="preserve"> </v>
      </c>
      <c r="EK76" s="205" t="str">
        <f>IF(EG76=0," ",VLOOKUP(EG76,PROTOKOL!$A:$E,5,FALSE))</f>
        <v xml:space="preserve"> </v>
      </c>
      <c r="EL76" s="169"/>
      <c r="EM76" s="170" t="str">
        <f t="shared" si="153"/>
        <v xml:space="preserve"> </v>
      </c>
      <c r="EN76" s="210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",(VLOOKUP(EP76,PROTOKOL!$A$1:$E$27,2,FALSE))*EQ76)</f>
        <v xml:space="preserve"> </v>
      </c>
      <c r="ES76" s="168" t="str">
        <f t="shared" si="117"/>
        <v xml:space="preserve"> </v>
      </c>
      <c r="ET76" s="169" t="str">
        <f>IF(EP76=0," ",VLOOKUP(EP76,PROTOKOL!$A:$E,5,FALSE))</f>
        <v xml:space="preserve"> </v>
      </c>
      <c r="EU76" s="205" t="str">
        <f t="shared" si="95"/>
        <v xml:space="preserve"> </v>
      </c>
      <c r="EV76" s="169">
        <f t="shared" si="154"/>
        <v>0</v>
      </c>
      <c r="EW76" s="170" t="str">
        <f t="shared" si="155"/>
        <v xml:space="preserve"> </v>
      </c>
      <c r="EY76" s="166">
        <v>18</v>
      </c>
      <c r="EZ76" s="229"/>
      <c r="FA76" s="167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",(VLOOKUP(FC76,PROTOKOL!$A$1:$E$27,2,FALSE))*FD76)</f>
        <v xml:space="preserve"> </v>
      </c>
      <c r="FF76" s="168" t="str">
        <f t="shared" si="118"/>
        <v xml:space="preserve"> </v>
      </c>
      <c r="FG76" s="205" t="str">
        <f>IF(FC76=0," ",VLOOKUP(FC76,PROTOKOL!$A:$E,5,FALSE))</f>
        <v xml:space="preserve"> </v>
      </c>
      <c r="FH76" s="169"/>
      <c r="FI76" s="170" t="str">
        <f t="shared" si="156"/>
        <v xml:space="preserve"> </v>
      </c>
      <c r="FJ76" s="210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",(VLOOKUP(FL76,PROTOKOL!$A$1:$E$27,2,FALSE))*FM76)</f>
        <v xml:space="preserve"> </v>
      </c>
      <c r="FO76" s="168" t="str">
        <f t="shared" si="119"/>
        <v xml:space="preserve"> </v>
      </c>
      <c r="FP76" s="169" t="str">
        <f>IF(FL76=0," ",VLOOKUP(FL76,PROTOKOL!$A:$E,5,FALSE))</f>
        <v xml:space="preserve"> </v>
      </c>
      <c r="FQ76" s="205" t="str">
        <f t="shared" si="96"/>
        <v xml:space="preserve"> </v>
      </c>
      <c r="FR76" s="169">
        <f t="shared" si="157"/>
        <v>0</v>
      </c>
      <c r="FS76" s="170" t="str">
        <f t="shared" si="158"/>
        <v xml:space="preserve"> </v>
      </c>
      <c r="FU76" s="166">
        <v>18</v>
      </c>
      <c r="FV76" s="229"/>
      <c r="FW76" s="167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",(VLOOKUP(FY76,PROTOKOL!$A$1:$E$27,2,FALSE))*FZ76)</f>
        <v xml:space="preserve"> </v>
      </c>
      <c r="GB76" s="168" t="str">
        <f t="shared" si="120"/>
        <v xml:space="preserve"> </v>
      </c>
      <c r="GC76" s="205" t="str">
        <f>IF(FY76=0," ",VLOOKUP(FY76,PROTOKOL!$A:$E,5,FALSE))</f>
        <v xml:space="preserve"> </v>
      </c>
      <c r="GD76" s="169"/>
      <c r="GE76" s="170" t="str">
        <f t="shared" si="159"/>
        <v xml:space="preserve"> </v>
      </c>
      <c r="GF76" s="210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",(VLOOKUP(GH76,PROTOKOL!$A$1:$E$27,2,FALSE))*GI76)</f>
        <v xml:space="preserve"> </v>
      </c>
      <c r="GK76" s="168" t="str">
        <f t="shared" si="121"/>
        <v xml:space="preserve"> </v>
      </c>
      <c r="GL76" s="169" t="str">
        <f>IF(GH76=0," ",VLOOKUP(GH76,PROTOKOL!$A:$E,5,FALSE))</f>
        <v xml:space="preserve"> </v>
      </c>
      <c r="GM76" s="205" t="str">
        <f t="shared" si="97"/>
        <v xml:space="preserve"> </v>
      </c>
      <c r="GN76" s="169">
        <f t="shared" si="160"/>
        <v>0</v>
      </c>
      <c r="GO76" s="170" t="str">
        <f t="shared" si="161"/>
        <v xml:space="preserve"> </v>
      </c>
      <c r="GQ76" s="166">
        <v>18</v>
      </c>
      <c r="GR76" s="229"/>
      <c r="GS76" s="167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",(VLOOKUP(GU76,PROTOKOL!$A$1:$E$27,2,FALSE))*GV76)</f>
        <v xml:space="preserve"> </v>
      </c>
      <c r="GX76" s="168" t="str">
        <f t="shared" si="122"/>
        <v xml:space="preserve"> </v>
      </c>
      <c r="GY76" s="205" t="str">
        <f>IF(GU76=0," ",VLOOKUP(GU76,PROTOKOL!$A:$E,5,FALSE))</f>
        <v xml:space="preserve"> </v>
      </c>
      <c r="GZ76" s="169"/>
      <c r="HA76" s="170" t="str">
        <f t="shared" si="162"/>
        <v xml:space="preserve"> </v>
      </c>
      <c r="HB76" s="210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",(VLOOKUP(HD76,PROTOKOL!$A$1:$E$27,2,FALSE))*HE76)</f>
        <v xml:space="preserve"> </v>
      </c>
      <c r="HG76" s="168" t="str">
        <f t="shared" si="123"/>
        <v xml:space="preserve"> </v>
      </c>
      <c r="HH76" s="169" t="str">
        <f>IF(HD76=0," ",VLOOKUP(HD76,PROTOKOL!$A:$E,5,FALSE))</f>
        <v xml:space="preserve"> </v>
      </c>
      <c r="HI76" s="205" t="str">
        <f t="shared" si="98"/>
        <v xml:space="preserve"> </v>
      </c>
      <c r="HJ76" s="169">
        <f t="shared" si="163"/>
        <v>0</v>
      </c>
      <c r="HK76" s="170" t="str">
        <f t="shared" si="164"/>
        <v xml:space="preserve"> </v>
      </c>
      <c r="HM76" s="166">
        <v>18</v>
      </c>
      <c r="HN76" s="229"/>
      <c r="HO76" s="167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",(VLOOKUP(HQ76,PROTOKOL!$A$1:$E$27,2,FALSE))*HR76)</f>
        <v xml:space="preserve"> </v>
      </c>
      <c r="HT76" s="168" t="str">
        <f t="shared" si="124"/>
        <v xml:space="preserve"> </v>
      </c>
      <c r="HU76" s="205" t="str">
        <f>IF(HQ76=0," ",VLOOKUP(HQ76,PROTOKOL!$A:$E,5,FALSE))</f>
        <v xml:space="preserve"> </v>
      </c>
      <c r="HV76" s="169"/>
      <c r="HW76" s="170" t="str">
        <f t="shared" si="165"/>
        <v xml:space="preserve"> </v>
      </c>
      <c r="HX76" s="210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",(VLOOKUP(HZ76,PROTOKOL!$A$1:$E$27,2,FALSE))*IA76)</f>
        <v xml:space="preserve"> </v>
      </c>
      <c r="IC76" s="168" t="str">
        <f t="shared" si="125"/>
        <v xml:space="preserve"> </v>
      </c>
      <c r="ID76" s="169" t="str">
        <f>IF(HZ76=0," ",VLOOKUP(HZ76,PROTOKOL!$A:$E,5,FALSE))</f>
        <v xml:space="preserve"> </v>
      </c>
      <c r="IE76" s="205" t="str">
        <f t="shared" si="99"/>
        <v xml:space="preserve"> </v>
      </c>
      <c r="IF76" s="169">
        <f t="shared" si="166"/>
        <v>0</v>
      </c>
      <c r="IG76" s="170" t="str">
        <f t="shared" si="167"/>
        <v xml:space="preserve"> </v>
      </c>
      <c r="II76" s="166">
        <v>18</v>
      </c>
      <c r="IJ76" s="229"/>
      <c r="IK76" s="167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",(VLOOKUP(IM76,PROTOKOL!$A$1:$E$27,2,FALSE))*IN76)</f>
        <v xml:space="preserve"> </v>
      </c>
      <c r="IP76" s="168" t="str">
        <f t="shared" si="126"/>
        <v xml:space="preserve"> </v>
      </c>
      <c r="IQ76" s="205" t="str">
        <f>IF(IM76=0," ",VLOOKUP(IM76,PROTOKOL!$A:$E,5,FALSE))</f>
        <v xml:space="preserve"> </v>
      </c>
      <c r="IR76" s="169"/>
      <c r="IS76" s="170" t="str">
        <f t="shared" si="168"/>
        <v xml:space="preserve"> </v>
      </c>
      <c r="IT76" s="210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",(VLOOKUP(IV76,PROTOKOL!$A$1:$E$27,2,FALSE))*IW76)</f>
        <v xml:space="preserve"> </v>
      </c>
      <c r="IY76" s="168" t="str">
        <f t="shared" si="127"/>
        <v xml:space="preserve"> </v>
      </c>
      <c r="IZ76" s="169" t="str">
        <f>IF(IV76=0," ",VLOOKUP(IV76,PROTOKOL!$A:$E,5,FALSE))</f>
        <v xml:space="preserve"> </v>
      </c>
      <c r="JA76" s="205" t="str">
        <f t="shared" si="100"/>
        <v xml:space="preserve"> </v>
      </c>
      <c r="JB76" s="169">
        <f t="shared" si="169"/>
        <v>0</v>
      </c>
      <c r="JC76" s="170" t="str">
        <f t="shared" si="170"/>
        <v xml:space="preserve"> </v>
      </c>
      <c r="JE76" s="166">
        <v>18</v>
      </c>
      <c r="JF76" s="229"/>
      <c r="JG76" s="167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",(VLOOKUP(JI76,PROTOKOL!$A$1:$E$27,2,FALSE))*JJ76)</f>
        <v xml:space="preserve"> </v>
      </c>
      <c r="JL76" s="168" t="str">
        <f t="shared" si="128"/>
        <v xml:space="preserve"> </v>
      </c>
      <c r="JM76" s="205" t="str">
        <f>IF(JI76=0," ",VLOOKUP(JI76,PROTOKOL!$A:$E,5,FALSE))</f>
        <v xml:space="preserve"> </v>
      </c>
      <c r="JN76" s="169"/>
      <c r="JO76" s="170" t="str">
        <f t="shared" si="171"/>
        <v xml:space="preserve"> </v>
      </c>
      <c r="JP76" s="210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",(VLOOKUP(JR76,PROTOKOL!$A$1:$E$27,2,FALSE))*JS76)</f>
        <v xml:space="preserve"> </v>
      </c>
      <c r="JU76" s="168" t="str">
        <f t="shared" si="129"/>
        <v xml:space="preserve"> </v>
      </c>
      <c r="JV76" s="169" t="str">
        <f>IF(JR76=0," ",VLOOKUP(JR76,PROTOKOL!$A:$E,5,FALSE))</f>
        <v xml:space="preserve"> </v>
      </c>
      <c r="JW76" s="205" t="str">
        <f t="shared" si="101"/>
        <v xml:space="preserve"> </v>
      </c>
      <c r="JX76" s="169">
        <f t="shared" si="172"/>
        <v>0</v>
      </c>
      <c r="JY76" s="170" t="str">
        <f t="shared" si="173"/>
        <v xml:space="preserve"> </v>
      </c>
      <c r="KA76" s="166">
        <v>18</v>
      </c>
      <c r="KB76" s="229"/>
      <c r="KC76" s="167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",(VLOOKUP(KE76,PROTOKOL!$A$1:$E$27,2,FALSE))*KF76)</f>
        <v xml:space="preserve"> </v>
      </c>
      <c r="KH76" s="168" t="str">
        <f t="shared" si="130"/>
        <v xml:space="preserve"> </v>
      </c>
      <c r="KI76" s="205" t="str">
        <f>IF(KE76=0," ",VLOOKUP(KE76,PROTOKOL!$A:$E,5,FALSE))</f>
        <v xml:space="preserve"> </v>
      </c>
      <c r="KJ76" s="169"/>
      <c r="KK76" s="170" t="str">
        <f t="shared" si="174"/>
        <v xml:space="preserve"> </v>
      </c>
      <c r="KL76" s="210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",(VLOOKUP(KN76,PROTOKOL!$A$1:$E$27,2,FALSE))*KO76)</f>
        <v xml:space="preserve"> </v>
      </c>
      <c r="KQ76" s="168" t="str">
        <f t="shared" si="131"/>
        <v xml:space="preserve"> </v>
      </c>
      <c r="KR76" s="169" t="str">
        <f>IF(KN76=0," ",VLOOKUP(KN76,PROTOKOL!$A:$E,5,FALSE))</f>
        <v xml:space="preserve"> </v>
      </c>
      <c r="KS76" s="205" t="str">
        <f t="shared" si="102"/>
        <v xml:space="preserve"> </v>
      </c>
      <c r="KT76" s="169">
        <f t="shared" si="175"/>
        <v>0</v>
      </c>
      <c r="KU76" s="170" t="str">
        <f t="shared" si="176"/>
        <v xml:space="preserve"> </v>
      </c>
      <c r="KW76" s="166">
        <v>18</v>
      </c>
      <c r="KX76" s="229"/>
      <c r="KY76" s="167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",(VLOOKUP(LA76,PROTOKOL!$A$1:$E$27,2,FALSE))*LB76)</f>
        <v xml:space="preserve"> </v>
      </c>
      <c r="LD76" s="168" t="str">
        <f t="shared" si="132"/>
        <v xml:space="preserve"> </v>
      </c>
      <c r="LE76" s="205" t="str">
        <f>IF(LA76=0," ",VLOOKUP(LA76,PROTOKOL!$A:$E,5,FALSE))</f>
        <v xml:space="preserve"> </v>
      </c>
      <c r="LF76" s="169"/>
      <c r="LG76" s="170" t="str">
        <f t="shared" si="177"/>
        <v xml:space="preserve"> </v>
      </c>
      <c r="LH76" s="210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",(VLOOKUP(LJ76,PROTOKOL!$A$1:$E$27,2,FALSE))*LK76)</f>
        <v xml:space="preserve"> </v>
      </c>
      <c r="LM76" s="168" t="str">
        <f t="shared" si="133"/>
        <v xml:space="preserve"> </v>
      </c>
      <c r="LN76" s="169" t="str">
        <f>IF(LJ76=0," ",VLOOKUP(LJ76,PROTOKOL!$A:$E,5,FALSE))</f>
        <v xml:space="preserve"> </v>
      </c>
      <c r="LO76" s="205" t="str">
        <f t="shared" si="103"/>
        <v xml:space="preserve"> </v>
      </c>
      <c r="LP76" s="169">
        <f t="shared" si="178"/>
        <v>0</v>
      </c>
      <c r="LQ76" s="170" t="str">
        <f t="shared" si="179"/>
        <v xml:space="preserve"> </v>
      </c>
    </row>
    <row r="77" spans="1:329" ht="13.8">
      <c r="A77" s="166">
        <v>19</v>
      </c>
      <c r="B77" s="227">
        <v>19</v>
      </c>
      <c r="C77" s="167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",(VLOOKUP(E77,PROTOKOL!$A$1:$E$27,2,FALSE))*F77)</f>
        <v xml:space="preserve"> </v>
      </c>
      <c r="H77" s="168" t="str">
        <f t="shared" si="104"/>
        <v xml:space="preserve"> </v>
      </c>
      <c r="I77" s="205" t="str">
        <f>IF(E77=0," ",VLOOKUP(E77,PROTOKOL!$A:$E,5,FALSE))</f>
        <v xml:space="preserve"> </v>
      </c>
      <c r="J77" s="169"/>
      <c r="K77" s="170" t="str">
        <f t="shared" si="134"/>
        <v xml:space="preserve"> </v>
      </c>
      <c r="L77" s="210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",(VLOOKUP(N77,PROTOKOL!$A$1:$E$27,2,FALSE))*O77)</f>
        <v xml:space="preserve"> </v>
      </c>
      <c r="Q77" s="168" t="str">
        <f t="shared" si="105"/>
        <v xml:space="preserve"> </v>
      </c>
      <c r="R77" s="169" t="str">
        <f>IF(N77=0," ",VLOOKUP(N77,PROTOKOL!$A:$E,5,FALSE))</f>
        <v xml:space="preserve"> </v>
      </c>
      <c r="S77" s="205" t="str">
        <f t="shared" si="135"/>
        <v xml:space="preserve"> </v>
      </c>
      <c r="T77" s="169">
        <f t="shared" si="136"/>
        <v>0</v>
      </c>
      <c r="U77" s="170" t="str">
        <f t="shared" si="137"/>
        <v xml:space="preserve"> </v>
      </c>
      <c r="W77" s="166">
        <v>19</v>
      </c>
      <c r="X77" s="227">
        <v>19</v>
      </c>
      <c r="Y77" s="167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",(VLOOKUP(AA77,PROTOKOL!$A$1:$E$27,2,FALSE))*AB77)</f>
        <v xml:space="preserve"> </v>
      </c>
      <c r="AD77" s="168" t="str">
        <f t="shared" si="106"/>
        <v xml:space="preserve"> </v>
      </c>
      <c r="AE77" s="205" t="str">
        <f>IF(AA77=0," ",VLOOKUP(AA77,PROTOKOL!$A:$E,5,FALSE))</f>
        <v xml:space="preserve"> </v>
      </c>
      <c r="AF77" s="169"/>
      <c r="AG77" s="170" t="str">
        <f t="shared" si="138"/>
        <v xml:space="preserve"> </v>
      </c>
      <c r="AH77" s="210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",(VLOOKUP(AJ77,PROTOKOL!$A$1:$E$27,2,FALSE))*AK77)</f>
        <v xml:space="preserve"> </v>
      </c>
      <c r="AM77" s="168" t="str">
        <f t="shared" si="107"/>
        <v xml:space="preserve"> </v>
      </c>
      <c r="AN77" s="169" t="str">
        <f>IF(AJ77=0," ",VLOOKUP(AJ77,PROTOKOL!$A:$E,5,FALSE))</f>
        <v xml:space="preserve"> </v>
      </c>
      <c r="AO77" s="205" t="str">
        <f t="shared" si="90"/>
        <v xml:space="preserve"> </v>
      </c>
      <c r="AP77" s="169">
        <f t="shared" si="139"/>
        <v>0</v>
      </c>
      <c r="AQ77" s="170" t="str">
        <f t="shared" si="140"/>
        <v xml:space="preserve"> </v>
      </c>
      <c r="AS77" s="166">
        <v>19</v>
      </c>
      <c r="AT77" s="227">
        <v>19</v>
      </c>
      <c r="AU77" s="167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",(VLOOKUP(AW77,PROTOKOL!$A$1:$E$27,2,FALSE))*AX77)</f>
        <v xml:space="preserve"> </v>
      </c>
      <c r="AZ77" s="168" t="str">
        <f t="shared" si="108"/>
        <v xml:space="preserve"> </v>
      </c>
      <c r="BA77" s="205" t="str">
        <f>IF(AW77=0," ",VLOOKUP(AW77,PROTOKOL!$A:$E,5,FALSE))</f>
        <v xml:space="preserve"> </v>
      </c>
      <c r="BB77" s="169"/>
      <c r="BC77" s="170" t="str">
        <f t="shared" si="141"/>
        <v xml:space="preserve"> </v>
      </c>
      <c r="BD77" s="210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",(VLOOKUP(BF77,PROTOKOL!$A$1:$E$27,2,FALSE))*BG77)</f>
        <v xml:space="preserve"> </v>
      </c>
      <c r="BI77" s="168" t="str">
        <f t="shared" si="109"/>
        <v xml:space="preserve"> </v>
      </c>
      <c r="BJ77" s="169" t="str">
        <f>IF(BF77=0," ",VLOOKUP(BF77,PROTOKOL!$A:$E,5,FALSE))</f>
        <v xml:space="preserve"> </v>
      </c>
      <c r="BK77" s="205" t="str">
        <f t="shared" si="91"/>
        <v xml:space="preserve"> </v>
      </c>
      <c r="BL77" s="169">
        <f t="shared" si="142"/>
        <v>0</v>
      </c>
      <c r="BM77" s="170" t="str">
        <f t="shared" si="143"/>
        <v xml:space="preserve"> </v>
      </c>
      <c r="BO77" s="166">
        <v>19</v>
      </c>
      <c r="BP77" s="227">
        <v>19</v>
      </c>
      <c r="BQ77" s="167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",(VLOOKUP(BS77,PROTOKOL!$A$1:$E$27,2,FALSE))*BT77)</f>
        <v xml:space="preserve"> </v>
      </c>
      <c r="BV77" s="168" t="str">
        <f t="shared" si="110"/>
        <v xml:space="preserve"> </v>
      </c>
      <c r="BW77" s="205" t="str">
        <f>IF(BS77=0," ",VLOOKUP(BS77,PROTOKOL!$A:$E,5,FALSE))</f>
        <v xml:space="preserve"> </v>
      </c>
      <c r="BX77" s="169"/>
      <c r="BY77" s="170" t="str">
        <f t="shared" si="144"/>
        <v xml:space="preserve"> </v>
      </c>
      <c r="BZ77" s="210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",(VLOOKUP(CB77,PROTOKOL!$A$1:$E$27,2,FALSE))*CC77)</f>
        <v xml:space="preserve"> </v>
      </c>
      <c r="CE77" s="168" t="str">
        <f t="shared" si="111"/>
        <v xml:space="preserve"> </v>
      </c>
      <c r="CF77" s="169" t="str">
        <f>IF(CB77=0," ",VLOOKUP(CB77,PROTOKOL!$A:$E,5,FALSE))</f>
        <v xml:space="preserve"> </v>
      </c>
      <c r="CG77" s="205" t="str">
        <f t="shared" si="92"/>
        <v xml:space="preserve"> </v>
      </c>
      <c r="CH77" s="169">
        <f t="shared" si="145"/>
        <v>0</v>
      </c>
      <c r="CI77" s="170" t="str">
        <f t="shared" si="146"/>
        <v xml:space="preserve"> </v>
      </c>
      <c r="CK77" s="166">
        <v>19</v>
      </c>
      <c r="CL77" s="227">
        <v>19</v>
      </c>
      <c r="CM77" s="167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",(VLOOKUP(CO77,PROTOKOL!$A$1:$E$27,2,FALSE))*CP77)</f>
        <v xml:space="preserve"> </v>
      </c>
      <c r="CR77" s="168" t="str">
        <f t="shared" si="112"/>
        <v xml:space="preserve"> </v>
      </c>
      <c r="CS77" s="205" t="str">
        <f>IF(CO77=0," ",VLOOKUP(CO77,PROTOKOL!$A:$E,5,FALSE))</f>
        <v xml:space="preserve"> </v>
      </c>
      <c r="CT77" s="169"/>
      <c r="CU77" s="170" t="str">
        <f t="shared" si="147"/>
        <v xml:space="preserve"> </v>
      </c>
      <c r="CV77" s="210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",(VLOOKUP(CX77,PROTOKOL!$A$1:$E$27,2,FALSE))*CY77)</f>
        <v xml:space="preserve"> </v>
      </c>
      <c r="DA77" s="168" t="str">
        <f t="shared" si="113"/>
        <v xml:space="preserve"> </v>
      </c>
      <c r="DB77" s="169" t="str">
        <f>IF(CX77=0," ",VLOOKUP(CX77,PROTOKOL!$A:$E,5,FALSE))</f>
        <v xml:space="preserve"> </v>
      </c>
      <c r="DC77" s="205" t="str">
        <f t="shared" si="93"/>
        <v xml:space="preserve"> </v>
      </c>
      <c r="DD77" s="169">
        <f t="shared" si="148"/>
        <v>0</v>
      </c>
      <c r="DE77" s="170" t="str">
        <f t="shared" si="149"/>
        <v xml:space="preserve"> </v>
      </c>
      <c r="DG77" s="166">
        <v>19</v>
      </c>
      <c r="DH77" s="227">
        <v>19</v>
      </c>
      <c r="DI77" s="167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",(VLOOKUP(DK77,PROTOKOL!$A$1:$E$27,2,FALSE))*DL77)</f>
        <v xml:space="preserve"> </v>
      </c>
      <c r="DN77" s="168" t="str">
        <f t="shared" si="114"/>
        <v xml:space="preserve"> </v>
      </c>
      <c r="DO77" s="205" t="str">
        <f>IF(DK77=0," ",VLOOKUP(DK77,PROTOKOL!$A:$E,5,FALSE))</f>
        <v xml:space="preserve"> </v>
      </c>
      <c r="DP77" s="169"/>
      <c r="DQ77" s="170" t="str">
        <f t="shared" si="150"/>
        <v xml:space="preserve"> </v>
      </c>
      <c r="DR77" s="210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",(VLOOKUP(DT77,PROTOKOL!$A$1:$E$27,2,FALSE))*DU77)</f>
        <v xml:space="preserve"> </v>
      </c>
      <c r="DW77" s="168" t="str">
        <f t="shared" si="115"/>
        <v xml:space="preserve"> </v>
      </c>
      <c r="DX77" s="169" t="str">
        <f>IF(DT77=0," ",VLOOKUP(DT77,PROTOKOL!$A:$E,5,FALSE))</f>
        <v xml:space="preserve"> </v>
      </c>
      <c r="DY77" s="205" t="str">
        <f t="shared" si="94"/>
        <v xml:space="preserve"> </v>
      </c>
      <c r="DZ77" s="169">
        <f t="shared" si="151"/>
        <v>0</v>
      </c>
      <c r="EA77" s="170" t="str">
        <f t="shared" si="152"/>
        <v xml:space="preserve"> </v>
      </c>
      <c r="EC77" s="166">
        <v>19</v>
      </c>
      <c r="ED77" s="227">
        <v>19</v>
      </c>
      <c r="EE77" s="167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",(VLOOKUP(EG77,PROTOKOL!$A$1:$E$27,2,FALSE))*EH77)</f>
        <v xml:space="preserve"> </v>
      </c>
      <c r="EJ77" s="168" t="str">
        <f t="shared" si="116"/>
        <v xml:space="preserve"> </v>
      </c>
      <c r="EK77" s="205" t="str">
        <f>IF(EG77=0," ",VLOOKUP(EG77,PROTOKOL!$A:$E,5,FALSE))</f>
        <v xml:space="preserve"> </v>
      </c>
      <c r="EL77" s="169"/>
      <c r="EM77" s="170" t="str">
        <f t="shared" si="153"/>
        <v xml:space="preserve"> </v>
      </c>
      <c r="EN77" s="210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",(VLOOKUP(EP77,PROTOKOL!$A$1:$E$27,2,FALSE))*EQ77)</f>
        <v xml:space="preserve"> </v>
      </c>
      <c r="ES77" s="168" t="str">
        <f t="shared" si="117"/>
        <v xml:space="preserve"> </v>
      </c>
      <c r="ET77" s="169" t="str">
        <f>IF(EP77=0," ",VLOOKUP(EP77,PROTOKOL!$A:$E,5,FALSE))</f>
        <v xml:space="preserve"> </v>
      </c>
      <c r="EU77" s="205" t="str">
        <f t="shared" si="95"/>
        <v xml:space="preserve"> </v>
      </c>
      <c r="EV77" s="169">
        <f t="shared" si="154"/>
        <v>0</v>
      </c>
      <c r="EW77" s="170" t="str">
        <f t="shared" si="155"/>
        <v xml:space="preserve"> </v>
      </c>
      <c r="EY77" s="166">
        <v>19</v>
      </c>
      <c r="EZ77" s="227">
        <v>19</v>
      </c>
      <c r="FA77" s="167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",(VLOOKUP(FC77,PROTOKOL!$A$1:$E$27,2,FALSE))*FD77)</f>
        <v xml:space="preserve"> </v>
      </c>
      <c r="FF77" s="168" t="str">
        <f t="shared" si="118"/>
        <v xml:space="preserve"> </v>
      </c>
      <c r="FG77" s="205" t="str">
        <f>IF(FC77=0," ",VLOOKUP(FC77,PROTOKOL!$A:$E,5,FALSE))</f>
        <v xml:space="preserve"> </v>
      </c>
      <c r="FH77" s="169"/>
      <c r="FI77" s="170" t="str">
        <f t="shared" si="156"/>
        <v xml:space="preserve"> </v>
      </c>
      <c r="FJ77" s="210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",(VLOOKUP(FL77,PROTOKOL!$A$1:$E$27,2,FALSE))*FM77)</f>
        <v xml:space="preserve"> </v>
      </c>
      <c r="FO77" s="168" t="str">
        <f t="shared" si="119"/>
        <v xml:space="preserve"> </v>
      </c>
      <c r="FP77" s="169" t="str">
        <f>IF(FL77=0," ",VLOOKUP(FL77,PROTOKOL!$A:$E,5,FALSE))</f>
        <v xml:space="preserve"> </v>
      </c>
      <c r="FQ77" s="205" t="str">
        <f t="shared" si="96"/>
        <v xml:space="preserve"> </v>
      </c>
      <c r="FR77" s="169">
        <f t="shared" si="157"/>
        <v>0</v>
      </c>
      <c r="FS77" s="170" t="str">
        <f t="shared" si="158"/>
        <v xml:space="preserve"> </v>
      </c>
      <c r="FU77" s="166">
        <v>19</v>
      </c>
      <c r="FV77" s="227">
        <v>19</v>
      </c>
      <c r="FW77" s="167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",(VLOOKUP(FY77,PROTOKOL!$A$1:$E$27,2,FALSE))*FZ77)</f>
        <v xml:space="preserve"> </v>
      </c>
      <c r="GB77" s="168" t="str">
        <f t="shared" si="120"/>
        <v xml:space="preserve"> </v>
      </c>
      <c r="GC77" s="205" t="str">
        <f>IF(FY77=0," ",VLOOKUP(FY77,PROTOKOL!$A:$E,5,FALSE))</f>
        <v xml:space="preserve"> </v>
      </c>
      <c r="GD77" s="169"/>
      <c r="GE77" s="170" t="str">
        <f t="shared" si="159"/>
        <v xml:space="preserve"> </v>
      </c>
      <c r="GF77" s="210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",(VLOOKUP(GH77,PROTOKOL!$A$1:$E$27,2,FALSE))*GI77)</f>
        <v xml:space="preserve"> </v>
      </c>
      <c r="GK77" s="168" t="str">
        <f t="shared" si="121"/>
        <v xml:space="preserve"> </v>
      </c>
      <c r="GL77" s="169" t="str">
        <f>IF(GH77=0," ",VLOOKUP(GH77,PROTOKOL!$A:$E,5,FALSE))</f>
        <v xml:space="preserve"> </v>
      </c>
      <c r="GM77" s="205" t="str">
        <f t="shared" si="97"/>
        <v xml:space="preserve"> </v>
      </c>
      <c r="GN77" s="169">
        <f t="shared" si="160"/>
        <v>0</v>
      </c>
      <c r="GO77" s="170" t="str">
        <f t="shared" si="161"/>
        <v xml:space="preserve"> </v>
      </c>
      <c r="GQ77" s="166">
        <v>19</v>
      </c>
      <c r="GR77" s="227">
        <v>19</v>
      </c>
      <c r="GS77" s="167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",(VLOOKUP(GU77,PROTOKOL!$A$1:$E$27,2,FALSE))*GV77)</f>
        <v xml:space="preserve"> </v>
      </c>
      <c r="GX77" s="168" t="str">
        <f t="shared" si="122"/>
        <v xml:space="preserve"> </v>
      </c>
      <c r="GY77" s="205" t="str">
        <f>IF(GU77=0," ",VLOOKUP(GU77,PROTOKOL!$A:$E,5,FALSE))</f>
        <v xml:space="preserve"> </v>
      </c>
      <c r="GZ77" s="169"/>
      <c r="HA77" s="170" t="str">
        <f t="shared" si="162"/>
        <v xml:space="preserve"> </v>
      </c>
      <c r="HB77" s="210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",(VLOOKUP(HD77,PROTOKOL!$A$1:$E$27,2,FALSE))*HE77)</f>
        <v xml:space="preserve"> </v>
      </c>
      <c r="HG77" s="168" t="str">
        <f t="shared" si="123"/>
        <v xml:space="preserve"> </v>
      </c>
      <c r="HH77" s="169" t="str">
        <f>IF(HD77=0," ",VLOOKUP(HD77,PROTOKOL!$A:$E,5,FALSE))</f>
        <v xml:space="preserve"> </v>
      </c>
      <c r="HI77" s="205" t="str">
        <f t="shared" si="98"/>
        <v xml:space="preserve"> </v>
      </c>
      <c r="HJ77" s="169">
        <f t="shared" si="163"/>
        <v>0</v>
      </c>
      <c r="HK77" s="170" t="str">
        <f t="shared" si="164"/>
        <v xml:space="preserve"> </v>
      </c>
      <c r="HM77" s="166">
        <v>19</v>
      </c>
      <c r="HN77" s="227">
        <v>19</v>
      </c>
      <c r="HO77" s="167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",(VLOOKUP(HQ77,PROTOKOL!$A$1:$E$27,2,FALSE))*HR77)</f>
        <v xml:space="preserve"> </v>
      </c>
      <c r="HT77" s="168" t="str">
        <f t="shared" si="124"/>
        <v xml:space="preserve"> </v>
      </c>
      <c r="HU77" s="205" t="str">
        <f>IF(HQ77=0," ",VLOOKUP(HQ77,PROTOKOL!$A:$E,5,FALSE))</f>
        <v xml:space="preserve"> </v>
      </c>
      <c r="HV77" s="169"/>
      <c r="HW77" s="170" t="str">
        <f t="shared" si="165"/>
        <v xml:space="preserve"> </v>
      </c>
      <c r="HX77" s="210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",(VLOOKUP(HZ77,PROTOKOL!$A$1:$E$27,2,FALSE))*IA77)</f>
        <v xml:space="preserve"> </v>
      </c>
      <c r="IC77" s="168" t="str">
        <f t="shared" si="125"/>
        <v xml:space="preserve"> </v>
      </c>
      <c r="ID77" s="169" t="str">
        <f>IF(HZ77=0," ",VLOOKUP(HZ77,PROTOKOL!$A:$E,5,FALSE))</f>
        <v xml:space="preserve"> </v>
      </c>
      <c r="IE77" s="205" t="str">
        <f t="shared" si="99"/>
        <v xml:space="preserve"> </v>
      </c>
      <c r="IF77" s="169">
        <f t="shared" si="166"/>
        <v>0</v>
      </c>
      <c r="IG77" s="170" t="str">
        <f t="shared" si="167"/>
        <v xml:space="preserve"> </v>
      </c>
      <c r="II77" s="166">
        <v>19</v>
      </c>
      <c r="IJ77" s="227">
        <v>19</v>
      </c>
      <c r="IK77" s="167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",(VLOOKUP(IM77,PROTOKOL!$A$1:$E$27,2,FALSE))*IN77)</f>
        <v xml:space="preserve"> </v>
      </c>
      <c r="IP77" s="168" t="str">
        <f t="shared" si="126"/>
        <v xml:space="preserve"> </v>
      </c>
      <c r="IQ77" s="205" t="str">
        <f>IF(IM77=0," ",VLOOKUP(IM77,PROTOKOL!$A:$E,5,FALSE))</f>
        <v xml:space="preserve"> </v>
      </c>
      <c r="IR77" s="169"/>
      <c r="IS77" s="170" t="str">
        <f t="shared" si="168"/>
        <v xml:space="preserve"> </v>
      </c>
      <c r="IT77" s="210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",(VLOOKUP(IV77,PROTOKOL!$A$1:$E$27,2,FALSE))*IW77)</f>
        <v xml:space="preserve"> </v>
      </c>
      <c r="IY77" s="168" t="str">
        <f t="shared" si="127"/>
        <v xml:space="preserve"> </v>
      </c>
      <c r="IZ77" s="169" t="str">
        <f>IF(IV77=0," ",VLOOKUP(IV77,PROTOKOL!$A:$E,5,FALSE))</f>
        <v xml:space="preserve"> </v>
      </c>
      <c r="JA77" s="205" t="str">
        <f t="shared" si="100"/>
        <v xml:space="preserve"> </v>
      </c>
      <c r="JB77" s="169">
        <f t="shared" si="169"/>
        <v>0</v>
      </c>
      <c r="JC77" s="170" t="str">
        <f t="shared" si="170"/>
        <v xml:space="preserve"> </v>
      </c>
      <c r="JE77" s="166">
        <v>19</v>
      </c>
      <c r="JF77" s="227">
        <v>19</v>
      </c>
      <c r="JG77" s="167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",(VLOOKUP(JI77,PROTOKOL!$A$1:$E$27,2,FALSE))*JJ77)</f>
        <v xml:space="preserve"> </v>
      </c>
      <c r="JL77" s="168" t="str">
        <f t="shared" si="128"/>
        <v xml:space="preserve"> </v>
      </c>
      <c r="JM77" s="205" t="str">
        <f>IF(JI77=0," ",VLOOKUP(JI77,PROTOKOL!$A:$E,5,FALSE))</f>
        <v xml:space="preserve"> </v>
      </c>
      <c r="JN77" s="169"/>
      <c r="JO77" s="170" t="str">
        <f t="shared" si="171"/>
        <v xml:space="preserve"> </v>
      </c>
      <c r="JP77" s="210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",(VLOOKUP(JR77,PROTOKOL!$A$1:$E$27,2,FALSE))*JS77)</f>
        <v xml:space="preserve"> </v>
      </c>
      <c r="JU77" s="168" t="str">
        <f t="shared" si="129"/>
        <v xml:space="preserve"> </v>
      </c>
      <c r="JV77" s="169" t="str">
        <f>IF(JR77=0," ",VLOOKUP(JR77,PROTOKOL!$A:$E,5,FALSE))</f>
        <v xml:space="preserve"> </v>
      </c>
      <c r="JW77" s="205" t="str">
        <f t="shared" si="101"/>
        <v xml:space="preserve"> </v>
      </c>
      <c r="JX77" s="169">
        <f t="shared" si="172"/>
        <v>0</v>
      </c>
      <c r="JY77" s="170" t="str">
        <f t="shared" si="173"/>
        <v xml:space="preserve"> </v>
      </c>
      <c r="KA77" s="166">
        <v>19</v>
      </c>
      <c r="KB77" s="227">
        <v>19</v>
      </c>
      <c r="KC77" s="167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",(VLOOKUP(KE77,PROTOKOL!$A$1:$E$27,2,FALSE))*KF77)</f>
        <v xml:space="preserve"> </v>
      </c>
      <c r="KH77" s="168" t="str">
        <f t="shared" si="130"/>
        <v xml:space="preserve"> </v>
      </c>
      <c r="KI77" s="205" t="str">
        <f>IF(KE77=0," ",VLOOKUP(KE77,PROTOKOL!$A:$E,5,FALSE))</f>
        <v xml:space="preserve"> </v>
      </c>
      <c r="KJ77" s="169"/>
      <c r="KK77" s="170" t="str">
        <f t="shared" si="174"/>
        <v xml:space="preserve"> </v>
      </c>
      <c r="KL77" s="210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",(VLOOKUP(KN77,PROTOKOL!$A$1:$E$27,2,FALSE))*KO77)</f>
        <v xml:space="preserve"> </v>
      </c>
      <c r="KQ77" s="168" t="str">
        <f t="shared" si="131"/>
        <v xml:space="preserve"> </v>
      </c>
      <c r="KR77" s="169" t="str">
        <f>IF(KN77=0," ",VLOOKUP(KN77,PROTOKOL!$A:$E,5,FALSE))</f>
        <v xml:space="preserve"> </v>
      </c>
      <c r="KS77" s="205" t="str">
        <f t="shared" si="102"/>
        <v xml:space="preserve"> </v>
      </c>
      <c r="KT77" s="169">
        <f t="shared" si="175"/>
        <v>0</v>
      </c>
      <c r="KU77" s="170" t="str">
        <f t="shared" si="176"/>
        <v xml:space="preserve"> </v>
      </c>
      <c r="KW77" s="166">
        <v>19</v>
      </c>
      <c r="KX77" s="227">
        <v>19</v>
      </c>
      <c r="KY77" s="167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",(VLOOKUP(LA77,PROTOKOL!$A$1:$E$27,2,FALSE))*LB77)</f>
        <v xml:space="preserve"> </v>
      </c>
      <c r="LD77" s="168" t="str">
        <f t="shared" si="132"/>
        <v xml:space="preserve"> </v>
      </c>
      <c r="LE77" s="205" t="str">
        <f>IF(LA77=0," ",VLOOKUP(LA77,PROTOKOL!$A:$E,5,FALSE))</f>
        <v xml:space="preserve"> </v>
      </c>
      <c r="LF77" s="169"/>
      <c r="LG77" s="170" t="str">
        <f t="shared" si="177"/>
        <v xml:space="preserve"> </v>
      </c>
      <c r="LH77" s="210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",(VLOOKUP(LJ77,PROTOKOL!$A$1:$E$27,2,FALSE))*LK77)</f>
        <v xml:space="preserve"> </v>
      </c>
      <c r="LM77" s="168" t="str">
        <f t="shared" si="133"/>
        <v xml:space="preserve"> </v>
      </c>
      <c r="LN77" s="169" t="str">
        <f>IF(LJ77=0," ",VLOOKUP(LJ77,PROTOKOL!$A:$E,5,FALSE))</f>
        <v xml:space="preserve"> </v>
      </c>
      <c r="LO77" s="205" t="str">
        <f t="shared" si="103"/>
        <v xml:space="preserve"> </v>
      </c>
      <c r="LP77" s="169">
        <f t="shared" si="178"/>
        <v>0</v>
      </c>
      <c r="LQ77" s="170" t="str">
        <f t="shared" si="179"/>
        <v xml:space="preserve"> </v>
      </c>
    </row>
    <row r="78" spans="1:329" ht="13.8">
      <c r="A78" s="166">
        <v>19</v>
      </c>
      <c r="B78" s="228"/>
      <c r="C78" s="167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",(VLOOKUP(E78,PROTOKOL!$A$1:$E$27,2,FALSE))*F78)</f>
        <v xml:space="preserve"> </v>
      </c>
      <c r="H78" s="168" t="str">
        <f t="shared" si="104"/>
        <v xml:space="preserve"> </v>
      </c>
      <c r="I78" s="205" t="str">
        <f>IF(E78=0," ",VLOOKUP(E78,PROTOKOL!$A:$E,5,FALSE))</f>
        <v xml:space="preserve"> </v>
      </c>
      <c r="J78" s="169"/>
      <c r="K78" s="170" t="str">
        <f t="shared" si="134"/>
        <v xml:space="preserve"> </v>
      </c>
      <c r="L78" s="210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",(VLOOKUP(N78,PROTOKOL!$A$1:$E$27,2,FALSE))*O78)</f>
        <v xml:space="preserve"> </v>
      </c>
      <c r="Q78" s="168" t="str">
        <f t="shared" si="105"/>
        <v xml:space="preserve"> </v>
      </c>
      <c r="R78" s="169" t="str">
        <f>IF(N78=0," ",VLOOKUP(N78,PROTOKOL!$A:$E,5,FALSE))</f>
        <v xml:space="preserve"> </v>
      </c>
      <c r="S78" s="205" t="str">
        <f t="shared" si="135"/>
        <v xml:space="preserve"> </v>
      </c>
      <c r="T78" s="169">
        <f t="shared" si="136"/>
        <v>0</v>
      </c>
      <c r="U78" s="170" t="str">
        <f t="shared" si="137"/>
        <v xml:space="preserve"> </v>
      </c>
      <c r="W78" s="166">
        <v>19</v>
      </c>
      <c r="X78" s="228"/>
      <c r="Y78" s="167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",(VLOOKUP(AA78,PROTOKOL!$A$1:$E$27,2,FALSE))*AB78)</f>
        <v xml:space="preserve"> </v>
      </c>
      <c r="AD78" s="168" t="str">
        <f t="shared" si="106"/>
        <v xml:space="preserve"> </v>
      </c>
      <c r="AE78" s="205" t="str">
        <f>IF(AA78=0," ",VLOOKUP(AA78,PROTOKOL!$A:$E,5,FALSE))</f>
        <v xml:space="preserve"> </v>
      </c>
      <c r="AF78" s="169"/>
      <c r="AG78" s="170" t="str">
        <f t="shared" si="138"/>
        <v xml:space="preserve"> </v>
      </c>
      <c r="AH78" s="210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",(VLOOKUP(AJ78,PROTOKOL!$A$1:$E$27,2,FALSE))*AK78)</f>
        <v xml:space="preserve"> </v>
      </c>
      <c r="AM78" s="168" t="str">
        <f t="shared" si="107"/>
        <v xml:space="preserve"> </v>
      </c>
      <c r="AN78" s="169" t="str">
        <f>IF(AJ78=0," ",VLOOKUP(AJ78,PROTOKOL!$A:$E,5,FALSE))</f>
        <v xml:space="preserve"> </v>
      </c>
      <c r="AO78" s="205" t="str">
        <f t="shared" si="90"/>
        <v xml:space="preserve"> </v>
      </c>
      <c r="AP78" s="169">
        <f t="shared" si="139"/>
        <v>0</v>
      </c>
      <c r="AQ78" s="170" t="str">
        <f t="shared" si="140"/>
        <v xml:space="preserve"> </v>
      </c>
      <c r="AS78" s="166">
        <v>19</v>
      </c>
      <c r="AT78" s="228"/>
      <c r="AU78" s="167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",(VLOOKUP(AW78,PROTOKOL!$A$1:$E$27,2,FALSE))*AX78)</f>
        <v xml:space="preserve"> </v>
      </c>
      <c r="AZ78" s="168" t="str">
        <f t="shared" si="108"/>
        <v xml:space="preserve"> </v>
      </c>
      <c r="BA78" s="205" t="str">
        <f>IF(AW78=0," ",VLOOKUP(AW78,PROTOKOL!$A:$E,5,FALSE))</f>
        <v xml:space="preserve"> </v>
      </c>
      <c r="BB78" s="169"/>
      <c r="BC78" s="170" t="str">
        <f t="shared" si="141"/>
        <v xml:space="preserve"> </v>
      </c>
      <c r="BD78" s="210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",(VLOOKUP(BF78,PROTOKOL!$A$1:$E$27,2,FALSE))*BG78)</f>
        <v xml:space="preserve"> </v>
      </c>
      <c r="BI78" s="168" t="str">
        <f t="shared" si="109"/>
        <v xml:space="preserve"> </v>
      </c>
      <c r="BJ78" s="169" t="str">
        <f>IF(BF78=0," ",VLOOKUP(BF78,PROTOKOL!$A:$E,5,FALSE))</f>
        <v xml:space="preserve"> </v>
      </c>
      <c r="BK78" s="205" t="str">
        <f t="shared" si="91"/>
        <v xml:space="preserve"> </v>
      </c>
      <c r="BL78" s="169">
        <f t="shared" si="142"/>
        <v>0</v>
      </c>
      <c r="BM78" s="170" t="str">
        <f t="shared" si="143"/>
        <v xml:space="preserve"> </v>
      </c>
      <c r="BO78" s="166">
        <v>19</v>
      </c>
      <c r="BP78" s="228"/>
      <c r="BQ78" s="167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",(VLOOKUP(BS78,PROTOKOL!$A$1:$E$27,2,FALSE))*BT78)</f>
        <v xml:space="preserve"> </v>
      </c>
      <c r="BV78" s="168" t="str">
        <f t="shared" si="110"/>
        <v xml:space="preserve"> </v>
      </c>
      <c r="BW78" s="205" t="str">
        <f>IF(BS78=0," ",VLOOKUP(BS78,PROTOKOL!$A:$E,5,FALSE))</f>
        <v xml:space="preserve"> </v>
      </c>
      <c r="BX78" s="169"/>
      <c r="BY78" s="170" t="str">
        <f t="shared" si="144"/>
        <v xml:space="preserve"> </v>
      </c>
      <c r="BZ78" s="210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",(VLOOKUP(CB78,PROTOKOL!$A$1:$E$27,2,FALSE))*CC78)</f>
        <v xml:space="preserve"> </v>
      </c>
      <c r="CE78" s="168" t="str">
        <f t="shared" si="111"/>
        <v xml:space="preserve"> </v>
      </c>
      <c r="CF78" s="169" t="str">
        <f>IF(CB78=0," ",VLOOKUP(CB78,PROTOKOL!$A:$E,5,FALSE))</f>
        <v xml:space="preserve"> </v>
      </c>
      <c r="CG78" s="205" t="str">
        <f t="shared" si="92"/>
        <v xml:space="preserve"> </v>
      </c>
      <c r="CH78" s="169">
        <f t="shared" si="145"/>
        <v>0</v>
      </c>
      <c r="CI78" s="170" t="str">
        <f t="shared" si="146"/>
        <v xml:space="preserve"> </v>
      </c>
      <c r="CK78" s="166">
        <v>19</v>
      </c>
      <c r="CL78" s="228"/>
      <c r="CM78" s="167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",(VLOOKUP(CO78,PROTOKOL!$A$1:$E$27,2,FALSE))*CP78)</f>
        <v xml:space="preserve"> </v>
      </c>
      <c r="CR78" s="168" t="str">
        <f t="shared" si="112"/>
        <v xml:space="preserve"> </v>
      </c>
      <c r="CS78" s="205" t="str">
        <f>IF(CO78=0," ",VLOOKUP(CO78,PROTOKOL!$A:$E,5,FALSE))</f>
        <v xml:space="preserve"> </v>
      </c>
      <c r="CT78" s="169"/>
      <c r="CU78" s="170" t="str">
        <f t="shared" si="147"/>
        <v xml:space="preserve"> </v>
      </c>
      <c r="CV78" s="210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",(VLOOKUP(CX78,PROTOKOL!$A$1:$E$27,2,FALSE))*CY78)</f>
        <v xml:space="preserve"> </v>
      </c>
      <c r="DA78" s="168" t="str">
        <f t="shared" si="113"/>
        <v xml:space="preserve"> </v>
      </c>
      <c r="DB78" s="169" t="str">
        <f>IF(CX78=0," ",VLOOKUP(CX78,PROTOKOL!$A:$E,5,FALSE))</f>
        <v xml:space="preserve"> </v>
      </c>
      <c r="DC78" s="205" t="str">
        <f t="shared" si="93"/>
        <v xml:space="preserve"> </v>
      </c>
      <c r="DD78" s="169">
        <f t="shared" si="148"/>
        <v>0</v>
      </c>
      <c r="DE78" s="170" t="str">
        <f t="shared" si="149"/>
        <v xml:space="preserve"> </v>
      </c>
      <c r="DG78" s="166">
        <v>19</v>
      </c>
      <c r="DH78" s="228"/>
      <c r="DI78" s="167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",(VLOOKUP(DK78,PROTOKOL!$A$1:$E$27,2,FALSE))*DL78)</f>
        <v xml:space="preserve"> </v>
      </c>
      <c r="DN78" s="168" t="str">
        <f t="shared" si="114"/>
        <v xml:space="preserve"> </v>
      </c>
      <c r="DO78" s="205" t="str">
        <f>IF(DK78=0," ",VLOOKUP(DK78,PROTOKOL!$A:$E,5,FALSE))</f>
        <v xml:space="preserve"> </v>
      </c>
      <c r="DP78" s="169"/>
      <c r="DQ78" s="170" t="str">
        <f t="shared" si="150"/>
        <v xml:space="preserve"> </v>
      </c>
      <c r="DR78" s="210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",(VLOOKUP(DT78,PROTOKOL!$A$1:$E$27,2,FALSE))*DU78)</f>
        <v xml:space="preserve"> </v>
      </c>
      <c r="DW78" s="168" t="str">
        <f t="shared" si="115"/>
        <v xml:space="preserve"> </v>
      </c>
      <c r="DX78" s="169" t="str">
        <f>IF(DT78=0," ",VLOOKUP(DT78,PROTOKOL!$A:$E,5,FALSE))</f>
        <v xml:space="preserve"> </v>
      </c>
      <c r="DY78" s="205" t="str">
        <f t="shared" si="94"/>
        <v xml:space="preserve"> </v>
      </c>
      <c r="DZ78" s="169">
        <f t="shared" si="151"/>
        <v>0</v>
      </c>
      <c r="EA78" s="170" t="str">
        <f t="shared" si="152"/>
        <v xml:space="preserve"> </v>
      </c>
      <c r="EC78" s="166">
        <v>19</v>
      </c>
      <c r="ED78" s="228"/>
      <c r="EE78" s="167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",(VLOOKUP(EG78,PROTOKOL!$A$1:$E$27,2,FALSE))*EH78)</f>
        <v xml:space="preserve"> </v>
      </c>
      <c r="EJ78" s="168" t="str">
        <f t="shared" si="116"/>
        <v xml:space="preserve"> </v>
      </c>
      <c r="EK78" s="205" t="str">
        <f>IF(EG78=0," ",VLOOKUP(EG78,PROTOKOL!$A:$E,5,FALSE))</f>
        <v xml:space="preserve"> </v>
      </c>
      <c r="EL78" s="169"/>
      <c r="EM78" s="170" t="str">
        <f t="shared" si="153"/>
        <v xml:space="preserve"> </v>
      </c>
      <c r="EN78" s="210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",(VLOOKUP(EP78,PROTOKOL!$A$1:$E$27,2,FALSE))*EQ78)</f>
        <v xml:space="preserve"> </v>
      </c>
      <c r="ES78" s="168" t="str">
        <f t="shared" si="117"/>
        <v xml:space="preserve"> </v>
      </c>
      <c r="ET78" s="169" t="str">
        <f>IF(EP78=0," ",VLOOKUP(EP78,PROTOKOL!$A:$E,5,FALSE))</f>
        <v xml:space="preserve"> </v>
      </c>
      <c r="EU78" s="205" t="str">
        <f t="shared" si="95"/>
        <v xml:space="preserve"> </v>
      </c>
      <c r="EV78" s="169">
        <f t="shared" si="154"/>
        <v>0</v>
      </c>
      <c r="EW78" s="170" t="str">
        <f t="shared" si="155"/>
        <v xml:space="preserve"> </v>
      </c>
      <c r="EY78" s="166">
        <v>19</v>
      </c>
      <c r="EZ78" s="228"/>
      <c r="FA78" s="167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",(VLOOKUP(FC78,PROTOKOL!$A$1:$E$27,2,FALSE))*FD78)</f>
        <v xml:space="preserve"> </v>
      </c>
      <c r="FF78" s="168" t="str">
        <f t="shared" si="118"/>
        <v xml:space="preserve"> </v>
      </c>
      <c r="FG78" s="205" t="str">
        <f>IF(FC78=0," ",VLOOKUP(FC78,PROTOKOL!$A:$E,5,FALSE))</f>
        <v xml:space="preserve"> </v>
      </c>
      <c r="FH78" s="169"/>
      <c r="FI78" s="170" t="str">
        <f t="shared" si="156"/>
        <v xml:space="preserve"> </v>
      </c>
      <c r="FJ78" s="210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",(VLOOKUP(FL78,PROTOKOL!$A$1:$E$27,2,FALSE))*FM78)</f>
        <v xml:space="preserve"> </v>
      </c>
      <c r="FO78" s="168" t="str">
        <f t="shared" si="119"/>
        <v xml:space="preserve"> </v>
      </c>
      <c r="FP78" s="169" t="str">
        <f>IF(FL78=0," ",VLOOKUP(FL78,PROTOKOL!$A:$E,5,FALSE))</f>
        <v xml:space="preserve"> </v>
      </c>
      <c r="FQ78" s="205" t="str">
        <f t="shared" si="96"/>
        <v xml:space="preserve"> </v>
      </c>
      <c r="FR78" s="169">
        <f t="shared" si="157"/>
        <v>0</v>
      </c>
      <c r="FS78" s="170" t="str">
        <f t="shared" si="158"/>
        <v xml:space="preserve"> </v>
      </c>
      <c r="FU78" s="166">
        <v>19</v>
      </c>
      <c r="FV78" s="228"/>
      <c r="FW78" s="167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",(VLOOKUP(FY78,PROTOKOL!$A$1:$E$27,2,FALSE))*FZ78)</f>
        <v xml:space="preserve"> </v>
      </c>
      <c r="GB78" s="168" t="str">
        <f t="shared" si="120"/>
        <v xml:space="preserve"> </v>
      </c>
      <c r="GC78" s="205" t="str">
        <f>IF(FY78=0," ",VLOOKUP(FY78,PROTOKOL!$A:$E,5,FALSE))</f>
        <v xml:space="preserve"> </v>
      </c>
      <c r="GD78" s="169"/>
      <c r="GE78" s="170" t="str">
        <f t="shared" si="159"/>
        <v xml:space="preserve"> </v>
      </c>
      <c r="GF78" s="210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",(VLOOKUP(GH78,PROTOKOL!$A$1:$E$27,2,FALSE))*GI78)</f>
        <v xml:space="preserve"> </v>
      </c>
      <c r="GK78" s="168" t="str">
        <f t="shared" si="121"/>
        <v xml:space="preserve"> </v>
      </c>
      <c r="GL78" s="169" t="str">
        <f>IF(GH78=0," ",VLOOKUP(GH78,PROTOKOL!$A:$E,5,FALSE))</f>
        <v xml:space="preserve"> </v>
      </c>
      <c r="GM78" s="205" t="str">
        <f t="shared" si="97"/>
        <v xml:space="preserve"> </v>
      </c>
      <c r="GN78" s="169">
        <f t="shared" si="160"/>
        <v>0</v>
      </c>
      <c r="GO78" s="170" t="str">
        <f t="shared" si="161"/>
        <v xml:space="preserve"> </v>
      </c>
      <c r="GQ78" s="166">
        <v>19</v>
      </c>
      <c r="GR78" s="228"/>
      <c r="GS78" s="167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",(VLOOKUP(GU78,PROTOKOL!$A$1:$E$27,2,FALSE))*GV78)</f>
        <v xml:space="preserve"> </v>
      </c>
      <c r="GX78" s="168" t="str">
        <f t="shared" si="122"/>
        <v xml:space="preserve"> </v>
      </c>
      <c r="GY78" s="205" t="str">
        <f>IF(GU78=0," ",VLOOKUP(GU78,PROTOKOL!$A:$E,5,FALSE))</f>
        <v xml:space="preserve"> </v>
      </c>
      <c r="GZ78" s="169"/>
      <c r="HA78" s="170" t="str">
        <f t="shared" si="162"/>
        <v xml:space="preserve"> </v>
      </c>
      <c r="HB78" s="210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",(VLOOKUP(HD78,PROTOKOL!$A$1:$E$27,2,FALSE))*HE78)</f>
        <v xml:space="preserve"> </v>
      </c>
      <c r="HG78" s="168" t="str">
        <f t="shared" si="123"/>
        <v xml:space="preserve"> </v>
      </c>
      <c r="HH78" s="169" t="str">
        <f>IF(HD78=0," ",VLOOKUP(HD78,PROTOKOL!$A:$E,5,FALSE))</f>
        <v xml:space="preserve"> </v>
      </c>
      <c r="HI78" s="205" t="str">
        <f t="shared" si="98"/>
        <v xml:space="preserve"> </v>
      </c>
      <c r="HJ78" s="169">
        <f t="shared" si="163"/>
        <v>0</v>
      </c>
      <c r="HK78" s="170" t="str">
        <f t="shared" si="164"/>
        <v xml:space="preserve"> </v>
      </c>
      <c r="HM78" s="166">
        <v>19</v>
      </c>
      <c r="HN78" s="228"/>
      <c r="HO78" s="167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",(VLOOKUP(HQ78,PROTOKOL!$A$1:$E$27,2,FALSE))*HR78)</f>
        <v xml:space="preserve"> </v>
      </c>
      <c r="HT78" s="168" t="str">
        <f t="shared" si="124"/>
        <v xml:space="preserve"> </v>
      </c>
      <c r="HU78" s="205" t="str">
        <f>IF(HQ78=0," ",VLOOKUP(HQ78,PROTOKOL!$A:$E,5,FALSE))</f>
        <v xml:space="preserve"> </v>
      </c>
      <c r="HV78" s="169"/>
      <c r="HW78" s="170" t="str">
        <f t="shared" si="165"/>
        <v xml:space="preserve"> </v>
      </c>
      <c r="HX78" s="210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",(VLOOKUP(HZ78,PROTOKOL!$A$1:$E$27,2,FALSE))*IA78)</f>
        <v xml:space="preserve"> </v>
      </c>
      <c r="IC78" s="168" t="str">
        <f t="shared" si="125"/>
        <v xml:space="preserve"> </v>
      </c>
      <c r="ID78" s="169" t="str">
        <f>IF(HZ78=0," ",VLOOKUP(HZ78,PROTOKOL!$A:$E,5,FALSE))</f>
        <v xml:space="preserve"> </v>
      </c>
      <c r="IE78" s="205" t="str">
        <f t="shared" si="99"/>
        <v xml:space="preserve"> </v>
      </c>
      <c r="IF78" s="169">
        <f t="shared" si="166"/>
        <v>0</v>
      </c>
      <c r="IG78" s="170" t="str">
        <f t="shared" si="167"/>
        <v xml:space="preserve"> </v>
      </c>
      <c r="II78" s="166">
        <v>19</v>
      </c>
      <c r="IJ78" s="228"/>
      <c r="IK78" s="167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",(VLOOKUP(IM78,PROTOKOL!$A$1:$E$27,2,FALSE))*IN78)</f>
        <v xml:space="preserve"> </v>
      </c>
      <c r="IP78" s="168" t="str">
        <f t="shared" si="126"/>
        <v xml:space="preserve"> </v>
      </c>
      <c r="IQ78" s="205" t="str">
        <f>IF(IM78=0," ",VLOOKUP(IM78,PROTOKOL!$A:$E,5,FALSE))</f>
        <v xml:space="preserve"> </v>
      </c>
      <c r="IR78" s="169"/>
      <c r="IS78" s="170" t="str">
        <f t="shared" si="168"/>
        <v xml:space="preserve"> </v>
      </c>
      <c r="IT78" s="210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",(VLOOKUP(IV78,PROTOKOL!$A$1:$E$27,2,FALSE))*IW78)</f>
        <v xml:space="preserve"> </v>
      </c>
      <c r="IY78" s="168" t="str">
        <f t="shared" si="127"/>
        <v xml:space="preserve"> </v>
      </c>
      <c r="IZ78" s="169" t="str">
        <f>IF(IV78=0," ",VLOOKUP(IV78,PROTOKOL!$A:$E,5,FALSE))</f>
        <v xml:space="preserve"> </v>
      </c>
      <c r="JA78" s="205" t="str">
        <f t="shared" si="100"/>
        <v xml:space="preserve"> </v>
      </c>
      <c r="JB78" s="169">
        <f t="shared" si="169"/>
        <v>0</v>
      </c>
      <c r="JC78" s="170" t="str">
        <f t="shared" si="170"/>
        <v xml:space="preserve"> </v>
      </c>
      <c r="JE78" s="166">
        <v>19</v>
      </c>
      <c r="JF78" s="228"/>
      <c r="JG78" s="167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",(VLOOKUP(JI78,PROTOKOL!$A$1:$E$27,2,FALSE))*JJ78)</f>
        <v xml:space="preserve"> </v>
      </c>
      <c r="JL78" s="168" t="str">
        <f t="shared" si="128"/>
        <v xml:space="preserve"> </v>
      </c>
      <c r="JM78" s="205" t="str">
        <f>IF(JI78=0," ",VLOOKUP(JI78,PROTOKOL!$A:$E,5,FALSE))</f>
        <v xml:space="preserve"> </v>
      </c>
      <c r="JN78" s="169"/>
      <c r="JO78" s="170" t="str">
        <f t="shared" si="171"/>
        <v xml:space="preserve"> </v>
      </c>
      <c r="JP78" s="210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",(VLOOKUP(JR78,PROTOKOL!$A$1:$E$27,2,FALSE))*JS78)</f>
        <v xml:space="preserve"> </v>
      </c>
      <c r="JU78" s="168" t="str">
        <f t="shared" si="129"/>
        <v xml:space="preserve"> </v>
      </c>
      <c r="JV78" s="169" t="str">
        <f>IF(JR78=0," ",VLOOKUP(JR78,PROTOKOL!$A:$E,5,FALSE))</f>
        <v xml:space="preserve"> </v>
      </c>
      <c r="JW78" s="205" t="str">
        <f t="shared" si="101"/>
        <v xml:space="preserve"> </v>
      </c>
      <c r="JX78" s="169">
        <f t="shared" si="172"/>
        <v>0</v>
      </c>
      <c r="JY78" s="170" t="str">
        <f t="shared" si="173"/>
        <v xml:space="preserve"> </v>
      </c>
      <c r="KA78" s="166">
        <v>19</v>
      </c>
      <c r="KB78" s="228"/>
      <c r="KC78" s="167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",(VLOOKUP(KE78,PROTOKOL!$A$1:$E$27,2,FALSE))*KF78)</f>
        <v xml:space="preserve"> </v>
      </c>
      <c r="KH78" s="168" t="str">
        <f t="shared" si="130"/>
        <v xml:space="preserve"> </v>
      </c>
      <c r="KI78" s="205" t="str">
        <f>IF(KE78=0," ",VLOOKUP(KE78,PROTOKOL!$A:$E,5,FALSE))</f>
        <v xml:space="preserve"> </v>
      </c>
      <c r="KJ78" s="169"/>
      <c r="KK78" s="170" t="str">
        <f t="shared" si="174"/>
        <v xml:space="preserve"> </v>
      </c>
      <c r="KL78" s="210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",(VLOOKUP(KN78,PROTOKOL!$A$1:$E$27,2,FALSE))*KO78)</f>
        <v xml:space="preserve"> </v>
      </c>
      <c r="KQ78" s="168" t="str">
        <f t="shared" si="131"/>
        <v xml:space="preserve"> </v>
      </c>
      <c r="KR78" s="169" t="str">
        <f>IF(KN78=0," ",VLOOKUP(KN78,PROTOKOL!$A:$E,5,FALSE))</f>
        <v xml:space="preserve"> </v>
      </c>
      <c r="KS78" s="205" t="str">
        <f t="shared" si="102"/>
        <v xml:space="preserve"> </v>
      </c>
      <c r="KT78" s="169">
        <f t="shared" si="175"/>
        <v>0</v>
      </c>
      <c r="KU78" s="170" t="str">
        <f t="shared" si="176"/>
        <v xml:space="preserve"> </v>
      </c>
      <c r="KW78" s="166">
        <v>19</v>
      </c>
      <c r="KX78" s="228"/>
      <c r="KY78" s="167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",(VLOOKUP(LA78,PROTOKOL!$A$1:$E$27,2,FALSE))*LB78)</f>
        <v xml:space="preserve"> </v>
      </c>
      <c r="LD78" s="168" t="str">
        <f t="shared" si="132"/>
        <v xml:space="preserve"> </v>
      </c>
      <c r="LE78" s="205" t="str">
        <f>IF(LA78=0," ",VLOOKUP(LA78,PROTOKOL!$A:$E,5,FALSE))</f>
        <v xml:space="preserve"> </v>
      </c>
      <c r="LF78" s="169"/>
      <c r="LG78" s="170" t="str">
        <f t="shared" si="177"/>
        <v xml:space="preserve"> </v>
      </c>
      <c r="LH78" s="210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",(VLOOKUP(LJ78,PROTOKOL!$A$1:$E$27,2,FALSE))*LK78)</f>
        <v xml:space="preserve"> </v>
      </c>
      <c r="LM78" s="168" t="str">
        <f t="shared" si="133"/>
        <v xml:space="preserve"> </v>
      </c>
      <c r="LN78" s="169" t="str">
        <f>IF(LJ78=0," ",VLOOKUP(LJ78,PROTOKOL!$A:$E,5,FALSE))</f>
        <v xml:space="preserve"> </v>
      </c>
      <c r="LO78" s="205" t="str">
        <f t="shared" si="103"/>
        <v xml:space="preserve"> </v>
      </c>
      <c r="LP78" s="169">
        <f t="shared" si="178"/>
        <v>0</v>
      </c>
      <c r="LQ78" s="170" t="str">
        <f t="shared" si="179"/>
        <v xml:space="preserve"> </v>
      </c>
    </row>
    <row r="79" spans="1:329" ht="13.8">
      <c r="A79" s="166">
        <v>19</v>
      </c>
      <c r="B79" s="229"/>
      <c r="C79" s="167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",(VLOOKUP(E79,PROTOKOL!$A$1:$E$27,2,FALSE))*F79)</f>
        <v xml:space="preserve"> </v>
      </c>
      <c r="H79" s="168" t="str">
        <f t="shared" si="104"/>
        <v xml:space="preserve"> </v>
      </c>
      <c r="I79" s="205" t="str">
        <f>IF(E79=0," ",VLOOKUP(E79,PROTOKOL!$A:$E,5,FALSE))</f>
        <v xml:space="preserve"> </v>
      </c>
      <c r="J79" s="169"/>
      <c r="K79" s="170" t="str">
        <f t="shared" si="134"/>
        <v xml:space="preserve"> </v>
      </c>
      <c r="L79" s="210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",(VLOOKUP(N79,PROTOKOL!$A$1:$E$27,2,FALSE))*O79)</f>
        <v xml:space="preserve"> </v>
      </c>
      <c r="Q79" s="168" t="str">
        <f t="shared" si="105"/>
        <v xml:space="preserve"> </v>
      </c>
      <c r="R79" s="169" t="str">
        <f>IF(N79=0," ",VLOOKUP(N79,PROTOKOL!$A:$E,5,FALSE))</f>
        <v xml:space="preserve"> </v>
      </c>
      <c r="S79" s="205" t="str">
        <f t="shared" si="135"/>
        <v xml:space="preserve"> </v>
      </c>
      <c r="T79" s="169">
        <f t="shared" si="136"/>
        <v>0</v>
      </c>
      <c r="U79" s="170" t="str">
        <f t="shared" si="137"/>
        <v xml:space="preserve"> </v>
      </c>
      <c r="W79" s="166">
        <v>19</v>
      </c>
      <c r="X79" s="229"/>
      <c r="Y79" s="167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",(VLOOKUP(AA79,PROTOKOL!$A$1:$E$27,2,FALSE))*AB79)</f>
        <v xml:space="preserve"> </v>
      </c>
      <c r="AD79" s="168" t="str">
        <f t="shared" si="106"/>
        <v xml:space="preserve"> </v>
      </c>
      <c r="AE79" s="205" t="str">
        <f>IF(AA79=0," ",VLOOKUP(AA79,PROTOKOL!$A:$E,5,FALSE))</f>
        <v xml:space="preserve"> </v>
      </c>
      <c r="AF79" s="169"/>
      <c r="AG79" s="170" t="str">
        <f t="shared" si="138"/>
        <v xml:space="preserve"> </v>
      </c>
      <c r="AH79" s="210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",(VLOOKUP(AJ79,PROTOKOL!$A$1:$E$27,2,FALSE))*AK79)</f>
        <v xml:space="preserve"> </v>
      </c>
      <c r="AM79" s="168" t="str">
        <f t="shared" si="107"/>
        <v xml:space="preserve"> </v>
      </c>
      <c r="AN79" s="169" t="str">
        <f>IF(AJ79=0," ",VLOOKUP(AJ79,PROTOKOL!$A:$E,5,FALSE))</f>
        <v xml:space="preserve"> </v>
      </c>
      <c r="AO79" s="205" t="str">
        <f t="shared" si="90"/>
        <v xml:space="preserve"> </v>
      </c>
      <c r="AP79" s="169">
        <f t="shared" si="139"/>
        <v>0</v>
      </c>
      <c r="AQ79" s="170" t="str">
        <f t="shared" si="140"/>
        <v xml:space="preserve"> </v>
      </c>
      <c r="AS79" s="166">
        <v>19</v>
      </c>
      <c r="AT79" s="229"/>
      <c r="AU79" s="167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",(VLOOKUP(AW79,PROTOKOL!$A$1:$E$27,2,FALSE))*AX79)</f>
        <v xml:space="preserve"> </v>
      </c>
      <c r="AZ79" s="168" t="str">
        <f t="shared" si="108"/>
        <v xml:space="preserve"> </v>
      </c>
      <c r="BA79" s="205" t="str">
        <f>IF(AW79=0," ",VLOOKUP(AW79,PROTOKOL!$A:$E,5,FALSE))</f>
        <v xml:space="preserve"> </v>
      </c>
      <c r="BB79" s="169"/>
      <c r="BC79" s="170" t="str">
        <f t="shared" si="141"/>
        <v xml:space="preserve"> </v>
      </c>
      <c r="BD79" s="210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",(VLOOKUP(BF79,PROTOKOL!$A$1:$E$27,2,FALSE))*BG79)</f>
        <v xml:space="preserve"> </v>
      </c>
      <c r="BI79" s="168" t="str">
        <f t="shared" si="109"/>
        <v xml:space="preserve"> </v>
      </c>
      <c r="BJ79" s="169" t="str">
        <f>IF(BF79=0," ",VLOOKUP(BF79,PROTOKOL!$A:$E,5,FALSE))</f>
        <v xml:space="preserve"> </v>
      </c>
      <c r="BK79" s="205" t="str">
        <f t="shared" si="91"/>
        <v xml:space="preserve"> </v>
      </c>
      <c r="BL79" s="169">
        <f t="shared" si="142"/>
        <v>0</v>
      </c>
      <c r="BM79" s="170" t="str">
        <f t="shared" si="143"/>
        <v xml:space="preserve"> </v>
      </c>
      <c r="BO79" s="166">
        <v>19</v>
      </c>
      <c r="BP79" s="229"/>
      <c r="BQ79" s="167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",(VLOOKUP(BS79,PROTOKOL!$A$1:$E$27,2,FALSE))*BT79)</f>
        <v xml:space="preserve"> </v>
      </c>
      <c r="BV79" s="168" t="str">
        <f t="shared" si="110"/>
        <v xml:space="preserve"> </v>
      </c>
      <c r="BW79" s="205" t="str">
        <f>IF(BS79=0," ",VLOOKUP(BS79,PROTOKOL!$A:$E,5,FALSE))</f>
        <v xml:space="preserve"> </v>
      </c>
      <c r="BX79" s="169"/>
      <c r="BY79" s="170" t="str">
        <f t="shared" si="144"/>
        <v xml:space="preserve"> </v>
      </c>
      <c r="BZ79" s="210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",(VLOOKUP(CB79,PROTOKOL!$A$1:$E$27,2,FALSE))*CC79)</f>
        <v xml:space="preserve"> </v>
      </c>
      <c r="CE79" s="168" t="str">
        <f t="shared" si="111"/>
        <v xml:space="preserve"> </v>
      </c>
      <c r="CF79" s="169" t="str">
        <f>IF(CB79=0," ",VLOOKUP(CB79,PROTOKOL!$A:$E,5,FALSE))</f>
        <v xml:space="preserve"> </v>
      </c>
      <c r="CG79" s="205" t="str">
        <f t="shared" si="92"/>
        <v xml:space="preserve"> </v>
      </c>
      <c r="CH79" s="169">
        <f t="shared" si="145"/>
        <v>0</v>
      </c>
      <c r="CI79" s="170" t="str">
        <f t="shared" si="146"/>
        <v xml:space="preserve"> </v>
      </c>
      <c r="CK79" s="166">
        <v>19</v>
      </c>
      <c r="CL79" s="229"/>
      <c r="CM79" s="167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",(VLOOKUP(CO79,PROTOKOL!$A$1:$E$27,2,FALSE))*CP79)</f>
        <v xml:space="preserve"> </v>
      </c>
      <c r="CR79" s="168" t="str">
        <f t="shared" si="112"/>
        <v xml:space="preserve"> </v>
      </c>
      <c r="CS79" s="205" t="str">
        <f>IF(CO79=0," ",VLOOKUP(CO79,PROTOKOL!$A:$E,5,FALSE))</f>
        <v xml:space="preserve"> </v>
      </c>
      <c r="CT79" s="169"/>
      <c r="CU79" s="170" t="str">
        <f t="shared" si="147"/>
        <v xml:space="preserve"> </v>
      </c>
      <c r="CV79" s="210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",(VLOOKUP(CX79,PROTOKOL!$A$1:$E$27,2,FALSE))*CY79)</f>
        <v xml:space="preserve"> </v>
      </c>
      <c r="DA79" s="168" t="str">
        <f t="shared" si="113"/>
        <v xml:space="preserve"> </v>
      </c>
      <c r="DB79" s="169" t="str">
        <f>IF(CX79=0," ",VLOOKUP(CX79,PROTOKOL!$A:$E,5,FALSE))</f>
        <v xml:space="preserve"> </v>
      </c>
      <c r="DC79" s="205" t="str">
        <f t="shared" si="93"/>
        <v xml:space="preserve"> </v>
      </c>
      <c r="DD79" s="169">
        <f t="shared" si="148"/>
        <v>0</v>
      </c>
      <c r="DE79" s="170" t="str">
        <f t="shared" si="149"/>
        <v xml:space="preserve"> </v>
      </c>
      <c r="DG79" s="166">
        <v>19</v>
      </c>
      <c r="DH79" s="229"/>
      <c r="DI79" s="167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",(VLOOKUP(DK79,PROTOKOL!$A$1:$E$27,2,FALSE))*DL79)</f>
        <v xml:space="preserve"> </v>
      </c>
      <c r="DN79" s="168" t="str">
        <f t="shared" si="114"/>
        <v xml:space="preserve"> </v>
      </c>
      <c r="DO79" s="205" t="str">
        <f>IF(DK79=0," ",VLOOKUP(DK79,PROTOKOL!$A:$E,5,FALSE))</f>
        <v xml:space="preserve"> </v>
      </c>
      <c r="DP79" s="169"/>
      <c r="DQ79" s="170" t="str">
        <f t="shared" si="150"/>
        <v xml:space="preserve"> </v>
      </c>
      <c r="DR79" s="210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",(VLOOKUP(DT79,PROTOKOL!$A$1:$E$27,2,FALSE))*DU79)</f>
        <v xml:space="preserve"> </v>
      </c>
      <c r="DW79" s="168" t="str">
        <f t="shared" si="115"/>
        <v xml:space="preserve"> </v>
      </c>
      <c r="DX79" s="169" t="str">
        <f>IF(DT79=0," ",VLOOKUP(DT79,PROTOKOL!$A:$E,5,FALSE))</f>
        <v xml:space="preserve"> </v>
      </c>
      <c r="DY79" s="205" t="str">
        <f t="shared" si="94"/>
        <v xml:space="preserve"> </v>
      </c>
      <c r="DZ79" s="169">
        <f t="shared" si="151"/>
        <v>0</v>
      </c>
      <c r="EA79" s="170" t="str">
        <f t="shared" si="152"/>
        <v xml:space="preserve"> </v>
      </c>
      <c r="EC79" s="166">
        <v>19</v>
      </c>
      <c r="ED79" s="229"/>
      <c r="EE79" s="167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",(VLOOKUP(EG79,PROTOKOL!$A$1:$E$27,2,FALSE))*EH79)</f>
        <v xml:space="preserve"> </v>
      </c>
      <c r="EJ79" s="168" t="str">
        <f t="shared" si="116"/>
        <v xml:space="preserve"> </v>
      </c>
      <c r="EK79" s="205" t="str">
        <f>IF(EG79=0," ",VLOOKUP(EG79,PROTOKOL!$A:$E,5,FALSE))</f>
        <v xml:space="preserve"> </v>
      </c>
      <c r="EL79" s="169"/>
      <c r="EM79" s="170" t="str">
        <f t="shared" si="153"/>
        <v xml:space="preserve"> </v>
      </c>
      <c r="EN79" s="210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",(VLOOKUP(EP79,PROTOKOL!$A$1:$E$27,2,FALSE))*EQ79)</f>
        <v xml:space="preserve"> </v>
      </c>
      <c r="ES79" s="168" t="str">
        <f t="shared" si="117"/>
        <v xml:space="preserve"> </v>
      </c>
      <c r="ET79" s="169" t="str">
        <f>IF(EP79=0," ",VLOOKUP(EP79,PROTOKOL!$A:$E,5,FALSE))</f>
        <v xml:space="preserve"> </v>
      </c>
      <c r="EU79" s="205" t="str">
        <f t="shared" si="95"/>
        <v xml:space="preserve"> </v>
      </c>
      <c r="EV79" s="169">
        <f t="shared" si="154"/>
        <v>0</v>
      </c>
      <c r="EW79" s="170" t="str">
        <f t="shared" si="155"/>
        <v xml:space="preserve"> </v>
      </c>
      <c r="EY79" s="166">
        <v>19</v>
      </c>
      <c r="EZ79" s="229"/>
      <c r="FA79" s="167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",(VLOOKUP(FC79,PROTOKOL!$A$1:$E$27,2,FALSE))*FD79)</f>
        <v xml:space="preserve"> </v>
      </c>
      <c r="FF79" s="168" t="str">
        <f t="shared" si="118"/>
        <v xml:space="preserve"> </v>
      </c>
      <c r="FG79" s="205" t="str">
        <f>IF(FC79=0," ",VLOOKUP(FC79,PROTOKOL!$A:$E,5,FALSE))</f>
        <v xml:space="preserve"> </v>
      </c>
      <c r="FH79" s="169"/>
      <c r="FI79" s="170" t="str">
        <f t="shared" si="156"/>
        <v xml:space="preserve"> </v>
      </c>
      <c r="FJ79" s="210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",(VLOOKUP(FL79,PROTOKOL!$A$1:$E$27,2,FALSE))*FM79)</f>
        <v xml:space="preserve"> </v>
      </c>
      <c r="FO79" s="168" t="str">
        <f t="shared" si="119"/>
        <v xml:space="preserve"> </v>
      </c>
      <c r="FP79" s="169" t="str">
        <f>IF(FL79=0," ",VLOOKUP(FL79,PROTOKOL!$A:$E,5,FALSE))</f>
        <v xml:space="preserve"> </v>
      </c>
      <c r="FQ79" s="205" t="str">
        <f t="shared" si="96"/>
        <v xml:space="preserve"> </v>
      </c>
      <c r="FR79" s="169">
        <f t="shared" si="157"/>
        <v>0</v>
      </c>
      <c r="FS79" s="170" t="str">
        <f t="shared" si="158"/>
        <v xml:space="preserve"> </v>
      </c>
      <c r="FU79" s="166">
        <v>19</v>
      </c>
      <c r="FV79" s="229"/>
      <c r="FW79" s="167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",(VLOOKUP(FY79,PROTOKOL!$A$1:$E$27,2,FALSE))*FZ79)</f>
        <v xml:space="preserve"> </v>
      </c>
      <c r="GB79" s="168" t="str">
        <f t="shared" si="120"/>
        <v xml:space="preserve"> </v>
      </c>
      <c r="GC79" s="205" t="str">
        <f>IF(FY79=0," ",VLOOKUP(FY79,PROTOKOL!$A:$E,5,FALSE))</f>
        <v xml:space="preserve"> </v>
      </c>
      <c r="GD79" s="169"/>
      <c r="GE79" s="170" t="str">
        <f t="shared" si="159"/>
        <v xml:space="preserve"> </v>
      </c>
      <c r="GF79" s="210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",(VLOOKUP(GH79,PROTOKOL!$A$1:$E$27,2,FALSE))*GI79)</f>
        <v xml:space="preserve"> </v>
      </c>
      <c r="GK79" s="168" t="str">
        <f t="shared" si="121"/>
        <v xml:space="preserve"> </v>
      </c>
      <c r="GL79" s="169" t="str">
        <f>IF(GH79=0," ",VLOOKUP(GH79,PROTOKOL!$A:$E,5,FALSE))</f>
        <v xml:space="preserve"> </v>
      </c>
      <c r="GM79" s="205" t="str">
        <f t="shared" si="97"/>
        <v xml:space="preserve"> </v>
      </c>
      <c r="GN79" s="169">
        <f t="shared" si="160"/>
        <v>0</v>
      </c>
      <c r="GO79" s="170" t="str">
        <f t="shared" si="161"/>
        <v xml:space="preserve"> </v>
      </c>
      <c r="GQ79" s="166">
        <v>19</v>
      </c>
      <c r="GR79" s="229"/>
      <c r="GS79" s="167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",(VLOOKUP(GU79,PROTOKOL!$A$1:$E$27,2,FALSE))*GV79)</f>
        <v xml:space="preserve"> </v>
      </c>
      <c r="GX79" s="168" t="str">
        <f t="shared" si="122"/>
        <v xml:space="preserve"> </v>
      </c>
      <c r="GY79" s="205" t="str">
        <f>IF(GU79=0," ",VLOOKUP(GU79,PROTOKOL!$A:$E,5,FALSE))</f>
        <v xml:space="preserve"> </v>
      </c>
      <c r="GZ79" s="169"/>
      <c r="HA79" s="170" t="str">
        <f t="shared" si="162"/>
        <v xml:space="preserve"> </v>
      </c>
      <c r="HB79" s="210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",(VLOOKUP(HD79,PROTOKOL!$A$1:$E$27,2,FALSE))*HE79)</f>
        <v xml:space="preserve"> </v>
      </c>
      <c r="HG79" s="168" t="str">
        <f t="shared" si="123"/>
        <v xml:space="preserve"> </v>
      </c>
      <c r="HH79" s="169" t="str">
        <f>IF(HD79=0," ",VLOOKUP(HD79,PROTOKOL!$A:$E,5,FALSE))</f>
        <v xml:space="preserve"> </v>
      </c>
      <c r="HI79" s="205" t="str">
        <f t="shared" si="98"/>
        <v xml:space="preserve"> </v>
      </c>
      <c r="HJ79" s="169">
        <f t="shared" si="163"/>
        <v>0</v>
      </c>
      <c r="HK79" s="170" t="str">
        <f t="shared" si="164"/>
        <v xml:space="preserve"> </v>
      </c>
      <c r="HM79" s="166">
        <v>19</v>
      </c>
      <c r="HN79" s="229"/>
      <c r="HO79" s="167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",(VLOOKUP(HQ79,PROTOKOL!$A$1:$E$27,2,FALSE))*HR79)</f>
        <v xml:space="preserve"> </v>
      </c>
      <c r="HT79" s="168" t="str">
        <f t="shared" si="124"/>
        <v xml:space="preserve"> </v>
      </c>
      <c r="HU79" s="205" t="str">
        <f>IF(HQ79=0," ",VLOOKUP(HQ79,PROTOKOL!$A:$E,5,FALSE))</f>
        <v xml:space="preserve"> </v>
      </c>
      <c r="HV79" s="169"/>
      <c r="HW79" s="170" t="str">
        <f t="shared" si="165"/>
        <v xml:space="preserve"> </v>
      </c>
      <c r="HX79" s="210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",(VLOOKUP(HZ79,PROTOKOL!$A$1:$E$27,2,FALSE))*IA79)</f>
        <v xml:space="preserve"> </v>
      </c>
      <c r="IC79" s="168" t="str">
        <f t="shared" si="125"/>
        <v xml:space="preserve"> </v>
      </c>
      <c r="ID79" s="169" t="str">
        <f>IF(HZ79=0," ",VLOOKUP(HZ79,PROTOKOL!$A:$E,5,FALSE))</f>
        <v xml:space="preserve"> </v>
      </c>
      <c r="IE79" s="205" t="str">
        <f t="shared" si="99"/>
        <v xml:space="preserve"> </v>
      </c>
      <c r="IF79" s="169">
        <f t="shared" si="166"/>
        <v>0</v>
      </c>
      <c r="IG79" s="170" t="str">
        <f t="shared" si="167"/>
        <v xml:space="preserve"> </v>
      </c>
      <c r="II79" s="166">
        <v>19</v>
      </c>
      <c r="IJ79" s="229"/>
      <c r="IK79" s="167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",(VLOOKUP(IM79,PROTOKOL!$A$1:$E$27,2,FALSE))*IN79)</f>
        <v xml:space="preserve"> </v>
      </c>
      <c r="IP79" s="168" t="str">
        <f t="shared" si="126"/>
        <v xml:space="preserve"> </v>
      </c>
      <c r="IQ79" s="205" t="str">
        <f>IF(IM79=0," ",VLOOKUP(IM79,PROTOKOL!$A:$E,5,FALSE))</f>
        <v xml:space="preserve"> </v>
      </c>
      <c r="IR79" s="169"/>
      <c r="IS79" s="170" t="str">
        <f t="shared" si="168"/>
        <v xml:space="preserve"> </v>
      </c>
      <c r="IT79" s="210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",(VLOOKUP(IV79,PROTOKOL!$A$1:$E$27,2,FALSE))*IW79)</f>
        <v xml:space="preserve"> </v>
      </c>
      <c r="IY79" s="168" t="str">
        <f t="shared" si="127"/>
        <v xml:space="preserve"> </v>
      </c>
      <c r="IZ79" s="169" t="str">
        <f>IF(IV79=0," ",VLOOKUP(IV79,PROTOKOL!$A:$E,5,FALSE))</f>
        <v xml:space="preserve"> </v>
      </c>
      <c r="JA79" s="205" t="str">
        <f t="shared" si="100"/>
        <v xml:space="preserve"> </v>
      </c>
      <c r="JB79" s="169">
        <f t="shared" si="169"/>
        <v>0</v>
      </c>
      <c r="JC79" s="170" t="str">
        <f t="shared" si="170"/>
        <v xml:space="preserve"> </v>
      </c>
      <c r="JE79" s="166">
        <v>19</v>
      </c>
      <c r="JF79" s="229"/>
      <c r="JG79" s="167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",(VLOOKUP(JI79,PROTOKOL!$A$1:$E$27,2,FALSE))*JJ79)</f>
        <v xml:space="preserve"> </v>
      </c>
      <c r="JL79" s="168" t="str">
        <f t="shared" si="128"/>
        <v xml:space="preserve"> </v>
      </c>
      <c r="JM79" s="205" t="str">
        <f>IF(JI79=0," ",VLOOKUP(JI79,PROTOKOL!$A:$E,5,FALSE))</f>
        <v xml:space="preserve"> </v>
      </c>
      <c r="JN79" s="169"/>
      <c r="JO79" s="170" t="str">
        <f t="shared" si="171"/>
        <v xml:space="preserve"> </v>
      </c>
      <c r="JP79" s="210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",(VLOOKUP(JR79,PROTOKOL!$A$1:$E$27,2,FALSE))*JS79)</f>
        <v xml:space="preserve"> </v>
      </c>
      <c r="JU79" s="168" t="str">
        <f t="shared" si="129"/>
        <v xml:space="preserve"> </v>
      </c>
      <c r="JV79" s="169" t="str">
        <f>IF(JR79=0," ",VLOOKUP(JR79,PROTOKOL!$A:$E,5,FALSE))</f>
        <v xml:space="preserve"> </v>
      </c>
      <c r="JW79" s="205" t="str">
        <f t="shared" si="101"/>
        <v xml:space="preserve"> </v>
      </c>
      <c r="JX79" s="169">
        <f t="shared" si="172"/>
        <v>0</v>
      </c>
      <c r="JY79" s="170" t="str">
        <f t="shared" si="173"/>
        <v xml:space="preserve"> </v>
      </c>
      <c r="KA79" s="166">
        <v>19</v>
      </c>
      <c r="KB79" s="229"/>
      <c r="KC79" s="167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",(VLOOKUP(KE79,PROTOKOL!$A$1:$E$27,2,FALSE))*KF79)</f>
        <v xml:space="preserve"> </v>
      </c>
      <c r="KH79" s="168" t="str">
        <f t="shared" si="130"/>
        <v xml:space="preserve"> </v>
      </c>
      <c r="KI79" s="205" t="str">
        <f>IF(KE79=0," ",VLOOKUP(KE79,PROTOKOL!$A:$E,5,FALSE))</f>
        <v xml:space="preserve"> </v>
      </c>
      <c r="KJ79" s="169"/>
      <c r="KK79" s="170" t="str">
        <f t="shared" si="174"/>
        <v xml:space="preserve"> </v>
      </c>
      <c r="KL79" s="210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",(VLOOKUP(KN79,PROTOKOL!$A$1:$E$27,2,FALSE))*KO79)</f>
        <v xml:space="preserve"> </v>
      </c>
      <c r="KQ79" s="168" t="str">
        <f t="shared" si="131"/>
        <v xml:space="preserve"> </v>
      </c>
      <c r="KR79" s="169" t="str">
        <f>IF(KN79=0," ",VLOOKUP(KN79,PROTOKOL!$A:$E,5,FALSE))</f>
        <v xml:space="preserve"> </v>
      </c>
      <c r="KS79" s="205" t="str">
        <f t="shared" si="102"/>
        <v xml:space="preserve"> </v>
      </c>
      <c r="KT79" s="169">
        <f t="shared" si="175"/>
        <v>0</v>
      </c>
      <c r="KU79" s="170" t="str">
        <f t="shared" si="176"/>
        <v xml:space="preserve"> </v>
      </c>
      <c r="KW79" s="166">
        <v>19</v>
      </c>
      <c r="KX79" s="229"/>
      <c r="KY79" s="167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",(VLOOKUP(LA79,PROTOKOL!$A$1:$E$27,2,FALSE))*LB79)</f>
        <v xml:space="preserve"> </v>
      </c>
      <c r="LD79" s="168" t="str">
        <f t="shared" si="132"/>
        <v xml:space="preserve"> </v>
      </c>
      <c r="LE79" s="205" t="str">
        <f>IF(LA79=0," ",VLOOKUP(LA79,PROTOKOL!$A:$E,5,FALSE))</f>
        <v xml:space="preserve"> </v>
      </c>
      <c r="LF79" s="169"/>
      <c r="LG79" s="170" t="str">
        <f t="shared" si="177"/>
        <v xml:space="preserve"> </v>
      </c>
      <c r="LH79" s="210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",(VLOOKUP(LJ79,PROTOKOL!$A$1:$E$27,2,FALSE))*LK79)</f>
        <v xml:space="preserve"> </v>
      </c>
      <c r="LM79" s="168" t="str">
        <f t="shared" si="133"/>
        <v xml:space="preserve"> </v>
      </c>
      <c r="LN79" s="169" t="str">
        <f>IF(LJ79=0," ",VLOOKUP(LJ79,PROTOKOL!$A:$E,5,FALSE))</f>
        <v xml:space="preserve"> </v>
      </c>
      <c r="LO79" s="205" t="str">
        <f t="shared" si="103"/>
        <v xml:space="preserve"> </v>
      </c>
      <c r="LP79" s="169">
        <f t="shared" si="178"/>
        <v>0</v>
      </c>
      <c r="LQ79" s="170" t="str">
        <f t="shared" si="179"/>
        <v xml:space="preserve"> </v>
      </c>
    </row>
    <row r="80" spans="1:329" ht="13.8">
      <c r="A80" s="166">
        <v>20</v>
      </c>
      <c r="B80" s="227">
        <v>20</v>
      </c>
      <c r="C80" s="167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",(VLOOKUP(E80,PROTOKOL!$A$1:$E$27,2,FALSE))*F80)</f>
        <v xml:space="preserve"> </v>
      </c>
      <c r="H80" s="168" t="str">
        <f t="shared" si="104"/>
        <v xml:space="preserve"> </v>
      </c>
      <c r="I80" s="205" t="str">
        <f>IF(E80=0," ",VLOOKUP(E80,PROTOKOL!$A:$E,5,FALSE))</f>
        <v xml:space="preserve"> </v>
      </c>
      <c r="J80" s="169"/>
      <c r="K80" s="170" t="str">
        <f t="shared" si="134"/>
        <v xml:space="preserve"> </v>
      </c>
      <c r="L80" s="210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",(VLOOKUP(N80,PROTOKOL!$A$1:$E$27,2,FALSE))*O80)</f>
        <v xml:space="preserve"> </v>
      </c>
      <c r="Q80" s="168" t="str">
        <f t="shared" si="105"/>
        <v xml:space="preserve"> </v>
      </c>
      <c r="R80" s="169" t="str">
        <f>IF(N80=0," ",VLOOKUP(N80,PROTOKOL!$A:$E,5,FALSE))</f>
        <v xml:space="preserve"> </v>
      </c>
      <c r="S80" s="205" t="str">
        <f t="shared" si="135"/>
        <v xml:space="preserve"> </v>
      </c>
      <c r="T80" s="169">
        <f t="shared" si="136"/>
        <v>0</v>
      </c>
      <c r="U80" s="170" t="str">
        <f t="shared" si="137"/>
        <v xml:space="preserve"> </v>
      </c>
      <c r="W80" s="166">
        <v>20</v>
      </c>
      <c r="X80" s="227">
        <v>20</v>
      </c>
      <c r="Y80" s="167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",(VLOOKUP(AA80,PROTOKOL!$A$1:$E$27,2,FALSE))*AB80)</f>
        <v xml:space="preserve"> </v>
      </c>
      <c r="AD80" s="168" t="str">
        <f t="shared" si="106"/>
        <v xml:space="preserve"> </v>
      </c>
      <c r="AE80" s="205" t="str">
        <f>IF(AA80=0," ",VLOOKUP(AA80,PROTOKOL!$A:$E,5,FALSE))</f>
        <v xml:space="preserve"> </v>
      </c>
      <c r="AF80" s="169"/>
      <c r="AG80" s="170" t="str">
        <f t="shared" si="138"/>
        <v xml:space="preserve"> </v>
      </c>
      <c r="AH80" s="210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",(VLOOKUP(AJ80,PROTOKOL!$A$1:$E$27,2,FALSE))*AK80)</f>
        <v xml:space="preserve"> </v>
      </c>
      <c r="AM80" s="168" t="str">
        <f t="shared" si="107"/>
        <v xml:space="preserve"> </v>
      </c>
      <c r="AN80" s="169" t="str">
        <f>IF(AJ80=0," ",VLOOKUP(AJ80,PROTOKOL!$A:$E,5,FALSE))</f>
        <v xml:space="preserve"> </v>
      </c>
      <c r="AO80" s="205" t="str">
        <f t="shared" si="90"/>
        <v xml:space="preserve"> </v>
      </c>
      <c r="AP80" s="169">
        <f t="shared" si="139"/>
        <v>0</v>
      </c>
      <c r="AQ80" s="170" t="str">
        <f t="shared" si="140"/>
        <v xml:space="preserve"> </v>
      </c>
      <c r="AS80" s="166">
        <v>20</v>
      </c>
      <c r="AT80" s="227">
        <v>20</v>
      </c>
      <c r="AU80" s="167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",(VLOOKUP(AW80,PROTOKOL!$A$1:$E$27,2,FALSE))*AX80)</f>
        <v xml:space="preserve"> </v>
      </c>
      <c r="AZ80" s="168" t="str">
        <f t="shared" si="108"/>
        <v xml:space="preserve"> </v>
      </c>
      <c r="BA80" s="205" t="str">
        <f>IF(AW80=0," ",VLOOKUP(AW80,PROTOKOL!$A:$E,5,FALSE))</f>
        <v xml:space="preserve"> </v>
      </c>
      <c r="BB80" s="169"/>
      <c r="BC80" s="170" t="str">
        <f t="shared" si="141"/>
        <v xml:space="preserve"> </v>
      </c>
      <c r="BD80" s="210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",(VLOOKUP(BF80,PROTOKOL!$A$1:$E$27,2,FALSE))*BG80)</f>
        <v xml:space="preserve"> </v>
      </c>
      <c r="BI80" s="168" t="str">
        <f t="shared" si="109"/>
        <v xml:space="preserve"> </v>
      </c>
      <c r="BJ80" s="169" t="str">
        <f>IF(BF80=0," ",VLOOKUP(BF80,PROTOKOL!$A:$E,5,FALSE))</f>
        <v xml:space="preserve"> </v>
      </c>
      <c r="BK80" s="205" t="str">
        <f t="shared" si="91"/>
        <v xml:space="preserve"> </v>
      </c>
      <c r="BL80" s="169">
        <f t="shared" si="142"/>
        <v>0</v>
      </c>
      <c r="BM80" s="170" t="str">
        <f t="shared" si="143"/>
        <v xml:space="preserve"> </v>
      </c>
      <c r="BO80" s="166">
        <v>20</v>
      </c>
      <c r="BP80" s="227">
        <v>20</v>
      </c>
      <c r="BQ80" s="167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",(VLOOKUP(BS80,PROTOKOL!$A$1:$E$27,2,FALSE))*BT80)</f>
        <v xml:space="preserve"> </v>
      </c>
      <c r="BV80" s="168" t="str">
        <f t="shared" si="110"/>
        <v xml:space="preserve"> </v>
      </c>
      <c r="BW80" s="205" t="str">
        <f>IF(BS80=0," ",VLOOKUP(BS80,PROTOKOL!$A:$E,5,FALSE))</f>
        <v xml:space="preserve"> </v>
      </c>
      <c r="BX80" s="169"/>
      <c r="BY80" s="170" t="str">
        <f t="shared" si="144"/>
        <v xml:space="preserve"> </v>
      </c>
      <c r="BZ80" s="210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",(VLOOKUP(CB80,PROTOKOL!$A$1:$E$27,2,FALSE))*CC80)</f>
        <v xml:space="preserve"> </v>
      </c>
      <c r="CE80" s="168" t="str">
        <f t="shared" si="111"/>
        <v xml:space="preserve"> </v>
      </c>
      <c r="CF80" s="169" t="str">
        <f>IF(CB80=0," ",VLOOKUP(CB80,PROTOKOL!$A:$E,5,FALSE))</f>
        <v xml:space="preserve"> </v>
      </c>
      <c r="CG80" s="205" t="str">
        <f t="shared" si="92"/>
        <v xml:space="preserve"> </v>
      </c>
      <c r="CH80" s="169">
        <f t="shared" si="145"/>
        <v>0</v>
      </c>
      <c r="CI80" s="170" t="str">
        <f t="shared" si="146"/>
        <v xml:space="preserve"> </v>
      </c>
      <c r="CK80" s="166">
        <v>20</v>
      </c>
      <c r="CL80" s="227">
        <v>20</v>
      </c>
      <c r="CM80" s="167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",(VLOOKUP(CO80,PROTOKOL!$A$1:$E$27,2,FALSE))*CP80)</f>
        <v xml:space="preserve"> </v>
      </c>
      <c r="CR80" s="168" t="str">
        <f t="shared" si="112"/>
        <v xml:space="preserve"> </v>
      </c>
      <c r="CS80" s="205" t="str">
        <f>IF(CO80=0," ",VLOOKUP(CO80,PROTOKOL!$A:$E,5,FALSE))</f>
        <v xml:space="preserve"> </v>
      </c>
      <c r="CT80" s="169"/>
      <c r="CU80" s="170" t="str">
        <f t="shared" si="147"/>
        <v xml:space="preserve"> </v>
      </c>
      <c r="CV80" s="210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",(VLOOKUP(CX80,PROTOKOL!$A$1:$E$27,2,FALSE))*CY80)</f>
        <v xml:space="preserve"> </v>
      </c>
      <c r="DA80" s="168" t="str">
        <f t="shared" si="113"/>
        <v xml:space="preserve"> </v>
      </c>
      <c r="DB80" s="169" t="str">
        <f>IF(CX80=0," ",VLOOKUP(CX80,PROTOKOL!$A:$E,5,FALSE))</f>
        <v xml:space="preserve"> </v>
      </c>
      <c r="DC80" s="205" t="str">
        <f t="shared" si="93"/>
        <v xml:space="preserve"> </v>
      </c>
      <c r="DD80" s="169">
        <f t="shared" si="148"/>
        <v>0</v>
      </c>
      <c r="DE80" s="170" t="str">
        <f t="shared" si="149"/>
        <v xml:space="preserve"> </v>
      </c>
      <c r="DG80" s="166">
        <v>20</v>
      </c>
      <c r="DH80" s="227">
        <v>20</v>
      </c>
      <c r="DI80" s="167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",(VLOOKUP(DK80,PROTOKOL!$A$1:$E$27,2,FALSE))*DL80)</f>
        <v xml:space="preserve"> </v>
      </c>
      <c r="DN80" s="168" t="str">
        <f t="shared" si="114"/>
        <v xml:space="preserve"> </v>
      </c>
      <c r="DO80" s="205" t="str">
        <f>IF(DK80=0," ",VLOOKUP(DK80,PROTOKOL!$A:$E,5,FALSE))</f>
        <v xml:space="preserve"> </v>
      </c>
      <c r="DP80" s="169"/>
      <c r="DQ80" s="170" t="str">
        <f t="shared" si="150"/>
        <v xml:space="preserve"> </v>
      </c>
      <c r="DR80" s="210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",(VLOOKUP(DT80,PROTOKOL!$A$1:$E$27,2,FALSE))*DU80)</f>
        <v xml:space="preserve"> </v>
      </c>
      <c r="DW80" s="168" t="str">
        <f t="shared" si="115"/>
        <v xml:space="preserve"> </v>
      </c>
      <c r="DX80" s="169" t="str">
        <f>IF(DT80=0," ",VLOOKUP(DT80,PROTOKOL!$A:$E,5,FALSE))</f>
        <v xml:space="preserve"> </v>
      </c>
      <c r="DY80" s="205" t="str">
        <f t="shared" si="94"/>
        <v xml:space="preserve"> </v>
      </c>
      <c r="DZ80" s="169">
        <f t="shared" si="151"/>
        <v>0</v>
      </c>
      <c r="EA80" s="170" t="str">
        <f t="shared" si="152"/>
        <v xml:space="preserve"> </v>
      </c>
      <c r="EC80" s="166">
        <v>20</v>
      </c>
      <c r="ED80" s="227">
        <v>20</v>
      </c>
      <c r="EE80" s="167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",(VLOOKUP(EG80,PROTOKOL!$A$1:$E$27,2,FALSE))*EH80)</f>
        <v xml:space="preserve"> </v>
      </c>
      <c r="EJ80" s="168" t="str">
        <f t="shared" si="116"/>
        <v xml:space="preserve"> </v>
      </c>
      <c r="EK80" s="205" t="str">
        <f>IF(EG80=0," ",VLOOKUP(EG80,PROTOKOL!$A:$E,5,FALSE))</f>
        <v xml:space="preserve"> </v>
      </c>
      <c r="EL80" s="169"/>
      <c r="EM80" s="170" t="str">
        <f t="shared" si="153"/>
        <v xml:space="preserve"> </v>
      </c>
      <c r="EN80" s="210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",(VLOOKUP(EP80,PROTOKOL!$A$1:$E$27,2,FALSE))*EQ80)</f>
        <v xml:space="preserve"> </v>
      </c>
      <c r="ES80" s="168" t="str">
        <f t="shared" si="117"/>
        <v xml:space="preserve"> </v>
      </c>
      <c r="ET80" s="169" t="str">
        <f>IF(EP80=0," ",VLOOKUP(EP80,PROTOKOL!$A:$E,5,FALSE))</f>
        <v xml:space="preserve"> </v>
      </c>
      <c r="EU80" s="205" t="str">
        <f t="shared" si="95"/>
        <v xml:space="preserve"> </v>
      </c>
      <c r="EV80" s="169">
        <f t="shared" si="154"/>
        <v>0</v>
      </c>
      <c r="EW80" s="170" t="str">
        <f t="shared" si="155"/>
        <v xml:space="preserve"> </v>
      </c>
      <c r="EY80" s="166">
        <v>20</v>
      </c>
      <c r="EZ80" s="227">
        <v>20</v>
      </c>
      <c r="FA80" s="167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",(VLOOKUP(FC80,PROTOKOL!$A$1:$E$27,2,FALSE))*FD80)</f>
        <v xml:space="preserve"> </v>
      </c>
      <c r="FF80" s="168" t="str">
        <f t="shared" si="118"/>
        <v xml:space="preserve"> </v>
      </c>
      <c r="FG80" s="205" t="str">
        <f>IF(FC80=0," ",VLOOKUP(FC80,PROTOKOL!$A:$E,5,FALSE))</f>
        <v xml:space="preserve"> </v>
      </c>
      <c r="FH80" s="169"/>
      <c r="FI80" s="170" t="str">
        <f t="shared" si="156"/>
        <v xml:space="preserve"> </v>
      </c>
      <c r="FJ80" s="210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",(VLOOKUP(FL80,PROTOKOL!$A$1:$E$27,2,FALSE))*FM80)</f>
        <v xml:space="preserve"> </v>
      </c>
      <c r="FO80" s="168" t="str">
        <f t="shared" si="119"/>
        <v xml:space="preserve"> </v>
      </c>
      <c r="FP80" s="169" t="str">
        <f>IF(FL80=0," ",VLOOKUP(FL80,PROTOKOL!$A:$E,5,FALSE))</f>
        <v xml:space="preserve"> </v>
      </c>
      <c r="FQ80" s="205" t="str">
        <f t="shared" si="96"/>
        <v xml:space="preserve"> </v>
      </c>
      <c r="FR80" s="169">
        <f t="shared" si="157"/>
        <v>0</v>
      </c>
      <c r="FS80" s="170" t="str">
        <f t="shared" si="158"/>
        <v xml:space="preserve"> </v>
      </c>
      <c r="FU80" s="166">
        <v>20</v>
      </c>
      <c r="FV80" s="227">
        <v>20</v>
      </c>
      <c r="FW80" s="167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",(VLOOKUP(FY80,PROTOKOL!$A$1:$E$27,2,FALSE))*FZ80)</f>
        <v xml:space="preserve"> </v>
      </c>
      <c r="GB80" s="168" t="str">
        <f t="shared" si="120"/>
        <v xml:space="preserve"> </v>
      </c>
      <c r="GC80" s="205" t="str">
        <f>IF(FY80=0," ",VLOOKUP(FY80,PROTOKOL!$A:$E,5,FALSE))</f>
        <v xml:space="preserve"> </v>
      </c>
      <c r="GD80" s="169"/>
      <c r="GE80" s="170" t="str">
        <f t="shared" si="159"/>
        <v xml:space="preserve"> </v>
      </c>
      <c r="GF80" s="210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",(VLOOKUP(GH80,PROTOKOL!$A$1:$E$27,2,FALSE))*GI80)</f>
        <v xml:space="preserve"> </v>
      </c>
      <c r="GK80" s="168" t="str">
        <f t="shared" si="121"/>
        <v xml:space="preserve"> </v>
      </c>
      <c r="GL80" s="169" t="str">
        <f>IF(GH80=0," ",VLOOKUP(GH80,PROTOKOL!$A:$E,5,FALSE))</f>
        <v xml:space="preserve"> </v>
      </c>
      <c r="GM80" s="205" t="str">
        <f t="shared" si="97"/>
        <v xml:space="preserve"> </v>
      </c>
      <c r="GN80" s="169">
        <f t="shared" si="160"/>
        <v>0</v>
      </c>
      <c r="GO80" s="170" t="str">
        <f t="shared" si="161"/>
        <v xml:space="preserve"> </v>
      </c>
      <c r="GQ80" s="166">
        <v>20</v>
      </c>
      <c r="GR80" s="227">
        <v>20</v>
      </c>
      <c r="GS80" s="167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",(VLOOKUP(GU80,PROTOKOL!$A$1:$E$27,2,FALSE))*GV80)</f>
        <v xml:space="preserve"> </v>
      </c>
      <c r="GX80" s="168" t="str">
        <f t="shared" si="122"/>
        <v xml:space="preserve"> </v>
      </c>
      <c r="GY80" s="205" t="str">
        <f>IF(GU80=0," ",VLOOKUP(GU80,PROTOKOL!$A:$E,5,FALSE))</f>
        <v xml:space="preserve"> </v>
      </c>
      <c r="GZ80" s="169"/>
      <c r="HA80" s="170" t="str">
        <f t="shared" si="162"/>
        <v xml:space="preserve"> </v>
      </c>
      <c r="HB80" s="210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",(VLOOKUP(HD80,PROTOKOL!$A$1:$E$27,2,FALSE))*HE80)</f>
        <v xml:space="preserve"> </v>
      </c>
      <c r="HG80" s="168" t="str">
        <f t="shared" si="123"/>
        <v xml:space="preserve"> </v>
      </c>
      <c r="HH80" s="169" t="str">
        <f>IF(HD80=0," ",VLOOKUP(HD80,PROTOKOL!$A:$E,5,FALSE))</f>
        <v xml:space="preserve"> </v>
      </c>
      <c r="HI80" s="205" t="str">
        <f t="shared" si="98"/>
        <v xml:space="preserve"> </v>
      </c>
      <c r="HJ80" s="169">
        <f t="shared" si="163"/>
        <v>0</v>
      </c>
      <c r="HK80" s="170" t="str">
        <f t="shared" si="164"/>
        <v xml:space="preserve"> </v>
      </c>
      <c r="HM80" s="166">
        <v>20</v>
      </c>
      <c r="HN80" s="227">
        <v>20</v>
      </c>
      <c r="HO80" s="167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",(VLOOKUP(HQ80,PROTOKOL!$A$1:$E$27,2,FALSE))*HR80)</f>
        <v xml:space="preserve"> </v>
      </c>
      <c r="HT80" s="168" t="str">
        <f t="shared" si="124"/>
        <v xml:space="preserve"> </v>
      </c>
      <c r="HU80" s="205" t="str">
        <f>IF(HQ80=0," ",VLOOKUP(HQ80,PROTOKOL!$A:$E,5,FALSE))</f>
        <v xml:space="preserve"> </v>
      </c>
      <c r="HV80" s="169"/>
      <c r="HW80" s="170" t="str">
        <f t="shared" si="165"/>
        <v xml:space="preserve"> </v>
      </c>
      <c r="HX80" s="210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",(VLOOKUP(HZ80,PROTOKOL!$A$1:$E$27,2,FALSE))*IA80)</f>
        <v xml:space="preserve"> </v>
      </c>
      <c r="IC80" s="168" t="str">
        <f t="shared" si="125"/>
        <v xml:space="preserve"> </v>
      </c>
      <c r="ID80" s="169" t="str">
        <f>IF(HZ80=0," ",VLOOKUP(HZ80,PROTOKOL!$A:$E,5,FALSE))</f>
        <v xml:space="preserve"> </v>
      </c>
      <c r="IE80" s="205" t="str">
        <f t="shared" si="99"/>
        <v xml:space="preserve"> </v>
      </c>
      <c r="IF80" s="169">
        <f t="shared" si="166"/>
        <v>0</v>
      </c>
      <c r="IG80" s="170" t="str">
        <f t="shared" si="167"/>
        <v xml:space="preserve"> </v>
      </c>
      <c r="II80" s="166">
        <v>20</v>
      </c>
      <c r="IJ80" s="227">
        <v>20</v>
      </c>
      <c r="IK80" s="167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",(VLOOKUP(IM80,PROTOKOL!$A$1:$E$27,2,FALSE))*IN80)</f>
        <v xml:space="preserve"> </v>
      </c>
      <c r="IP80" s="168" t="str">
        <f t="shared" si="126"/>
        <v xml:space="preserve"> </v>
      </c>
      <c r="IQ80" s="205" t="str">
        <f>IF(IM80=0," ",VLOOKUP(IM80,PROTOKOL!$A:$E,5,FALSE))</f>
        <v xml:space="preserve"> </v>
      </c>
      <c r="IR80" s="169"/>
      <c r="IS80" s="170" t="str">
        <f t="shared" si="168"/>
        <v xml:space="preserve"> </v>
      </c>
      <c r="IT80" s="210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",(VLOOKUP(IV80,PROTOKOL!$A$1:$E$27,2,FALSE))*IW80)</f>
        <v xml:space="preserve"> </v>
      </c>
      <c r="IY80" s="168" t="str">
        <f t="shared" si="127"/>
        <v xml:space="preserve"> </v>
      </c>
      <c r="IZ80" s="169" t="str">
        <f>IF(IV80=0," ",VLOOKUP(IV80,PROTOKOL!$A:$E,5,FALSE))</f>
        <v xml:space="preserve"> </v>
      </c>
      <c r="JA80" s="205" t="str">
        <f t="shared" si="100"/>
        <v xml:space="preserve"> </v>
      </c>
      <c r="JB80" s="169">
        <f t="shared" si="169"/>
        <v>0</v>
      </c>
      <c r="JC80" s="170" t="str">
        <f t="shared" si="170"/>
        <v xml:space="preserve"> </v>
      </c>
      <c r="JE80" s="166">
        <v>20</v>
      </c>
      <c r="JF80" s="227">
        <v>20</v>
      </c>
      <c r="JG80" s="167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",(VLOOKUP(JI80,PROTOKOL!$A$1:$E$27,2,FALSE))*JJ80)</f>
        <v xml:space="preserve"> </v>
      </c>
      <c r="JL80" s="168" t="str">
        <f t="shared" si="128"/>
        <v xml:space="preserve"> </v>
      </c>
      <c r="JM80" s="205" t="str">
        <f>IF(JI80=0," ",VLOOKUP(JI80,PROTOKOL!$A:$E,5,FALSE))</f>
        <v xml:space="preserve"> </v>
      </c>
      <c r="JN80" s="169"/>
      <c r="JO80" s="170" t="str">
        <f t="shared" si="171"/>
        <v xml:space="preserve"> </v>
      </c>
      <c r="JP80" s="210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",(VLOOKUP(JR80,PROTOKOL!$A$1:$E$27,2,FALSE))*JS80)</f>
        <v xml:space="preserve"> </v>
      </c>
      <c r="JU80" s="168" t="str">
        <f t="shared" si="129"/>
        <v xml:space="preserve"> </v>
      </c>
      <c r="JV80" s="169" t="str">
        <f>IF(JR80=0," ",VLOOKUP(JR80,PROTOKOL!$A:$E,5,FALSE))</f>
        <v xml:space="preserve"> </v>
      </c>
      <c r="JW80" s="205" t="str">
        <f t="shared" si="101"/>
        <v xml:space="preserve"> </v>
      </c>
      <c r="JX80" s="169">
        <f t="shared" si="172"/>
        <v>0</v>
      </c>
      <c r="JY80" s="170" t="str">
        <f t="shared" si="173"/>
        <v xml:space="preserve"> </v>
      </c>
      <c r="KA80" s="166">
        <v>20</v>
      </c>
      <c r="KB80" s="227">
        <v>20</v>
      </c>
      <c r="KC80" s="167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",(VLOOKUP(KE80,PROTOKOL!$A$1:$E$27,2,FALSE))*KF80)</f>
        <v xml:space="preserve"> </v>
      </c>
      <c r="KH80" s="168" t="str">
        <f t="shared" si="130"/>
        <v xml:space="preserve"> </v>
      </c>
      <c r="KI80" s="205" t="str">
        <f>IF(KE80=0," ",VLOOKUP(KE80,PROTOKOL!$A:$E,5,FALSE))</f>
        <v xml:space="preserve"> </v>
      </c>
      <c r="KJ80" s="169"/>
      <c r="KK80" s="170" t="str">
        <f t="shared" si="174"/>
        <v xml:space="preserve"> </v>
      </c>
      <c r="KL80" s="210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",(VLOOKUP(KN80,PROTOKOL!$A$1:$E$27,2,FALSE))*KO80)</f>
        <v xml:space="preserve"> </v>
      </c>
      <c r="KQ80" s="168" t="str">
        <f t="shared" si="131"/>
        <v xml:space="preserve"> </v>
      </c>
      <c r="KR80" s="169" t="str">
        <f>IF(KN80=0," ",VLOOKUP(KN80,PROTOKOL!$A:$E,5,FALSE))</f>
        <v xml:space="preserve"> </v>
      </c>
      <c r="KS80" s="205" t="str">
        <f t="shared" si="102"/>
        <v xml:space="preserve"> </v>
      </c>
      <c r="KT80" s="169">
        <f t="shared" si="175"/>
        <v>0</v>
      </c>
      <c r="KU80" s="170" t="str">
        <f t="shared" si="176"/>
        <v xml:space="preserve"> </v>
      </c>
      <c r="KW80" s="166">
        <v>20</v>
      </c>
      <c r="KX80" s="227">
        <v>20</v>
      </c>
      <c r="KY80" s="167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",(VLOOKUP(LA80,PROTOKOL!$A$1:$E$27,2,FALSE))*LB80)</f>
        <v xml:space="preserve"> </v>
      </c>
      <c r="LD80" s="168" t="str">
        <f t="shared" si="132"/>
        <v xml:space="preserve"> </v>
      </c>
      <c r="LE80" s="205" t="str">
        <f>IF(LA80=0," ",VLOOKUP(LA80,PROTOKOL!$A:$E,5,FALSE))</f>
        <v xml:space="preserve"> </v>
      </c>
      <c r="LF80" s="169"/>
      <c r="LG80" s="170" t="str">
        <f t="shared" si="177"/>
        <v xml:space="preserve"> </v>
      </c>
      <c r="LH80" s="210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",(VLOOKUP(LJ80,PROTOKOL!$A$1:$E$27,2,FALSE))*LK80)</f>
        <v xml:space="preserve"> </v>
      </c>
      <c r="LM80" s="168" t="str">
        <f t="shared" si="133"/>
        <v xml:space="preserve"> </v>
      </c>
      <c r="LN80" s="169" t="str">
        <f>IF(LJ80=0," ",VLOOKUP(LJ80,PROTOKOL!$A:$E,5,FALSE))</f>
        <v xml:space="preserve"> </v>
      </c>
      <c r="LO80" s="205" t="str">
        <f t="shared" si="103"/>
        <v xml:space="preserve"> </v>
      </c>
      <c r="LP80" s="169">
        <f t="shared" si="178"/>
        <v>0</v>
      </c>
      <c r="LQ80" s="170" t="str">
        <f t="shared" si="179"/>
        <v xml:space="preserve"> </v>
      </c>
    </row>
    <row r="81" spans="1:329" ht="13.8">
      <c r="A81" s="166">
        <v>20</v>
      </c>
      <c r="B81" s="228"/>
      <c r="C81" s="167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",(VLOOKUP(E81,PROTOKOL!$A$1:$E$27,2,FALSE))*F81)</f>
        <v xml:space="preserve"> </v>
      </c>
      <c r="H81" s="168" t="str">
        <f t="shared" si="104"/>
        <v xml:space="preserve"> </v>
      </c>
      <c r="I81" s="205" t="str">
        <f>IF(E81=0," ",VLOOKUP(E81,PROTOKOL!$A:$E,5,FALSE))</f>
        <v xml:space="preserve"> </v>
      </c>
      <c r="J81" s="169"/>
      <c r="K81" s="170" t="str">
        <f t="shared" si="134"/>
        <v xml:space="preserve"> </v>
      </c>
      <c r="L81" s="210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",(VLOOKUP(N81,PROTOKOL!$A$1:$E$27,2,FALSE))*O81)</f>
        <v xml:space="preserve"> </v>
      </c>
      <c r="Q81" s="168" t="str">
        <f t="shared" si="105"/>
        <v xml:space="preserve"> </v>
      </c>
      <c r="R81" s="169" t="str">
        <f>IF(N81=0," ",VLOOKUP(N81,PROTOKOL!$A:$E,5,FALSE))</f>
        <v xml:space="preserve"> </v>
      </c>
      <c r="S81" s="205" t="str">
        <f t="shared" si="135"/>
        <v xml:space="preserve"> </v>
      </c>
      <c r="T81" s="169">
        <f t="shared" si="136"/>
        <v>0</v>
      </c>
      <c r="U81" s="170" t="str">
        <f t="shared" si="137"/>
        <v xml:space="preserve"> </v>
      </c>
      <c r="W81" s="166">
        <v>20</v>
      </c>
      <c r="X81" s="228"/>
      <c r="Y81" s="167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",(VLOOKUP(AA81,PROTOKOL!$A$1:$E$27,2,FALSE))*AB81)</f>
        <v xml:space="preserve"> </v>
      </c>
      <c r="AD81" s="168" t="str">
        <f t="shared" si="106"/>
        <v xml:space="preserve"> </v>
      </c>
      <c r="AE81" s="205" t="str">
        <f>IF(AA81=0," ",VLOOKUP(AA81,PROTOKOL!$A:$E,5,FALSE))</f>
        <v xml:space="preserve"> </v>
      </c>
      <c r="AF81" s="169"/>
      <c r="AG81" s="170" t="str">
        <f t="shared" si="138"/>
        <v xml:space="preserve"> </v>
      </c>
      <c r="AH81" s="210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",(VLOOKUP(AJ81,PROTOKOL!$A$1:$E$27,2,FALSE))*AK81)</f>
        <v xml:space="preserve"> </v>
      </c>
      <c r="AM81" s="168" t="str">
        <f t="shared" si="107"/>
        <v xml:space="preserve"> </v>
      </c>
      <c r="AN81" s="169" t="str">
        <f>IF(AJ81=0," ",VLOOKUP(AJ81,PROTOKOL!$A:$E,5,FALSE))</f>
        <v xml:space="preserve"> </v>
      </c>
      <c r="AO81" s="205" t="str">
        <f t="shared" si="90"/>
        <v xml:space="preserve"> </v>
      </c>
      <c r="AP81" s="169">
        <f t="shared" si="139"/>
        <v>0</v>
      </c>
      <c r="AQ81" s="170" t="str">
        <f t="shared" si="140"/>
        <v xml:space="preserve"> </v>
      </c>
      <c r="AS81" s="166">
        <v>20</v>
      </c>
      <c r="AT81" s="228"/>
      <c r="AU81" s="167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",(VLOOKUP(AW81,PROTOKOL!$A$1:$E$27,2,FALSE))*AX81)</f>
        <v xml:space="preserve"> </v>
      </c>
      <c r="AZ81" s="168" t="str">
        <f t="shared" si="108"/>
        <v xml:space="preserve"> </v>
      </c>
      <c r="BA81" s="205" t="str">
        <f>IF(AW81=0," ",VLOOKUP(AW81,PROTOKOL!$A:$E,5,FALSE))</f>
        <v xml:space="preserve"> </v>
      </c>
      <c r="BB81" s="169"/>
      <c r="BC81" s="170" t="str">
        <f t="shared" si="141"/>
        <v xml:space="preserve"> </v>
      </c>
      <c r="BD81" s="210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",(VLOOKUP(BF81,PROTOKOL!$A$1:$E$27,2,FALSE))*BG81)</f>
        <v xml:space="preserve"> </v>
      </c>
      <c r="BI81" s="168" t="str">
        <f t="shared" si="109"/>
        <v xml:space="preserve"> </v>
      </c>
      <c r="BJ81" s="169" t="str">
        <f>IF(BF81=0," ",VLOOKUP(BF81,PROTOKOL!$A:$E,5,FALSE))</f>
        <v xml:space="preserve"> </v>
      </c>
      <c r="BK81" s="205" t="str">
        <f t="shared" si="91"/>
        <v xml:space="preserve"> </v>
      </c>
      <c r="BL81" s="169">
        <f t="shared" si="142"/>
        <v>0</v>
      </c>
      <c r="BM81" s="170" t="str">
        <f t="shared" si="143"/>
        <v xml:space="preserve"> </v>
      </c>
      <c r="BO81" s="166">
        <v>20</v>
      </c>
      <c r="BP81" s="228"/>
      <c r="BQ81" s="167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",(VLOOKUP(BS81,PROTOKOL!$A$1:$E$27,2,FALSE))*BT81)</f>
        <v xml:space="preserve"> </v>
      </c>
      <c r="BV81" s="168" t="str">
        <f t="shared" si="110"/>
        <v xml:space="preserve"> </v>
      </c>
      <c r="BW81" s="205" t="str">
        <f>IF(BS81=0," ",VLOOKUP(BS81,PROTOKOL!$A:$E,5,FALSE))</f>
        <v xml:space="preserve"> </v>
      </c>
      <c r="BX81" s="169"/>
      <c r="BY81" s="170" t="str">
        <f t="shared" si="144"/>
        <v xml:space="preserve"> </v>
      </c>
      <c r="BZ81" s="210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",(VLOOKUP(CB81,PROTOKOL!$A$1:$E$27,2,FALSE))*CC81)</f>
        <v xml:space="preserve"> </v>
      </c>
      <c r="CE81" s="168" t="str">
        <f t="shared" si="111"/>
        <v xml:space="preserve"> </v>
      </c>
      <c r="CF81" s="169" t="str">
        <f>IF(CB81=0," ",VLOOKUP(CB81,PROTOKOL!$A:$E,5,FALSE))</f>
        <v xml:space="preserve"> </v>
      </c>
      <c r="CG81" s="205" t="str">
        <f t="shared" si="92"/>
        <v xml:space="preserve"> </v>
      </c>
      <c r="CH81" s="169">
        <f t="shared" si="145"/>
        <v>0</v>
      </c>
      <c r="CI81" s="170" t="str">
        <f t="shared" si="146"/>
        <v xml:space="preserve"> </v>
      </c>
      <c r="CK81" s="166">
        <v>20</v>
      </c>
      <c r="CL81" s="228"/>
      <c r="CM81" s="167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",(VLOOKUP(CO81,PROTOKOL!$A$1:$E$27,2,FALSE))*CP81)</f>
        <v xml:space="preserve"> </v>
      </c>
      <c r="CR81" s="168" t="str">
        <f t="shared" si="112"/>
        <v xml:space="preserve"> </v>
      </c>
      <c r="CS81" s="205" t="str">
        <f>IF(CO81=0," ",VLOOKUP(CO81,PROTOKOL!$A:$E,5,FALSE))</f>
        <v xml:space="preserve"> </v>
      </c>
      <c r="CT81" s="169"/>
      <c r="CU81" s="170" t="str">
        <f t="shared" si="147"/>
        <v xml:space="preserve"> </v>
      </c>
      <c r="CV81" s="210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",(VLOOKUP(CX81,PROTOKOL!$A$1:$E$27,2,FALSE))*CY81)</f>
        <v xml:space="preserve"> </v>
      </c>
      <c r="DA81" s="168" t="str">
        <f t="shared" si="113"/>
        <v xml:space="preserve"> </v>
      </c>
      <c r="DB81" s="169" t="str">
        <f>IF(CX81=0," ",VLOOKUP(CX81,PROTOKOL!$A:$E,5,FALSE))</f>
        <v xml:space="preserve"> </v>
      </c>
      <c r="DC81" s="205" t="str">
        <f t="shared" si="93"/>
        <v xml:space="preserve"> </v>
      </c>
      <c r="DD81" s="169">
        <f t="shared" si="148"/>
        <v>0</v>
      </c>
      <c r="DE81" s="170" t="str">
        <f t="shared" si="149"/>
        <v xml:space="preserve"> </v>
      </c>
      <c r="DG81" s="166">
        <v>20</v>
      </c>
      <c r="DH81" s="228"/>
      <c r="DI81" s="167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",(VLOOKUP(DK81,PROTOKOL!$A$1:$E$27,2,FALSE))*DL81)</f>
        <v xml:space="preserve"> </v>
      </c>
      <c r="DN81" s="168" t="str">
        <f t="shared" si="114"/>
        <v xml:space="preserve"> </v>
      </c>
      <c r="DO81" s="205" t="str">
        <f>IF(DK81=0," ",VLOOKUP(DK81,PROTOKOL!$A:$E,5,FALSE))</f>
        <v xml:space="preserve"> </v>
      </c>
      <c r="DP81" s="169"/>
      <c r="DQ81" s="170" t="str">
        <f t="shared" si="150"/>
        <v xml:space="preserve"> </v>
      </c>
      <c r="DR81" s="210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",(VLOOKUP(DT81,PROTOKOL!$A$1:$E$27,2,FALSE))*DU81)</f>
        <v xml:space="preserve"> </v>
      </c>
      <c r="DW81" s="168" t="str">
        <f t="shared" si="115"/>
        <v xml:space="preserve"> </v>
      </c>
      <c r="DX81" s="169" t="str">
        <f>IF(DT81=0," ",VLOOKUP(DT81,PROTOKOL!$A:$E,5,FALSE))</f>
        <v xml:space="preserve"> </v>
      </c>
      <c r="DY81" s="205" t="str">
        <f t="shared" si="94"/>
        <v xml:space="preserve"> </v>
      </c>
      <c r="DZ81" s="169">
        <f t="shared" si="151"/>
        <v>0</v>
      </c>
      <c r="EA81" s="170" t="str">
        <f t="shared" si="152"/>
        <v xml:space="preserve"> </v>
      </c>
      <c r="EC81" s="166">
        <v>20</v>
      </c>
      <c r="ED81" s="228"/>
      <c r="EE81" s="167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",(VLOOKUP(EG81,PROTOKOL!$A$1:$E$27,2,FALSE))*EH81)</f>
        <v xml:space="preserve"> </v>
      </c>
      <c r="EJ81" s="168" t="str">
        <f t="shared" si="116"/>
        <v xml:space="preserve"> </v>
      </c>
      <c r="EK81" s="205" t="str">
        <f>IF(EG81=0," ",VLOOKUP(EG81,PROTOKOL!$A:$E,5,FALSE))</f>
        <v xml:space="preserve"> </v>
      </c>
      <c r="EL81" s="169"/>
      <c r="EM81" s="170" t="str">
        <f t="shared" si="153"/>
        <v xml:space="preserve"> </v>
      </c>
      <c r="EN81" s="210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",(VLOOKUP(EP81,PROTOKOL!$A$1:$E$27,2,FALSE))*EQ81)</f>
        <v xml:space="preserve"> </v>
      </c>
      <c r="ES81" s="168" t="str">
        <f t="shared" si="117"/>
        <v xml:space="preserve"> </v>
      </c>
      <c r="ET81" s="169" t="str">
        <f>IF(EP81=0," ",VLOOKUP(EP81,PROTOKOL!$A:$E,5,FALSE))</f>
        <v xml:space="preserve"> </v>
      </c>
      <c r="EU81" s="205" t="str">
        <f t="shared" si="95"/>
        <v xml:space="preserve"> </v>
      </c>
      <c r="EV81" s="169">
        <f t="shared" si="154"/>
        <v>0</v>
      </c>
      <c r="EW81" s="170" t="str">
        <f t="shared" si="155"/>
        <v xml:space="preserve"> </v>
      </c>
      <c r="EY81" s="166">
        <v>20</v>
      </c>
      <c r="EZ81" s="228"/>
      <c r="FA81" s="167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",(VLOOKUP(FC81,PROTOKOL!$A$1:$E$27,2,FALSE))*FD81)</f>
        <v xml:space="preserve"> </v>
      </c>
      <c r="FF81" s="168" t="str">
        <f t="shared" si="118"/>
        <v xml:space="preserve"> </v>
      </c>
      <c r="FG81" s="205" t="str">
        <f>IF(FC81=0," ",VLOOKUP(FC81,PROTOKOL!$A:$E,5,FALSE))</f>
        <v xml:space="preserve"> </v>
      </c>
      <c r="FH81" s="169"/>
      <c r="FI81" s="170" t="str">
        <f t="shared" si="156"/>
        <v xml:space="preserve"> </v>
      </c>
      <c r="FJ81" s="210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",(VLOOKUP(FL81,PROTOKOL!$A$1:$E$27,2,FALSE))*FM81)</f>
        <v xml:space="preserve"> </v>
      </c>
      <c r="FO81" s="168" t="str">
        <f t="shared" si="119"/>
        <v xml:space="preserve"> </v>
      </c>
      <c r="FP81" s="169" t="str">
        <f>IF(FL81=0," ",VLOOKUP(FL81,PROTOKOL!$A:$E,5,FALSE))</f>
        <v xml:space="preserve"> </v>
      </c>
      <c r="FQ81" s="205" t="str">
        <f t="shared" si="96"/>
        <v xml:space="preserve"> </v>
      </c>
      <c r="FR81" s="169">
        <f t="shared" si="157"/>
        <v>0</v>
      </c>
      <c r="FS81" s="170" t="str">
        <f t="shared" si="158"/>
        <v xml:space="preserve"> </v>
      </c>
      <c r="FU81" s="166">
        <v>20</v>
      </c>
      <c r="FV81" s="228"/>
      <c r="FW81" s="167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",(VLOOKUP(FY81,PROTOKOL!$A$1:$E$27,2,FALSE))*FZ81)</f>
        <v xml:space="preserve"> </v>
      </c>
      <c r="GB81" s="168" t="str">
        <f t="shared" si="120"/>
        <v xml:space="preserve"> </v>
      </c>
      <c r="GC81" s="205" t="str">
        <f>IF(FY81=0," ",VLOOKUP(FY81,PROTOKOL!$A:$E,5,FALSE))</f>
        <v xml:space="preserve"> </v>
      </c>
      <c r="GD81" s="169"/>
      <c r="GE81" s="170" t="str">
        <f t="shared" si="159"/>
        <v xml:space="preserve"> </v>
      </c>
      <c r="GF81" s="210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",(VLOOKUP(GH81,PROTOKOL!$A$1:$E$27,2,FALSE))*GI81)</f>
        <v xml:space="preserve"> </v>
      </c>
      <c r="GK81" s="168" t="str">
        <f t="shared" si="121"/>
        <v xml:space="preserve"> </v>
      </c>
      <c r="GL81" s="169" t="str">
        <f>IF(GH81=0," ",VLOOKUP(GH81,PROTOKOL!$A:$E,5,FALSE))</f>
        <v xml:space="preserve"> </v>
      </c>
      <c r="GM81" s="205" t="str">
        <f t="shared" si="97"/>
        <v xml:space="preserve"> </v>
      </c>
      <c r="GN81" s="169">
        <f t="shared" si="160"/>
        <v>0</v>
      </c>
      <c r="GO81" s="170" t="str">
        <f t="shared" si="161"/>
        <v xml:space="preserve"> </v>
      </c>
      <c r="GQ81" s="166">
        <v>20</v>
      </c>
      <c r="GR81" s="228"/>
      <c r="GS81" s="167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",(VLOOKUP(GU81,PROTOKOL!$A$1:$E$27,2,FALSE))*GV81)</f>
        <v xml:space="preserve"> </v>
      </c>
      <c r="GX81" s="168" t="str">
        <f t="shared" si="122"/>
        <v xml:space="preserve"> </v>
      </c>
      <c r="GY81" s="205" t="str">
        <f>IF(GU81=0," ",VLOOKUP(GU81,PROTOKOL!$A:$E,5,FALSE))</f>
        <v xml:space="preserve"> </v>
      </c>
      <c r="GZ81" s="169"/>
      <c r="HA81" s="170" t="str">
        <f t="shared" si="162"/>
        <v xml:space="preserve"> </v>
      </c>
      <c r="HB81" s="210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",(VLOOKUP(HD81,PROTOKOL!$A$1:$E$27,2,FALSE))*HE81)</f>
        <v xml:space="preserve"> </v>
      </c>
      <c r="HG81" s="168" t="str">
        <f t="shared" si="123"/>
        <v xml:space="preserve"> </v>
      </c>
      <c r="HH81" s="169" t="str">
        <f>IF(HD81=0," ",VLOOKUP(HD81,PROTOKOL!$A:$E,5,FALSE))</f>
        <v xml:space="preserve"> </v>
      </c>
      <c r="HI81" s="205" t="str">
        <f t="shared" si="98"/>
        <v xml:space="preserve"> </v>
      </c>
      <c r="HJ81" s="169">
        <f t="shared" si="163"/>
        <v>0</v>
      </c>
      <c r="HK81" s="170" t="str">
        <f t="shared" si="164"/>
        <v xml:space="preserve"> </v>
      </c>
      <c r="HM81" s="166">
        <v>20</v>
      </c>
      <c r="HN81" s="228"/>
      <c r="HO81" s="167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",(VLOOKUP(HQ81,PROTOKOL!$A$1:$E$27,2,FALSE))*HR81)</f>
        <v xml:space="preserve"> </v>
      </c>
      <c r="HT81" s="168" t="str">
        <f t="shared" si="124"/>
        <v xml:space="preserve"> </v>
      </c>
      <c r="HU81" s="205" t="str">
        <f>IF(HQ81=0," ",VLOOKUP(HQ81,PROTOKOL!$A:$E,5,FALSE))</f>
        <v xml:space="preserve"> </v>
      </c>
      <c r="HV81" s="169"/>
      <c r="HW81" s="170" t="str">
        <f t="shared" si="165"/>
        <v xml:space="preserve"> </v>
      </c>
      <c r="HX81" s="210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",(VLOOKUP(HZ81,PROTOKOL!$A$1:$E$27,2,FALSE))*IA81)</f>
        <v xml:space="preserve"> </v>
      </c>
      <c r="IC81" s="168" t="str">
        <f t="shared" si="125"/>
        <v xml:space="preserve"> </v>
      </c>
      <c r="ID81" s="169" t="str">
        <f>IF(HZ81=0," ",VLOOKUP(HZ81,PROTOKOL!$A:$E,5,FALSE))</f>
        <v xml:space="preserve"> </v>
      </c>
      <c r="IE81" s="205" t="str">
        <f t="shared" si="99"/>
        <v xml:space="preserve"> </v>
      </c>
      <c r="IF81" s="169">
        <f t="shared" si="166"/>
        <v>0</v>
      </c>
      <c r="IG81" s="170" t="str">
        <f t="shared" si="167"/>
        <v xml:space="preserve"> </v>
      </c>
      <c r="II81" s="166">
        <v>20</v>
      </c>
      <c r="IJ81" s="228"/>
      <c r="IK81" s="167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",(VLOOKUP(IM81,PROTOKOL!$A$1:$E$27,2,FALSE))*IN81)</f>
        <v xml:space="preserve"> </v>
      </c>
      <c r="IP81" s="168" t="str">
        <f t="shared" si="126"/>
        <v xml:space="preserve"> </v>
      </c>
      <c r="IQ81" s="205" t="str">
        <f>IF(IM81=0," ",VLOOKUP(IM81,PROTOKOL!$A:$E,5,FALSE))</f>
        <v xml:space="preserve"> </v>
      </c>
      <c r="IR81" s="169"/>
      <c r="IS81" s="170" t="str">
        <f t="shared" si="168"/>
        <v xml:space="preserve"> </v>
      </c>
      <c r="IT81" s="210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",(VLOOKUP(IV81,PROTOKOL!$A$1:$E$27,2,FALSE))*IW81)</f>
        <v xml:space="preserve"> </v>
      </c>
      <c r="IY81" s="168" t="str">
        <f t="shared" si="127"/>
        <v xml:space="preserve"> </v>
      </c>
      <c r="IZ81" s="169" t="str">
        <f>IF(IV81=0," ",VLOOKUP(IV81,PROTOKOL!$A:$E,5,FALSE))</f>
        <v xml:space="preserve"> </v>
      </c>
      <c r="JA81" s="205" t="str">
        <f t="shared" si="100"/>
        <v xml:space="preserve"> </v>
      </c>
      <c r="JB81" s="169">
        <f t="shared" si="169"/>
        <v>0</v>
      </c>
      <c r="JC81" s="170" t="str">
        <f t="shared" si="170"/>
        <v xml:space="preserve"> </v>
      </c>
      <c r="JE81" s="166">
        <v>20</v>
      </c>
      <c r="JF81" s="228"/>
      <c r="JG81" s="167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",(VLOOKUP(JI81,PROTOKOL!$A$1:$E$27,2,FALSE))*JJ81)</f>
        <v xml:space="preserve"> </v>
      </c>
      <c r="JL81" s="168" t="str">
        <f t="shared" si="128"/>
        <v xml:space="preserve"> </v>
      </c>
      <c r="JM81" s="205" t="str">
        <f>IF(JI81=0," ",VLOOKUP(JI81,PROTOKOL!$A:$E,5,FALSE))</f>
        <v xml:space="preserve"> </v>
      </c>
      <c r="JN81" s="169"/>
      <c r="JO81" s="170" t="str">
        <f t="shared" si="171"/>
        <v xml:space="preserve"> </v>
      </c>
      <c r="JP81" s="210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",(VLOOKUP(JR81,PROTOKOL!$A$1:$E$27,2,FALSE))*JS81)</f>
        <v xml:space="preserve"> </v>
      </c>
      <c r="JU81" s="168" t="str">
        <f t="shared" si="129"/>
        <v xml:space="preserve"> </v>
      </c>
      <c r="JV81" s="169" t="str">
        <f>IF(JR81=0," ",VLOOKUP(JR81,PROTOKOL!$A:$E,5,FALSE))</f>
        <v xml:space="preserve"> </v>
      </c>
      <c r="JW81" s="205" t="str">
        <f t="shared" si="101"/>
        <v xml:space="preserve"> </v>
      </c>
      <c r="JX81" s="169">
        <f t="shared" si="172"/>
        <v>0</v>
      </c>
      <c r="JY81" s="170" t="str">
        <f t="shared" si="173"/>
        <v xml:space="preserve"> </v>
      </c>
      <c r="KA81" s="166">
        <v>20</v>
      </c>
      <c r="KB81" s="228"/>
      <c r="KC81" s="167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",(VLOOKUP(KE81,PROTOKOL!$A$1:$E$27,2,FALSE))*KF81)</f>
        <v xml:space="preserve"> </v>
      </c>
      <c r="KH81" s="168" t="str">
        <f t="shared" si="130"/>
        <v xml:space="preserve"> </v>
      </c>
      <c r="KI81" s="205" t="str">
        <f>IF(KE81=0," ",VLOOKUP(KE81,PROTOKOL!$A:$E,5,FALSE))</f>
        <v xml:space="preserve"> </v>
      </c>
      <c r="KJ81" s="169"/>
      <c r="KK81" s="170" t="str">
        <f t="shared" si="174"/>
        <v xml:space="preserve"> </v>
      </c>
      <c r="KL81" s="210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",(VLOOKUP(KN81,PROTOKOL!$A$1:$E$27,2,FALSE))*KO81)</f>
        <v xml:space="preserve"> </v>
      </c>
      <c r="KQ81" s="168" t="str">
        <f t="shared" si="131"/>
        <v xml:space="preserve"> </v>
      </c>
      <c r="KR81" s="169" t="str">
        <f>IF(KN81=0," ",VLOOKUP(KN81,PROTOKOL!$A:$E,5,FALSE))</f>
        <v xml:space="preserve"> </v>
      </c>
      <c r="KS81" s="205" t="str">
        <f t="shared" si="102"/>
        <v xml:space="preserve"> </v>
      </c>
      <c r="KT81" s="169">
        <f t="shared" si="175"/>
        <v>0</v>
      </c>
      <c r="KU81" s="170" t="str">
        <f t="shared" si="176"/>
        <v xml:space="preserve"> </v>
      </c>
      <c r="KW81" s="166">
        <v>20</v>
      </c>
      <c r="KX81" s="228"/>
      <c r="KY81" s="167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",(VLOOKUP(LA81,PROTOKOL!$A$1:$E$27,2,FALSE))*LB81)</f>
        <v xml:space="preserve"> </v>
      </c>
      <c r="LD81" s="168" t="str">
        <f t="shared" si="132"/>
        <v xml:space="preserve"> </v>
      </c>
      <c r="LE81" s="205" t="str">
        <f>IF(LA81=0," ",VLOOKUP(LA81,PROTOKOL!$A:$E,5,FALSE))</f>
        <v xml:space="preserve"> </v>
      </c>
      <c r="LF81" s="169"/>
      <c r="LG81" s="170" t="str">
        <f t="shared" si="177"/>
        <v xml:space="preserve"> </v>
      </c>
      <c r="LH81" s="210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",(VLOOKUP(LJ81,PROTOKOL!$A$1:$E$27,2,FALSE))*LK81)</f>
        <v xml:space="preserve"> </v>
      </c>
      <c r="LM81" s="168" t="str">
        <f t="shared" si="133"/>
        <v xml:space="preserve"> </v>
      </c>
      <c r="LN81" s="169" t="str">
        <f>IF(LJ81=0," ",VLOOKUP(LJ81,PROTOKOL!$A:$E,5,FALSE))</f>
        <v xml:space="preserve"> </v>
      </c>
      <c r="LO81" s="205" t="str">
        <f t="shared" si="103"/>
        <v xml:space="preserve"> </v>
      </c>
      <c r="LP81" s="169">
        <f t="shared" si="178"/>
        <v>0</v>
      </c>
      <c r="LQ81" s="170" t="str">
        <f t="shared" si="179"/>
        <v xml:space="preserve"> </v>
      </c>
    </row>
    <row r="82" spans="1:329" ht="13.8">
      <c r="A82" s="166">
        <v>20</v>
      </c>
      <c r="B82" s="229"/>
      <c r="C82" s="167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",(VLOOKUP(E82,PROTOKOL!$A$1:$E$27,2,FALSE))*F82)</f>
        <v xml:space="preserve"> </v>
      </c>
      <c r="H82" s="168" t="str">
        <f t="shared" si="104"/>
        <v xml:space="preserve"> </v>
      </c>
      <c r="I82" s="205" t="str">
        <f>IF(E82=0," ",VLOOKUP(E82,PROTOKOL!$A:$E,5,FALSE))</f>
        <v xml:space="preserve"> </v>
      </c>
      <c r="J82" s="169"/>
      <c r="K82" s="170" t="str">
        <f t="shared" si="134"/>
        <v xml:space="preserve"> </v>
      </c>
      <c r="L82" s="210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",(VLOOKUP(N82,PROTOKOL!$A$1:$E$27,2,FALSE))*O82)</f>
        <v xml:space="preserve"> </v>
      </c>
      <c r="Q82" s="168" t="str">
        <f t="shared" si="105"/>
        <v xml:space="preserve"> </v>
      </c>
      <c r="R82" s="169" t="str">
        <f>IF(N82=0," ",VLOOKUP(N82,PROTOKOL!$A:$E,5,FALSE))</f>
        <v xml:space="preserve"> </v>
      </c>
      <c r="S82" s="205" t="str">
        <f t="shared" si="135"/>
        <v xml:space="preserve"> </v>
      </c>
      <c r="T82" s="169">
        <f t="shared" si="136"/>
        <v>0</v>
      </c>
      <c r="U82" s="170" t="str">
        <f t="shared" si="137"/>
        <v xml:space="preserve"> </v>
      </c>
      <c r="W82" s="166">
        <v>20</v>
      </c>
      <c r="X82" s="229"/>
      <c r="Y82" s="167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",(VLOOKUP(AA82,PROTOKOL!$A$1:$E$27,2,FALSE))*AB82)</f>
        <v xml:space="preserve"> </v>
      </c>
      <c r="AD82" s="168" t="str">
        <f t="shared" si="106"/>
        <v xml:space="preserve"> </v>
      </c>
      <c r="AE82" s="205" t="str">
        <f>IF(AA82=0," ",VLOOKUP(AA82,PROTOKOL!$A:$E,5,FALSE))</f>
        <v xml:space="preserve"> </v>
      </c>
      <c r="AF82" s="169"/>
      <c r="AG82" s="170" t="str">
        <f t="shared" si="138"/>
        <v xml:space="preserve"> </v>
      </c>
      <c r="AH82" s="210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",(VLOOKUP(AJ82,PROTOKOL!$A$1:$E$27,2,FALSE))*AK82)</f>
        <v xml:space="preserve"> </v>
      </c>
      <c r="AM82" s="168" t="str">
        <f t="shared" si="107"/>
        <v xml:space="preserve"> </v>
      </c>
      <c r="AN82" s="169" t="str">
        <f>IF(AJ82=0," ",VLOOKUP(AJ82,PROTOKOL!$A:$E,5,FALSE))</f>
        <v xml:space="preserve"> </v>
      </c>
      <c r="AO82" s="205" t="str">
        <f t="shared" ref="AO82:AO100" si="180">IF(AJ82=0," ",(AM82*AN82))</f>
        <v xml:space="preserve"> </v>
      </c>
      <c r="AP82" s="169">
        <f t="shared" si="139"/>
        <v>0</v>
      </c>
      <c r="AQ82" s="170" t="str">
        <f t="shared" si="140"/>
        <v xml:space="preserve"> </v>
      </c>
      <c r="AS82" s="166">
        <v>20</v>
      </c>
      <c r="AT82" s="229"/>
      <c r="AU82" s="167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",(VLOOKUP(AW82,PROTOKOL!$A$1:$E$27,2,FALSE))*AX82)</f>
        <v xml:space="preserve"> </v>
      </c>
      <c r="AZ82" s="168" t="str">
        <f t="shared" si="108"/>
        <v xml:space="preserve"> </v>
      </c>
      <c r="BA82" s="205" t="str">
        <f>IF(AW82=0," ",VLOOKUP(AW82,PROTOKOL!$A:$E,5,FALSE))</f>
        <v xml:space="preserve"> </v>
      </c>
      <c r="BB82" s="169"/>
      <c r="BC82" s="170" t="str">
        <f t="shared" si="141"/>
        <v xml:space="preserve"> </v>
      </c>
      <c r="BD82" s="210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",(VLOOKUP(BF82,PROTOKOL!$A$1:$E$27,2,FALSE))*BG82)</f>
        <v xml:space="preserve"> </v>
      </c>
      <c r="BI82" s="168" t="str">
        <f t="shared" si="109"/>
        <v xml:space="preserve"> </v>
      </c>
      <c r="BJ82" s="169" t="str">
        <f>IF(BF82=0," ",VLOOKUP(BF82,PROTOKOL!$A:$E,5,FALSE))</f>
        <v xml:space="preserve"> </v>
      </c>
      <c r="BK82" s="205" t="str">
        <f t="shared" ref="BK82:BK100" si="181">IF(BF82=0," ",(BI82*BJ82))</f>
        <v xml:space="preserve"> </v>
      </c>
      <c r="BL82" s="169">
        <f t="shared" si="142"/>
        <v>0</v>
      </c>
      <c r="BM82" s="170" t="str">
        <f t="shared" si="143"/>
        <v xml:space="preserve"> </v>
      </c>
      <c r="BO82" s="166">
        <v>20</v>
      </c>
      <c r="BP82" s="229"/>
      <c r="BQ82" s="167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",(VLOOKUP(BS82,PROTOKOL!$A$1:$E$27,2,FALSE))*BT82)</f>
        <v xml:space="preserve"> </v>
      </c>
      <c r="BV82" s="168" t="str">
        <f t="shared" si="110"/>
        <v xml:space="preserve"> </v>
      </c>
      <c r="BW82" s="205" t="str">
        <f>IF(BS82=0," ",VLOOKUP(BS82,PROTOKOL!$A:$E,5,FALSE))</f>
        <v xml:space="preserve"> </v>
      </c>
      <c r="BX82" s="169"/>
      <c r="BY82" s="170" t="str">
        <f t="shared" si="144"/>
        <v xml:space="preserve"> </v>
      </c>
      <c r="BZ82" s="210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",(VLOOKUP(CB82,PROTOKOL!$A$1:$E$27,2,FALSE))*CC82)</f>
        <v xml:space="preserve"> </v>
      </c>
      <c r="CE82" s="168" t="str">
        <f t="shared" si="111"/>
        <v xml:space="preserve"> </v>
      </c>
      <c r="CF82" s="169" t="str">
        <f>IF(CB82=0," ",VLOOKUP(CB82,PROTOKOL!$A:$E,5,FALSE))</f>
        <v xml:space="preserve"> </v>
      </c>
      <c r="CG82" s="205" t="str">
        <f t="shared" ref="CG82:CG100" si="182">IF(CB82=0," ",(CE82*CF82))</f>
        <v xml:space="preserve"> </v>
      </c>
      <c r="CH82" s="169">
        <f t="shared" si="145"/>
        <v>0</v>
      </c>
      <c r="CI82" s="170" t="str">
        <f t="shared" si="146"/>
        <v xml:space="preserve"> </v>
      </c>
      <c r="CK82" s="166">
        <v>20</v>
      </c>
      <c r="CL82" s="229"/>
      <c r="CM82" s="167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",(VLOOKUP(CO82,PROTOKOL!$A$1:$E$27,2,FALSE))*CP82)</f>
        <v xml:space="preserve"> </v>
      </c>
      <c r="CR82" s="168" t="str">
        <f t="shared" si="112"/>
        <v xml:space="preserve"> </v>
      </c>
      <c r="CS82" s="205" t="str">
        <f>IF(CO82=0," ",VLOOKUP(CO82,PROTOKOL!$A:$E,5,FALSE))</f>
        <v xml:space="preserve"> </v>
      </c>
      <c r="CT82" s="169"/>
      <c r="CU82" s="170" t="str">
        <f t="shared" si="147"/>
        <v xml:space="preserve"> </v>
      </c>
      <c r="CV82" s="210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",(VLOOKUP(CX82,PROTOKOL!$A$1:$E$27,2,FALSE))*CY82)</f>
        <v xml:space="preserve"> </v>
      </c>
      <c r="DA82" s="168" t="str">
        <f t="shared" si="113"/>
        <v xml:space="preserve"> </v>
      </c>
      <c r="DB82" s="169" t="str">
        <f>IF(CX82=0," ",VLOOKUP(CX82,PROTOKOL!$A:$E,5,FALSE))</f>
        <v xml:space="preserve"> </v>
      </c>
      <c r="DC82" s="205" t="str">
        <f t="shared" ref="DC82:DC100" si="183">IF(CX82=0," ",(DA82*DB82))</f>
        <v xml:space="preserve"> </v>
      </c>
      <c r="DD82" s="169">
        <f t="shared" si="148"/>
        <v>0</v>
      </c>
      <c r="DE82" s="170" t="str">
        <f t="shared" si="149"/>
        <v xml:space="preserve"> </v>
      </c>
      <c r="DG82" s="166">
        <v>20</v>
      </c>
      <c r="DH82" s="229"/>
      <c r="DI82" s="167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",(VLOOKUP(DK82,PROTOKOL!$A$1:$E$27,2,FALSE))*DL82)</f>
        <v xml:space="preserve"> </v>
      </c>
      <c r="DN82" s="168" t="str">
        <f t="shared" si="114"/>
        <v xml:space="preserve"> </v>
      </c>
      <c r="DO82" s="205" t="str">
        <f>IF(DK82=0," ",VLOOKUP(DK82,PROTOKOL!$A:$E,5,FALSE))</f>
        <v xml:space="preserve"> </v>
      </c>
      <c r="DP82" s="169"/>
      <c r="DQ82" s="170" t="str">
        <f t="shared" si="150"/>
        <v xml:space="preserve"> </v>
      </c>
      <c r="DR82" s="210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",(VLOOKUP(DT82,PROTOKOL!$A$1:$E$27,2,FALSE))*DU82)</f>
        <v xml:space="preserve"> </v>
      </c>
      <c r="DW82" s="168" t="str">
        <f t="shared" si="115"/>
        <v xml:space="preserve"> </v>
      </c>
      <c r="DX82" s="169" t="str">
        <f>IF(DT82=0," ",VLOOKUP(DT82,PROTOKOL!$A:$E,5,FALSE))</f>
        <v xml:space="preserve"> </v>
      </c>
      <c r="DY82" s="205" t="str">
        <f t="shared" ref="DY82:DY100" si="184">IF(DT82=0," ",(DW82*DX82))</f>
        <v xml:space="preserve"> </v>
      </c>
      <c r="DZ82" s="169">
        <f t="shared" si="151"/>
        <v>0</v>
      </c>
      <c r="EA82" s="170" t="str">
        <f t="shared" si="152"/>
        <v xml:space="preserve"> </v>
      </c>
      <c r="EC82" s="166">
        <v>20</v>
      </c>
      <c r="ED82" s="229"/>
      <c r="EE82" s="167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",(VLOOKUP(EG82,PROTOKOL!$A$1:$E$27,2,FALSE))*EH82)</f>
        <v xml:space="preserve"> </v>
      </c>
      <c r="EJ82" s="168" t="str">
        <f t="shared" si="116"/>
        <v xml:space="preserve"> </v>
      </c>
      <c r="EK82" s="205" t="str">
        <f>IF(EG82=0," ",VLOOKUP(EG82,PROTOKOL!$A:$E,5,FALSE))</f>
        <v xml:space="preserve"> </v>
      </c>
      <c r="EL82" s="169"/>
      <c r="EM82" s="170" t="str">
        <f t="shared" si="153"/>
        <v xml:space="preserve"> </v>
      </c>
      <c r="EN82" s="210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",(VLOOKUP(EP82,PROTOKOL!$A$1:$E$27,2,FALSE))*EQ82)</f>
        <v xml:space="preserve"> </v>
      </c>
      <c r="ES82" s="168" t="str">
        <f t="shared" si="117"/>
        <v xml:space="preserve"> </v>
      </c>
      <c r="ET82" s="169" t="str">
        <f>IF(EP82=0," ",VLOOKUP(EP82,PROTOKOL!$A:$E,5,FALSE))</f>
        <v xml:space="preserve"> </v>
      </c>
      <c r="EU82" s="205" t="str">
        <f t="shared" ref="EU82:EU100" si="185">IF(EP82=0," ",(ES82*ET82))</f>
        <v xml:space="preserve"> </v>
      </c>
      <c r="EV82" s="169">
        <f t="shared" si="154"/>
        <v>0</v>
      </c>
      <c r="EW82" s="170" t="str">
        <f t="shared" si="155"/>
        <v xml:space="preserve"> </v>
      </c>
      <c r="EY82" s="166">
        <v>20</v>
      </c>
      <c r="EZ82" s="229"/>
      <c r="FA82" s="167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",(VLOOKUP(FC82,PROTOKOL!$A$1:$E$27,2,FALSE))*FD82)</f>
        <v xml:space="preserve"> </v>
      </c>
      <c r="FF82" s="168" t="str">
        <f t="shared" si="118"/>
        <v xml:space="preserve"> </v>
      </c>
      <c r="FG82" s="205" t="str">
        <f>IF(FC82=0," ",VLOOKUP(FC82,PROTOKOL!$A:$E,5,FALSE))</f>
        <v xml:space="preserve"> </v>
      </c>
      <c r="FH82" s="169"/>
      <c r="FI82" s="170" t="str">
        <f t="shared" si="156"/>
        <v xml:space="preserve"> </v>
      </c>
      <c r="FJ82" s="210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",(VLOOKUP(FL82,PROTOKOL!$A$1:$E$27,2,FALSE))*FM82)</f>
        <v xml:space="preserve"> </v>
      </c>
      <c r="FO82" s="168" t="str">
        <f t="shared" si="119"/>
        <v xml:space="preserve"> </v>
      </c>
      <c r="FP82" s="169" t="str">
        <f>IF(FL82=0," ",VLOOKUP(FL82,PROTOKOL!$A:$E,5,FALSE))</f>
        <v xml:space="preserve"> </v>
      </c>
      <c r="FQ82" s="205" t="str">
        <f t="shared" ref="FQ82:FQ100" si="186">IF(FL82=0," ",(FO82*FP82))</f>
        <v xml:space="preserve"> </v>
      </c>
      <c r="FR82" s="169">
        <f t="shared" si="157"/>
        <v>0</v>
      </c>
      <c r="FS82" s="170" t="str">
        <f t="shared" si="158"/>
        <v xml:space="preserve"> </v>
      </c>
      <c r="FU82" s="166">
        <v>20</v>
      </c>
      <c r="FV82" s="229"/>
      <c r="FW82" s="167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",(VLOOKUP(FY82,PROTOKOL!$A$1:$E$27,2,FALSE))*FZ82)</f>
        <v xml:space="preserve"> </v>
      </c>
      <c r="GB82" s="168" t="str">
        <f t="shared" si="120"/>
        <v xml:space="preserve"> </v>
      </c>
      <c r="GC82" s="205" t="str">
        <f>IF(FY82=0," ",VLOOKUP(FY82,PROTOKOL!$A:$E,5,FALSE))</f>
        <v xml:space="preserve"> </v>
      </c>
      <c r="GD82" s="169"/>
      <c r="GE82" s="170" t="str">
        <f t="shared" si="159"/>
        <v xml:space="preserve"> </v>
      </c>
      <c r="GF82" s="210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",(VLOOKUP(GH82,PROTOKOL!$A$1:$E$27,2,FALSE))*GI82)</f>
        <v xml:space="preserve"> </v>
      </c>
      <c r="GK82" s="168" t="str">
        <f t="shared" si="121"/>
        <v xml:space="preserve"> </v>
      </c>
      <c r="GL82" s="169" t="str">
        <f>IF(GH82=0," ",VLOOKUP(GH82,PROTOKOL!$A:$E,5,FALSE))</f>
        <v xml:space="preserve"> </v>
      </c>
      <c r="GM82" s="205" t="str">
        <f t="shared" ref="GM82:GM100" si="187">IF(GH82=0," ",(GK82*GL82))</f>
        <v xml:space="preserve"> </v>
      </c>
      <c r="GN82" s="169">
        <f t="shared" si="160"/>
        <v>0</v>
      </c>
      <c r="GO82" s="170" t="str">
        <f t="shared" si="161"/>
        <v xml:space="preserve"> </v>
      </c>
      <c r="GQ82" s="166">
        <v>20</v>
      </c>
      <c r="GR82" s="229"/>
      <c r="GS82" s="167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",(VLOOKUP(GU82,PROTOKOL!$A$1:$E$27,2,FALSE))*GV82)</f>
        <v xml:space="preserve"> </v>
      </c>
      <c r="GX82" s="168" t="str">
        <f t="shared" si="122"/>
        <v xml:space="preserve"> </v>
      </c>
      <c r="GY82" s="205" t="str">
        <f>IF(GU82=0," ",VLOOKUP(GU82,PROTOKOL!$A:$E,5,FALSE))</f>
        <v xml:space="preserve"> </v>
      </c>
      <c r="GZ82" s="169"/>
      <c r="HA82" s="170" t="str">
        <f t="shared" si="162"/>
        <v xml:space="preserve"> </v>
      </c>
      <c r="HB82" s="210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",(VLOOKUP(HD82,PROTOKOL!$A$1:$E$27,2,FALSE))*HE82)</f>
        <v xml:space="preserve"> </v>
      </c>
      <c r="HG82" s="168" t="str">
        <f t="shared" si="123"/>
        <v xml:space="preserve"> </v>
      </c>
      <c r="HH82" s="169" t="str">
        <f>IF(HD82=0," ",VLOOKUP(HD82,PROTOKOL!$A:$E,5,FALSE))</f>
        <v xml:space="preserve"> </v>
      </c>
      <c r="HI82" s="205" t="str">
        <f t="shared" ref="HI82:HI100" si="188">IF(HD82=0," ",(HG82*HH82))</f>
        <v xml:space="preserve"> </v>
      </c>
      <c r="HJ82" s="169">
        <f t="shared" si="163"/>
        <v>0</v>
      </c>
      <c r="HK82" s="170" t="str">
        <f t="shared" si="164"/>
        <v xml:space="preserve"> </v>
      </c>
      <c r="HM82" s="166">
        <v>20</v>
      </c>
      <c r="HN82" s="229"/>
      <c r="HO82" s="167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",(VLOOKUP(HQ82,PROTOKOL!$A$1:$E$27,2,FALSE))*HR82)</f>
        <v xml:space="preserve"> </v>
      </c>
      <c r="HT82" s="168" t="str">
        <f t="shared" si="124"/>
        <v xml:space="preserve"> </v>
      </c>
      <c r="HU82" s="205" t="str">
        <f>IF(HQ82=0," ",VLOOKUP(HQ82,PROTOKOL!$A:$E,5,FALSE))</f>
        <v xml:space="preserve"> </v>
      </c>
      <c r="HV82" s="169"/>
      <c r="HW82" s="170" t="str">
        <f t="shared" si="165"/>
        <v xml:space="preserve"> </v>
      </c>
      <c r="HX82" s="210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",(VLOOKUP(HZ82,PROTOKOL!$A$1:$E$27,2,FALSE))*IA82)</f>
        <v xml:space="preserve"> </v>
      </c>
      <c r="IC82" s="168" t="str">
        <f t="shared" si="125"/>
        <v xml:space="preserve"> </v>
      </c>
      <c r="ID82" s="169" t="str">
        <f>IF(HZ82=0," ",VLOOKUP(HZ82,PROTOKOL!$A:$E,5,FALSE))</f>
        <v xml:space="preserve"> </v>
      </c>
      <c r="IE82" s="205" t="str">
        <f t="shared" ref="IE82:IE100" si="189">IF(HZ82=0," ",(IC82*ID82))</f>
        <v xml:space="preserve"> </v>
      </c>
      <c r="IF82" s="169">
        <f t="shared" si="166"/>
        <v>0</v>
      </c>
      <c r="IG82" s="170" t="str">
        <f t="shared" si="167"/>
        <v xml:space="preserve"> </v>
      </c>
      <c r="II82" s="166">
        <v>20</v>
      </c>
      <c r="IJ82" s="229"/>
      <c r="IK82" s="167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",(VLOOKUP(IM82,PROTOKOL!$A$1:$E$27,2,FALSE))*IN82)</f>
        <v xml:space="preserve"> </v>
      </c>
      <c r="IP82" s="168" t="str">
        <f t="shared" si="126"/>
        <v xml:space="preserve"> </v>
      </c>
      <c r="IQ82" s="205" t="str">
        <f>IF(IM82=0," ",VLOOKUP(IM82,PROTOKOL!$A:$E,5,FALSE))</f>
        <v xml:space="preserve"> </v>
      </c>
      <c r="IR82" s="169"/>
      <c r="IS82" s="170" t="str">
        <f t="shared" si="168"/>
        <v xml:space="preserve"> </v>
      </c>
      <c r="IT82" s="210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",(VLOOKUP(IV82,PROTOKOL!$A$1:$E$27,2,FALSE))*IW82)</f>
        <v xml:space="preserve"> </v>
      </c>
      <c r="IY82" s="168" t="str">
        <f t="shared" si="127"/>
        <v xml:space="preserve"> </v>
      </c>
      <c r="IZ82" s="169" t="str">
        <f>IF(IV82=0," ",VLOOKUP(IV82,PROTOKOL!$A:$E,5,FALSE))</f>
        <v xml:space="preserve"> </v>
      </c>
      <c r="JA82" s="205" t="str">
        <f t="shared" ref="JA82:JA100" si="190">IF(IV82=0," ",(IY82*IZ82))</f>
        <v xml:space="preserve"> </v>
      </c>
      <c r="JB82" s="169">
        <f t="shared" si="169"/>
        <v>0</v>
      </c>
      <c r="JC82" s="170" t="str">
        <f t="shared" si="170"/>
        <v xml:space="preserve"> </v>
      </c>
      <c r="JE82" s="166">
        <v>20</v>
      </c>
      <c r="JF82" s="229"/>
      <c r="JG82" s="167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",(VLOOKUP(JI82,PROTOKOL!$A$1:$E$27,2,FALSE))*JJ82)</f>
        <v xml:space="preserve"> </v>
      </c>
      <c r="JL82" s="168" t="str">
        <f t="shared" si="128"/>
        <v xml:space="preserve"> </v>
      </c>
      <c r="JM82" s="205" t="str">
        <f>IF(JI82=0," ",VLOOKUP(JI82,PROTOKOL!$A:$E,5,FALSE))</f>
        <v xml:space="preserve"> </v>
      </c>
      <c r="JN82" s="169"/>
      <c r="JO82" s="170" t="str">
        <f t="shared" si="171"/>
        <v xml:space="preserve"> </v>
      </c>
      <c r="JP82" s="210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",(VLOOKUP(JR82,PROTOKOL!$A$1:$E$27,2,FALSE))*JS82)</f>
        <v xml:space="preserve"> </v>
      </c>
      <c r="JU82" s="168" t="str">
        <f t="shared" si="129"/>
        <v xml:space="preserve"> </v>
      </c>
      <c r="JV82" s="169" t="str">
        <f>IF(JR82=0," ",VLOOKUP(JR82,PROTOKOL!$A:$E,5,FALSE))</f>
        <v xml:space="preserve"> </v>
      </c>
      <c r="JW82" s="205" t="str">
        <f t="shared" ref="JW82:JW100" si="191">IF(JR82=0," ",(JU82*JV82))</f>
        <v xml:space="preserve"> </v>
      </c>
      <c r="JX82" s="169">
        <f t="shared" si="172"/>
        <v>0</v>
      </c>
      <c r="JY82" s="170" t="str">
        <f t="shared" si="173"/>
        <v xml:space="preserve"> </v>
      </c>
      <c r="KA82" s="166">
        <v>20</v>
      </c>
      <c r="KB82" s="229"/>
      <c r="KC82" s="167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",(VLOOKUP(KE82,PROTOKOL!$A$1:$E$27,2,FALSE))*KF82)</f>
        <v xml:space="preserve"> </v>
      </c>
      <c r="KH82" s="168" t="str">
        <f t="shared" si="130"/>
        <v xml:space="preserve"> </v>
      </c>
      <c r="KI82" s="205" t="str">
        <f>IF(KE82=0," ",VLOOKUP(KE82,PROTOKOL!$A:$E,5,FALSE))</f>
        <v xml:space="preserve"> </v>
      </c>
      <c r="KJ82" s="169"/>
      <c r="KK82" s="170" t="str">
        <f t="shared" si="174"/>
        <v xml:space="preserve"> </v>
      </c>
      <c r="KL82" s="210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",(VLOOKUP(KN82,PROTOKOL!$A$1:$E$27,2,FALSE))*KO82)</f>
        <v xml:space="preserve"> </v>
      </c>
      <c r="KQ82" s="168" t="str">
        <f t="shared" si="131"/>
        <v xml:space="preserve"> </v>
      </c>
      <c r="KR82" s="169" t="str">
        <f>IF(KN82=0," ",VLOOKUP(KN82,PROTOKOL!$A:$E,5,FALSE))</f>
        <v xml:space="preserve"> </v>
      </c>
      <c r="KS82" s="205" t="str">
        <f t="shared" ref="KS82:KS100" si="192">IF(KN82=0," ",(KQ82*KR82))</f>
        <v xml:space="preserve"> </v>
      </c>
      <c r="KT82" s="169">
        <f t="shared" si="175"/>
        <v>0</v>
      </c>
      <c r="KU82" s="170" t="str">
        <f t="shared" si="176"/>
        <v xml:space="preserve"> </v>
      </c>
      <c r="KW82" s="166">
        <v>20</v>
      </c>
      <c r="KX82" s="229"/>
      <c r="KY82" s="167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",(VLOOKUP(LA82,PROTOKOL!$A$1:$E$27,2,FALSE))*LB82)</f>
        <v xml:space="preserve"> </v>
      </c>
      <c r="LD82" s="168" t="str">
        <f t="shared" si="132"/>
        <v xml:space="preserve"> </v>
      </c>
      <c r="LE82" s="205" t="str">
        <f>IF(LA82=0," ",VLOOKUP(LA82,PROTOKOL!$A:$E,5,FALSE))</f>
        <v xml:space="preserve"> </v>
      </c>
      <c r="LF82" s="169"/>
      <c r="LG82" s="170" t="str">
        <f t="shared" si="177"/>
        <v xml:space="preserve"> </v>
      </c>
      <c r="LH82" s="210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",(VLOOKUP(LJ82,PROTOKOL!$A$1:$E$27,2,FALSE))*LK82)</f>
        <v xml:space="preserve"> </v>
      </c>
      <c r="LM82" s="168" t="str">
        <f t="shared" si="133"/>
        <v xml:space="preserve"> </v>
      </c>
      <c r="LN82" s="169" t="str">
        <f>IF(LJ82=0," ",VLOOKUP(LJ82,PROTOKOL!$A:$E,5,FALSE))</f>
        <v xml:space="preserve"> </v>
      </c>
      <c r="LO82" s="205" t="str">
        <f t="shared" ref="LO82:LO100" si="193">IF(LJ82=0," ",(LM82*LN82))</f>
        <v xml:space="preserve"> </v>
      </c>
      <c r="LP82" s="169">
        <f t="shared" si="178"/>
        <v>0</v>
      </c>
      <c r="LQ82" s="170" t="str">
        <f t="shared" si="179"/>
        <v xml:space="preserve"> </v>
      </c>
    </row>
    <row r="83" spans="1:329" ht="13.8">
      <c r="A83" s="166">
        <v>21</v>
      </c>
      <c r="B83" s="227">
        <v>21</v>
      </c>
      <c r="C83" s="167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",(VLOOKUP(E83,PROTOKOL!$A$1:$E$27,2,FALSE))*F83)</f>
        <v xml:space="preserve"> </v>
      </c>
      <c r="H83" s="168" t="str">
        <f t="shared" si="104"/>
        <v xml:space="preserve"> </v>
      </c>
      <c r="I83" s="205" t="str">
        <f>IF(E83=0," ",VLOOKUP(E83,PROTOKOL!$A:$E,5,FALSE))</f>
        <v xml:space="preserve"> </v>
      </c>
      <c r="J83" s="169"/>
      <c r="K83" s="170" t="str">
        <f t="shared" si="134"/>
        <v xml:space="preserve"> </v>
      </c>
      <c r="L83" s="210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",(VLOOKUP(N83,PROTOKOL!$A$1:$E$27,2,FALSE))*O83)</f>
        <v xml:space="preserve"> </v>
      </c>
      <c r="Q83" s="168" t="str">
        <f t="shared" si="105"/>
        <v xml:space="preserve"> </v>
      </c>
      <c r="R83" s="169" t="str">
        <f>IF(N83=0," ",VLOOKUP(N83,PROTOKOL!$A:$E,5,FALSE))</f>
        <v xml:space="preserve"> </v>
      </c>
      <c r="S83" s="205" t="str">
        <f t="shared" si="135"/>
        <v xml:space="preserve"> </v>
      </c>
      <c r="T83" s="169">
        <f t="shared" si="136"/>
        <v>0</v>
      </c>
      <c r="U83" s="170" t="str">
        <f t="shared" si="137"/>
        <v xml:space="preserve"> </v>
      </c>
      <c r="W83" s="166">
        <v>21</v>
      </c>
      <c r="X83" s="227">
        <v>21</v>
      </c>
      <c r="Y83" s="167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",(VLOOKUP(AA83,PROTOKOL!$A$1:$E$27,2,FALSE))*AB83)</f>
        <v xml:space="preserve"> </v>
      </c>
      <c r="AD83" s="168" t="str">
        <f t="shared" si="106"/>
        <v xml:space="preserve"> </v>
      </c>
      <c r="AE83" s="205" t="str">
        <f>IF(AA83=0," ",VLOOKUP(AA83,PROTOKOL!$A:$E,5,FALSE))</f>
        <v xml:space="preserve"> </v>
      </c>
      <c r="AF83" s="169"/>
      <c r="AG83" s="170" t="str">
        <f t="shared" si="138"/>
        <v xml:space="preserve"> </v>
      </c>
      <c r="AH83" s="210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",(VLOOKUP(AJ83,PROTOKOL!$A$1:$E$27,2,FALSE))*AK83)</f>
        <v xml:space="preserve"> </v>
      </c>
      <c r="AM83" s="168" t="str">
        <f t="shared" si="107"/>
        <v xml:space="preserve"> </v>
      </c>
      <c r="AN83" s="169" t="str">
        <f>IF(AJ83=0," ",VLOOKUP(AJ83,PROTOKOL!$A:$E,5,FALSE))</f>
        <v xml:space="preserve"> </v>
      </c>
      <c r="AO83" s="205" t="str">
        <f t="shared" si="180"/>
        <v xml:space="preserve"> </v>
      </c>
      <c r="AP83" s="169">
        <f t="shared" si="139"/>
        <v>0</v>
      </c>
      <c r="AQ83" s="170" t="str">
        <f t="shared" si="140"/>
        <v xml:space="preserve"> </v>
      </c>
      <c r="AS83" s="166">
        <v>21</v>
      </c>
      <c r="AT83" s="227">
        <v>21</v>
      </c>
      <c r="AU83" s="167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",(VLOOKUP(AW83,PROTOKOL!$A$1:$E$27,2,FALSE))*AX83)</f>
        <v xml:space="preserve"> </v>
      </c>
      <c r="AZ83" s="168" t="str">
        <f t="shared" si="108"/>
        <v xml:space="preserve"> </v>
      </c>
      <c r="BA83" s="205" t="str">
        <f>IF(AW83=0," ",VLOOKUP(AW83,PROTOKOL!$A:$E,5,FALSE))</f>
        <v xml:space="preserve"> </v>
      </c>
      <c r="BB83" s="169"/>
      <c r="BC83" s="170" t="str">
        <f t="shared" si="141"/>
        <v xml:space="preserve"> </v>
      </c>
      <c r="BD83" s="210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",(VLOOKUP(BF83,PROTOKOL!$A$1:$E$27,2,FALSE))*BG83)</f>
        <v xml:space="preserve"> </v>
      </c>
      <c r="BI83" s="168" t="str">
        <f t="shared" si="109"/>
        <v xml:space="preserve"> </v>
      </c>
      <c r="BJ83" s="169" t="str">
        <f>IF(BF83=0," ",VLOOKUP(BF83,PROTOKOL!$A:$E,5,FALSE))</f>
        <v xml:space="preserve"> </v>
      </c>
      <c r="BK83" s="205" t="str">
        <f t="shared" si="181"/>
        <v xml:space="preserve"> </v>
      </c>
      <c r="BL83" s="169">
        <f t="shared" si="142"/>
        <v>0</v>
      </c>
      <c r="BM83" s="170" t="str">
        <f t="shared" si="143"/>
        <v xml:space="preserve"> </v>
      </c>
      <c r="BO83" s="166">
        <v>21</v>
      </c>
      <c r="BP83" s="227">
        <v>21</v>
      </c>
      <c r="BQ83" s="167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",(VLOOKUP(BS83,PROTOKOL!$A$1:$E$27,2,FALSE))*BT83)</f>
        <v xml:space="preserve"> </v>
      </c>
      <c r="BV83" s="168" t="str">
        <f t="shared" si="110"/>
        <v xml:space="preserve"> </v>
      </c>
      <c r="BW83" s="205" t="str">
        <f>IF(BS83=0," ",VLOOKUP(BS83,PROTOKOL!$A:$E,5,FALSE))</f>
        <v xml:space="preserve"> </v>
      </c>
      <c r="BX83" s="169"/>
      <c r="BY83" s="170" t="str">
        <f t="shared" si="144"/>
        <v xml:space="preserve"> </v>
      </c>
      <c r="BZ83" s="210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",(VLOOKUP(CB83,PROTOKOL!$A$1:$E$27,2,FALSE))*CC83)</f>
        <v xml:space="preserve"> </v>
      </c>
      <c r="CE83" s="168" t="str">
        <f t="shared" si="111"/>
        <v xml:space="preserve"> </v>
      </c>
      <c r="CF83" s="169" t="str">
        <f>IF(CB83=0," ",VLOOKUP(CB83,PROTOKOL!$A:$E,5,FALSE))</f>
        <v xml:space="preserve"> </v>
      </c>
      <c r="CG83" s="205" t="str">
        <f t="shared" si="182"/>
        <v xml:space="preserve"> </v>
      </c>
      <c r="CH83" s="169">
        <f t="shared" si="145"/>
        <v>0</v>
      </c>
      <c r="CI83" s="170" t="str">
        <f t="shared" si="146"/>
        <v xml:space="preserve"> </v>
      </c>
      <c r="CK83" s="166">
        <v>21</v>
      </c>
      <c r="CL83" s="227">
        <v>21</v>
      </c>
      <c r="CM83" s="167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",(VLOOKUP(CO83,PROTOKOL!$A$1:$E$27,2,FALSE))*CP83)</f>
        <v xml:space="preserve"> </v>
      </c>
      <c r="CR83" s="168" t="str">
        <f t="shared" si="112"/>
        <v xml:space="preserve"> </v>
      </c>
      <c r="CS83" s="205" t="str">
        <f>IF(CO83=0," ",VLOOKUP(CO83,PROTOKOL!$A:$E,5,FALSE))</f>
        <v xml:space="preserve"> </v>
      </c>
      <c r="CT83" s="169"/>
      <c r="CU83" s="170" t="str">
        <f t="shared" si="147"/>
        <v xml:space="preserve"> </v>
      </c>
      <c r="CV83" s="210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",(VLOOKUP(CX83,PROTOKOL!$A$1:$E$27,2,FALSE))*CY83)</f>
        <v xml:space="preserve"> </v>
      </c>
      <c r="DA83" s="168" t="str">
        <f t="shared" si="113"/>
        <v xml:space="preserve"> </v>
      </c>
      <c r="DB83" s="169" t="str">
        <f>IF(CX83=0," ",VLOOKUP(CX83,PROTOKOL!$A:$E,5,FALSE))</f>
        <v xml:space="preserve"> </v>
      </c>
      <c r="DC83" s="205" t="str">
        <f t="shared" si="183"/>
        <v xml:space="preserve"> </v>
      </c>
      <c r="DD83" s="169">
        <f t="shared" si="148"/>
        <v>0</v>
      </c>
      <c r="DE83" s="170" t="str">
        <f t="shared" si="149"/>
        <v xml:space="preserve"> </v>
      </c>
      <c r="DG83" s="166">
        <v>21</v>
      </c>
      <c r="DH83" s="227">
        <v>21</v>
      </c>
      <c r="DI83" s="167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",(VLOOKUP(DK83,PROTOKOL!$A$1:$E$27,2,FALSE))*DL83)</f>
        <v xml:space="preserve"> </v>
      </c>
      <c r="DN83" s="168" t="str">
        <f t="shared" si="114"/>
        <v xml:space="preserve"> </v>
      </c>
      <c r="DO83" s="205" t="str">
        <f>IF(DK83=0," ",VLOOKUP(DK83,PROTOKOL!$A:$E,5,FALSE))</f>
        <v xml:space="preserve"> </v>
      </c>
      <c r="DP83" s="169"/>
      <c r="DQ83" s="170" t="str">
        <f t="shared" si="150"/>
        <v xml:space="preserve"> </v>
      </c>
      <c r="DR83" s="210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",(VLOOKUP(DT83,PROTOKOL!$A$1:$E$27,2,FALSE))*DU83)</f>
        <v xml:space="preserve"> </v>
      </c>
      <c r="DW83" s="168" t="str">
        <f t="shared" si="115"/>
        <v xml:space="preserve"> </v>
      </c>
      <c r="DX83" s="169" t="str">
        <f>IF(DT83=0," ",VLOOKUP(DT83,PROTOKOL!$A:$E,5,FALSE))</f>
        <v xml:space="preserve"> </v>
      </c>
      <c r="DY83" s="205" t="str">
        <f t="shared" si="184"/>
        <v xml:space="preserve"> </v>
      </c>
      <c r="DZ83" s="169">
        <f t="shared" si="151"/>
        <v>0</v>
      </c>
      <c r="EA83" s="170" t="str">
        <f t="shared" si="152"/>
        <v xml:space="preserve"> </v>
      </c>
      <c r="EC83" s="166">
        <v>21</v>
      </c>
      <c r="ED83" s="227">
        <v>21</v>
      </c>
      <c r="EE83" s="167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",(VLOOKUP(EG83,PROTOKOL!$A$1:$E$27,2,FALSE))*EH83)</f>
        <v xml:space="preserve"> </v>
      </c>
      <c r="EJ83" s="168" t="str">
        <f t="shared" si="116"/>
        <v xml:space="preserve"> </v>
      </c>
      <c r="EK83" s="205" t="str">
        <f>IF(EG83=0," ",VLOOKUP(EG83,PROTOKOL!$A:$E,5,FALSE))</f>
        <v xml:space="preserve"> </v>
      </c>
      <c r="EL83" s="169"/>
      <c r="EM83" s="170" t="str">
        <f t="shared" si="153"/>
        <v xml:space="preserve"> </v>
      </c>
      <c r="EN83" s="210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",(VLOOKUP(EP83,PROTOKOL!$A$1:$E$27,2,FALSE))*EQ83)</f>
        <v xml:space="preserve"> </v>
      </c>
      <c r="ES83" s="168" t="str">
        <f t="shared" si="117"/>
        <v xml:space="preserve"> </v>
      </c>
      <c r="ET83" s="169" t="str">
        <f>IF(EP83=0," ",VLOOKUP(EP83,PROTOKOL!$A:$E,5,FALSE))</f>
        <v xml:space="preserve"> </v>
      </c>
      <c r="EU83" s="205" t="str">
        <f t="shared" si="185"/>
        <v xml:space="preserve"> </v>
      </c>
      <c r="EV83" s="169">
        <f t="shared" si="154"/>
        <v>0</v>
      </c>
      <c r="EW83" s="170" t="str">
        <f t="shared" si="155"/>
        <v xml:space="preserve"> </v>
      </c>
      <c r="EY83" s="166">
        <v>21</v>
      </c>
      <c r="EZ83" s="227">
        <v>21</v>
      </c>
      <c r="FA83" s="167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",(VLOOKUP(FC83,PROTOKOL!$A$1:$E$27,2,FALSE))*FD83)</f>
        <v xml:space="preserve"> </v>
      </c>
      <c r="FF83" s="168" t="str">
        <f t="shared" si="118"/>
        <v xml:space="preserve"> </v>
      </c>
      <c r="FG83" s="205" t="str">
        <f>IF(FC83=0," ",VLOOKUP(FC83,PROTOKOL!$A:$E,5,FALSE))</f>
        <v xml:space="preserve"> </v>
      </c>
      <c r="FH83" s="169"/>
      <c r="FI83" s="170" t="str">
        <f t="shared" si="156"/>
        <v xml:space="preserve"> </v>
      </c>
      <c r="FJ83" s="210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",(VLOOKUP(FL83,PROTOKOL!$A$1:$E$27,2,FALSE))*FM83)</f>
        <v xml:space="preserve"> </v>
      </c>
      <c r="FO83" s="168" t="str">
        <f t="shared" si="119"/>
        <v xml:space="preserve"> </v>
      </c>
      <c r="FP83" s="169" t="str">
        <f>IF(FL83=0," ",VLOOKUP(FL83,PROTOKOL!$A:$E,5,FALSE))</f>
        <v xml:space="preserve"> </v>
      </c>
      <c r="FQ83" s="205" t="str">
        <f t="shared" si="186"/>
        <v xml:space="preserve"> </v>
      </c>
      <c r="FR83" s="169">
        <f t="shared" si="157"/>
        <v>0</v>
      </c>
      <c r="FS83" s="170" t="str">
        <f t="shared" si="158"/>
        <v xml:space="preserve"> </v>
      </c>
      <c r="FU83" s="166">
        <v>21</v>
      </c>
      <c r="FV83" s="227">
        <v>21</v>
      </c>
      <c r="FW83" s="167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",(VLOOKUP(FY83,PROTOKOL!$A$1:$E$27,2,FALSE))*FZ83)</f>
        <v xml:space="preserve"> </v>
      </c>
      <c r="GB83" s="168" t="str">
        <f t="shared" si="120"/>
        <v xml:space="preserve"> </v>
      </c>
      <c r="GC83" s="205" t="str">
        <f>IF(FY83=0," ",VLOOKUP(FY83,PROTOKOL!$A:$E,5,FALSE))</f>
        <v xml:space="preserve"> </v>
      </c>
      <c r="GD83" s="169"/>
      <c r="GE83" s="170" t="str">
        <f t="shared" si="159"/>
        <v xml:space="preserve"> </v>
      </c>
      <c r="GF83" s="210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",(VLOOKUP(GH83,PROTOKOL!$A$1:$E$27,2,FALSE))*GI83)</f>
        <v xml:space="preserve"> </v>
      </c>
      <c r="GK83" s="168" t="str">
        <f t="shared" si="121"/>
        <v xml:space="preserve"> </v>
      </c>
      <c r="GL83" s="169" t="str">
        <f>IF(GH83=0," ",VLOOKUP(GH83,PROTOKOL!$A:$E,5,FALSE))</f>
        <v xml:space="preserve"> </v>
      </c>
      <c r="GM83" s="205" t="str">
        <f t="shared" si="187"/>
        <v xml:space="preserve"> </v>
      </c>
      <c r="GN83" s="169">
        <f t="shared" si="160"/>
        <v>0</v>
      </c>
      <c r="GO83" s="170" t="str">
        <f t="shared" si="161"/>
        <v xml:space="preserve"> </v>
      </c>
      <c r="GQ83" s="166">
        <v>21</v>
      </c>
      <c r="GR83" s="227">
        <v>21</v>
      </c>
      <c r="GS83" s="167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",(VLOOKUP(GU83,PROTOKOL!$A$1:$E$27,2,FALSE))*GV83)</f>
        <v xml:space="preserve"> </v>
      </c>
      <c r="GX83" s="168" t="str">
        <f t="shared" si="122"/>
        <v xml:space="preserve"> </v>
      </c>
      <c r="GY83" s="205" t="str">
        <f>IF(GU83=0," ",VLOOKUP(GU83,PROTOKOL!$A:$E,5,FALSE))</f>
        <v xml:space="preserve"> </v>
      </c>
      <c r="GZ83" s="169"/>
      <c r="HA83" s="170" t="str">
        <f t="shared" si="162"/>
        <v xml:space="preserve"> </v>
      </c>
      <c r="HB83" s="210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",(VLOOKUP(HD83,PROTOKOL!$A$1:$E$27,2,FALSE))*HE83)</f>
        <v xml:space="preserve"> </v>
      </c>
      <c r="HG83" s="168" t="str">
        <f t="shared" si="123"/>
        <v xml:space="preserve"> </v>
      </c>
      <c r="HH83" s="169" t="str">
        <f>IF(HD83=0," ",VLOOKUP(HD83,PROTOKOL!$A:$E,5,FALSE))</f>
        <v xml:space="preserve"> </v>
      </c>
      <c r="HI83" s="205" t="str">
        <f t="shared" si="188"/>
        <v xml:space="preserve"> </v>
      </c>
      <c r="HJ83" s="169">
        <f t="shared" si="163"/>
        <v>0</v>
      </c>
      <c r="HK83" s="170" t="str">
        <f t="shared" si="164"/>
        <v xml:space="preserve"> </v>
      </c>
      <c r="HM83" s="166">
        <v>21</v>
      </c>
      <c r="HN83" s="227">
        <v>21</v>
      </c>
      <c r="HO83" s="167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",(VLOOKUP(HQ83,PROTOKOL!$A$1:$E$27,2,FALSE))*HR83)</f>
        <v xml:space="preserve"> </v>
      </c>
      <c r="HT83" s="168" t="str">
        <f t="shared" si="124"/>
        <v xml:space="preserve"> </v>
      </c>
      <c r="HU83" s="205" t="str">
        <f>IF(HQ83=0," ",VLOOKUP(HQ83,PROTOKOL!$A:$E,5,FALSE))</f>
        <v xml:space="preserve"> </v>
      </c>
      <c r="HV83" s="169"/>
      <c r="HW83" s="170" t="str">
        <f t="shared" si="165"/>
        <v xml:space="preserve"> </v>
      </c>
      <c r="HX83" s="210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",(VLOOKUP(HZ83,PROTOKOL!$A$1:$E$27,2,FALSE))*IA83)</f>
        <v xml:space="preserve"> </v>
      </c>
      <c r="IC83" s="168" t="str">
        <f t="shared" si="125"/>
        <v xml:space="preserve"> </v>
      </c>
      <c r="ID83" s="169" t="str">
        <f>IF(HZ83=0," ",VLOOKUP(HZ83,PROTOKOL!$A:$E,5,FALSE))</f>
        <v xml:space="preserve"> </v>
      </c>
      <c r="IE83" s="205" t="str">
        <f t="shared" si="189"/>
        <v xml:space="preserve"> </v>
      </c>
      <c r="IF83" s="169">
        <f t="shared" si="166"/>
        <v>0</v>
      </c>
      <c r="IG83" s="170" t="str">
        <f t="shared" si="167"/>
        <v xml:space="preserve"> </v>
      </c>
      <c r="II83" s="166">
        <v>21</v>
      </c>
      <c r="IJ83" s="227">
        <v>21</v>
      </c>
      <c r="IK83" s="167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",(VLOOKUP(IM83,PROTOKOL!$A$1:$E$27,2,FALSE))*IN83)</f>
        <v xml:space="preserve"> </v>
      </c>
      <c r="IP83" s="168" t="str">
        <f t="shared" si="126"/>
        <v xml:space="preserve"> </v>
      </c>
      <c r="IQ83" s="205" t="str">
        <f>IF(IM83=0," ",VLOOKUP(IM83,PROTOKOL!$A:$E,5,FALSE))</f>
        <v xml:space="preserve"> </v>
      </c>
      <c r="IR83" s="169"/>
      <c r="IS83" s="170" t="str">
        <f t="shared" si="168"/>
        <v xml:space="preserve"> </v>
      </c>
      <c r="IT83" s="210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",(VLOOKUP(IV83,PROTOKOL!$A$1:$E$27,2,FALSE))*IW83)</f>
        <v xml:space="preserve"> </v>
      </c>
      <c r="IY83" s="168" t="str">
        <f t="shared" si="127"/>
        <v xml:space="preserve"> </v>
      </c>
      <c r="IZ83" s="169" t="str">
        <f>IF(IV83=0," ",VLOOKUP(IV83,PROTOKOL!$A:$E,5,FALSE))</f>
        <v xml:space="preserve"> </v>
      </c>
      <c r="JA83" s="205" t="str">
        <f t="shared" si="190"/>
        <v xml:space="preserve"> </v>
      </c>
      <c r="JB83" s="169">
        <f t="shared" si="169"/>
        <v>0</v>
      </c>
      <c r="JC83" s="170" t="str">
        <f t="shared" si="170"/>
        <v xml:space="preserve"> </v>
      </c>
      <c r="JE83" s="166">
        <v>21</v>
      </c>
      <c r="JF83" s="227">
        <v>21</v>
      </c>
      <c r="JG83" s="167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",(VLOOKUP(JI83,PROTOKOL!$A$1:$E$27,2,FALSE))*JJ83)</f>
        <v xml:space="preserve"> </v>
      </c>
      <c r="JL83" s="168" t="str">
        <f t="shared" si="128"/>
        <v xml:space="preserve"> </v>
      </c>
      <c r="JM83" s="205" t="str">
        <f>IF(JI83=0," ",VLOOKUP(JI83,PROTOKOL!$A:$E,5,FALSE))</f>
        <v xml:space="preserve"> </v>
      </c>
      <c r="JN83" s="169"/>
      <c r="JO83" s="170" t="str">
        <f t="shared" si="171"/>
        <v xml:space="preserve"> </v>
      </c>
      <c r="JP83" s="210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",(VLOOKUP(JR83,PROTOKOL!$A$1:$E$27,2,FALSE))*JS83)</f>
        <v xml:space="preserve"> </v>
      </c>
      <c r="JU83" s="168" t="str">
        <f t="shared" si="129"/>
        <v xml:space="preserve"> </v>
      </c>
      <c r="JV83" s="169" t="str">
        <f>IF(JR83=0," ",VLOOKUP(JR83,PROTOKOL!$A:$E,5,FALSE))</f>
        <v xml:space="preserve"> </v>
      </c>
      <c r="JW83" s="205" t="str">
        <f t="shared" si="191"/>
        <v xml:space="preserve"> </v>
      </c>
      <c r="JX83" s="169">
        <f t="shared" si="172"/>
        <v>0</v>
      </c>
      <c r="JY83" s="170" t="str">
        <f t="shared" si="173"/>
        <v xml:space="preserve"> </v>
      </c>
      <c r="KA83" s="166">
        <v>21</v>
      </c>
      <c r="KB83" s="227">
        <v>21</v>
      </c>
      <c r="KC83" s="167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",(VLOOKUP(KE83,PROTOKOL!$A$1:$E$27,2,FALSE))*KF83)</f>
        <v xml:space="preserve"> </v>
      </c>
      <c r="KH83" s="168" t="str">
        <f t="shared" si="130"/>
        <v xml:space="preserve"> </v>
      </c>
      <c r="KI83" s="205" t="str">
        <f>IF(KE83=0," ",VLOOKUP(KE83,PROTOKOL!$A:$E,5,FALSE))</f>
        <v xml:space="preserve"> </v>
      </c>
      <c r="KJ83" s="169"/>
      <c r="KK83" s="170" t="str">
        <f t="shared" si="174"/>
        <v xml:space="preserve"> </v>
      </c>
      <c r="KL83" s="210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",(VLOOKUP(KN83,PROTOKOL!$A$1:$E$27,2,FALSE))*KO83)</f>
        <v xml:space="preserve"> </v>
      </c>
      <c r="KQ83" s="168" t="str">
        <f t="shared" si="131"/>
        <v xml:space="preserve"> </v>
      </c>
      <c r="KR83" s="169" t="str">
        <f>IF(KN83=0," ",VLOOKUP(KN83,PROTOKOL!$A:$E,5,FALSE))</f>
        <v xml:space="preserve"> </v>
      </c>
      <c r="KS83" s="205" t="str">
        <f t="shared" si="192"/>
        <v xml:space="preserve"> </v>
      </c>
      <c r="KT83" s="169">
        <f t="shared" si="175"/>
        <v>0</v>
      </c>
      <c r="KU83" s="170" t="str">
        <f t="shared" si="176"/>
        <v xml:space="preserve"> </v>
      </c>
      <c r="KW83" s="166">
        <v>21</v>
      </c>
      <c r="KX83" s="227">
        <v>21</v>
      </c>
      <c r="KY83" s="167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",(VLOOKUP(LA83,PROTOKOL!$A$1:$E$27,2,FALSE))*LB83)</f>
        <v xml:space="preserve"> </v>
      </c>
      <c r="LD83" s="168" t="str">
        <f t="shared" si="132"/>
        <v xml:space="preserve"> </v>
      </c>
      <c r="LE83" s="205" t="str">
        <f>IF(LA83=0," ",VLOOKUP(LA83,PROTOKOL!$A:$E,5,FALSE))</f>
        <v xml:space="preserve"> </v>
      </c>
      <c r="LF83" s="169"/>
      <c r="LG83" s="170" t="str">
        <f t="shared" si="177"/>
        <v xml:space="preserve"> </v>
      </c>
      <c r="LH83" s="210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",(VLOOKUP(LJ83,PROTOKOL!$A$1:$E$27,2,FALSE))*LK83)</f>
        <v xml:space="preserve"> </v>
      </c>
      <c r="LM83" s="168" t="str">
        <f t="shared" si="133"/>
        <v xml:space="preserve"> </v>
      </c>
      <c r="LN83" s="169" t="str">
        <f>IF(LJ83=0," ",VLOOKUP(LJ83,PROTOKOL!$A:$E,5,FALSE))</f>
        <v xml:space="preserve"> </v>
      </c>
      <c r="LO83" s="205" t="str">
        <f t="shared" si="193"/>
        <v xml:space="preserve"> </v>
      </c>
      <c r="LP83" s="169">
        <f t="shared" si="178"/>
        <v>0</v>
      </c>
      <c r="LQ83" s="170" t="str">
        <f t="shared" si="179"/>
        <v xml:space="preserve"> </v>
      </c>
    </row>
    <row r="84" spans="1:329" ht="13.8">
      <c r="A84" s="166">
        <v>21</v>
      </c>
      <c r="B84" s="228"/>
      <c r="C84" s="167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",(VLOOKUP(E84,PROTOKOL!$A$1:$E$27,2,FALSE))*F84)</f>
        <v xml:space="preserve"> </v>
      </c>
      <c r="H84" s="168" t="str">
        <f t="shared" si="104"/>
        <v xml:space="preserve"> </v>
      </c>
      <c r="I84" s="205" t="str">
        <f>IF(E84=0," ",VLOOKUP(E84,PROTOKOL!$A:$E,5,FALSE))</f>
        <v xml:space="preserve"> </v>
      </c>
      <c r="J84" s="169"/>
      <c r="K84" s="170" t="str">
        <f t="shared" si="134"/>
        <v xml:space="preserve"> </v>
      </c>
      <c r="L84" s="210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",(VLOOKUP(N84,PROTOKOL!$A$1:$E$27,2,FALSE))*O84)</f>
        <v xml:space="preserve"> </v>
      </c>
      <c r="Q84" s="168" t="str">
        <f t="shared" si="105"/>
        <v xml:space="preserve"> </v>
      </c>
      <c r="R84" s="169" t="str">
        <f>IF(N84=0," ",VLOOKUP(N84,PROTOKOL!$A:$E,5,FALSE))</f>
        <v xml:space="preserve"> </v>
      </c>
      <c r="S84" s="205" t="str">
        <f t="shared" si="135"/>
        <v xml:space="preserve"> </v>
      </c>
      <c r="T84" s="169">
        <f t="shared" si="136"/>
        <v>0</v>
      </c>
      <c r="U84" s="170" t="str">
        <f t="shared" si="137"/>
        <v xml:space="preserve"> </v>
      </c>
      <c r="W84" s="166">
        <v>21</v>
      </c>
      <c r="X84" s="228"/>
      <c r="Y84" s="167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",(VLOOKUP(AA84,PROTOKOL!$A$1:$E$27,2,FALSE))*AB84)</f>
        <v xml:space="preserve"> </v>
      </c>
      <c r="AD84" s="168" t="str">
        <f t="shared" si="106"/>
        <v xml:space="preserve"> </v>
      </c>
      <c r="AE84" s="205" t="str">
        <f>IF(AA84=0," ",VLOOKUP(AA84,PROTOKOL!$A:$E,5,FALSE))</f>
        <v xml:space="preserve"> </v>
      </c>
      <c r="AF84" s="169"/>
      <c r="AG84" s="170" t="str">
        <f t="shared" si="138"/>
        <v xml:space="preserve"> </v>
      </c>
      <c r="AH84" s="210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",(VLOOKUP(AJ84,PROTOKOL!$A$1:$E$27,2,FALSE))*AK84)</f>
        <v xml:space="preserve"> </v>
      </c>
      <c r="AM84" s="168" t="str">
        <f t="shared" si="107"/>
        <v xml:space="preserve"> </v>
      </c>
      <c r="AN84" s="169" t="str">
        <f>IF(AJ84=0," ",VLOOKUP(AJ84,PROTOKOL!$A:$E,5,FALSE))</f>
        <v xml:space="preserve"> </v>
      </c>
      <c r="AO84" s="205" t="str">
        <f t="shared" si="180"/>
        <v xml:space="preserve"> </v>
      </c>
      <c r="AP84" s="169">
        <f t="shared" si="139"/>
        <v>0</v>
      </c>
      <c r="AQ84" s="170" t="str">
        <f t="shared" si="140"/>
        <v xml:space="preserve"> </v>
      </c>
      <c r="AS84" s="166">
        <v>21</v>
      </c>
      <c r="AT84" s="228"/>
      <c r="AU84" s="167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",(VLOOKUP(AW84,PROTOKOL!$A$1:$E$27,2,FALSE))*AX84)</f>
        <v xml:space="preserve"> </v>
      </c>
      <c r="AZ84" s="168" t="str">
        <f t="shared" si="108"/>
        <v xml:space="preserve"> </v>
      </c>
      <c r="BA84" s="205" t="str">
        <f>IF(AW84=0," ",VLOOKUP(AW84,PROTOKOL!$A:$E,5,FALSE))</f>
        <v xml:space="preserve"> </v>
      </c>
      <c r="BB84" s="169"/>
      <c r="BC84" s="170" t="str">
        <f t="shared" si="141"/>
        <v xml:space="preserve"> </v>
      </c>
      <c r="BD84" s="210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",(VLOOKUP(BF84,PROTOKOL!$A$1:$E$27,2,FALSE))*BG84)</f>
        <v xml:space="preserve"> </v>
      </c>
      <c r="BI84" s="168" t="str">
        <f t="shared" si="109"/>
        <v xml:space="preserve"> </v>
      </c>
      <c r="BJ84" s="169" t="str">
        <f>IF(BF84=0," ",VLOOKUP(BF84,PROTOKOL!$A:$E,5,FALSE))</f>
        <v xml:space="preserve"> </v>
      </c>
      <c r="BK84" s="205" t="str">
        <f t="shared" si="181"/>
        <v xml:space="preserve"> </v>
      </c>
      <c r="BL84" s="169">
        <f t="shared" si="142"/>
        <v>0</v>
      </c>
      <c r="BM84" s="170" t="str">
        <f t="shared" si="143"/>
        <v xml:space="preserve"> </v>
      </c>
      <c r="BO84" s="166">
        <v>21</v>
      </c>
      <c r="BP84" s="228"/>
      <c r="BQ84" s="167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",(VLOOKUP(BS84,PROTOKOL!$A$1:$E$27,2,FALSE))*BT84)</f>
        <v xml:space="preserve"> </v>
      </c>
      <c r="BV84" s="168" t="str">
        <f t="shared" si="110"/>
        <v xml:space="preserve"> </v>
      </c>
      <c r="BW84" s="205" t="str">
        <f>IF(BS84=0," ",VLOOKUP(BS84,PROTOKOL!$A:$E,5,FALSE))</f>
        <v xml:space="preserve"> </v>
      </c>
      <c r="BX84" s="169"/>
      <c r="BY84" s="170" t="str">
        <f t="shared" si="144"/>
        <v xml:space="preserve"> </v>
      </c>
      <c r="BZ84" s="210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",(VLOOKUP(CB84,PROTOKOL!$A$1:$E$27,2,FALSE))*CC84)</f>
        <v xml:space="preserve"> </v>
      </c>
      <c r="CE84" s="168" t="str">
        <f t="shared" si="111"/>
        <v xml:space="preserve"> </v>
      </c>
      <c r="CF84" s="169" t="str">
        <f>IF(CB84=0," ",VLOOKUP(CB84,PROTOKOL!$A:$E,5,FALSE))</f>
        <v xml:space="preserve"> </v>
      </c>
      <c r="CG84" s="205" t="str">
        <f t="shared" si="182"/>
        <v xml:space="preserve"> </v>
      </c>
      <c r="CH84" s="169">
        <f t="shared" si="145"/>
        <v>0</v>
      </c>
      <c r="CI84" s="170" t="str">
        <f t="shared" si="146"/>
        <v xml:space="preserve"> </v>
      </c>
      <c r="CK84" s="166">
        <v>21</v>
      </c>
      <c r="CL84" s="228"/>
      <c r="CM84" s="167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",(VLOOKUP(CO84,PROTOKOL!$A$1:$E$27,2,FALSE))*CP84)</f>
        <v xml:space="preserve"> </v>
      </c>
      <c r="CR84" s="168" t="str">
        <f t="shared" si="112"/>
        <v xml:space="preserve"> </v>
      </c>
      <c r="CS84" s="205" t="str">
        <f>IF(CO84=0," ",VLOOKUP(CO84,PROTOKOL!$A:$E,5,FALSE))</f>
        <v xml:space="preserve"> </v>
      </c>
      <c r="CT84" s="169"/>
      <c r="CU84" s="170" t="str">
        <f t="shared" si="147"/>
        <v xml:space="preserve"> </v>
      </c>
      <c r="CV84" s="210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",(VLOOKUP(CX84,PROTOKOL!$A$1:$E$27,2,FALSE))*CY84)</f>
        <v xml:space="preserve"> </v>
      </c>
      <c r="DA84" s="168" t="str">
        <f t="shared" si="113"/>
        <v xml:space="preserve"> </v>
      </c>
      <c r="DB84" s="169" t="str">
        <f>IF(CX84=0," ",VLOOKUP(CX84,PROTOKOL!$A:$E,5,FALSE))</f>
        <v xml:space="preserve"> </v>
      </c>
      <c r="DC84" s="205" t="str">
        <f t="shared" si="183"/>
        <v xml:space="preserve"> </v>
      </c>
      <c r="DD84" s="169">
        <f t="shared" si="148"/>
        <v>0</v>
      </c>
      <c r="DE84" s="170" t="str">
        <f t="shared" si="149"/>
        <v xml:space="preserve"> </v>
      </c>
      <c r="DG84" s="166">
        <v>21</v>
      </c>
      <c r="DH84" s="228"/>
      <c r="DI84" s="167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",(VLOOKUP(DK84,PROTOKOL!$A$1:$E$27,2,FALSE))*DL84)</f>
        <v xml:space="preserve"> </v>
      </c>
      <c r="DN84" s="168" t="str">
        <f t="shared" si="114"/>
        <v xml:space="preserve"> </v>
      </c>
      <c r="DO84" s="205" t="str">
        <f>IF(DK84=0," ",VLOOKUP(DK84,PROTOKOL!$A:$E,5,FALSE))</f>
        <v xml:space="preserve"> </v>
      </c>
      <c r="DP84" s="169"/>
      <c r="DQ84" s="170" t="str">
        <f t="shared" si="150"/>
        <v xml:space="preserve"> </v>
      </c>
      <c r="DR84" s="210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",(VLOOKUP(DT84,PROTOKOL!$A$1:$E$27,2,FALSE))*DU84)</f>
        <v xml:space="preserve"> </v>
      </c>
      <c r="DW84" s="168" t="str">
        <f t="shared" si="115"/>
        <v xml:space="preserve"> </v>
      </c>
      <c r="DX84" s="169" t="str">
        <f>IF(DT84=0," ",VLOOKUP(DT84,PROTOKOL!$A:$E,5,FALSE))</f>
        <v xml:space="preserve"> </v>
      </c>
      <c r="DY84" s="205" t="str">
        <f t="shared" si="184"/>
        <v xml:space="preserve"> </v>
      </c>
      <c r="DZ84" s="169">
        <f t="shared" si="151"/>
        <v>0</v>
      </c>
      <c r="EA84" s="170" t="str">
        <f t="shared" si="152"/>
        <v xml:space="preserve"> </v>
      </c>
      <c r="EC84" s="166">
        <v>21</v>
      </c>
      <c r="ED84" s="228"/>
      <c r="EE84" s="167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",(VLOOKUP(EG84,PROTOKOL!$A$1:$E$27,2,FALSE))*EH84)</f>
        <v xml:space="preserve"> </v>
      </c>
      <c r="EJ84" s="168" t="str">
        <f t="shared" si="116"/>
        <v xml:space="preserve"> </v>
      </c>
      <c r="EK84" s="205" t="str">
        <f>IF(EG84=0," ",VLOOKUP(EG84,PROTOKOL!$A:$E,5,FALSE))</f>
        <v xml:space="preserve"> </v>
      </c>
      <c r="EL84" s="169"/>
      <c r="EM84" s="170" t="str">
        <f t="shared" si="153"/>
        <v xml:space="preserve"> </v>
      </c>
      <c r="EN84" s="210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",(VLOOKUP(EP84,PROTOKOL!$A$1:$E$27,2,FALSE))*EQ84)</f>
        <v xml:space="preserve"> </v>
      </c>
      <c r="ES84" s="168" t="str">
        <f t="shared" si="117"/>
        <v xml:space="preserve"> </v>
      </c>
      <c r="ET84" s="169" t="str">
        <f>IF(EP84=0," ",VLOOKUP(EP84,PROTOKOL!$A:$E,5,FALSE))</f>
        <v xml:space="preserve"> </v>
      </c>
      <c r="EU84" s="205" t="str">
        <f t="shared" si="185"/>
        <v xml:space="preserve"> </v>
      </c>
      <c r="EV84" s="169">
        <f t="shared" si="154"/>
        <v>0</v>
      </c>
      <c r="EW84" s="170" t="str">
        <f t="shared" si="155"/>
        <v xml:space="preserve"> </v>
      </c>
      <c r="EY84" s="166">
        <v>21</v>
      </c>
      <c r="EZ84" s="228"/>
      <c r="FA84" s="167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",(VLOOKUP(FC84,PROTOKOL!$A$1:$E$27,2,FALSE))*FD84)</f>
        <v xml:space="preserve"> </v>
      </c>
      <c r="FF84" s="168" t="str">
        <f t="shared" si="118"/>
        <v xml:space="preserve"> </v>
      </c>
      <c r="FG84" s="205" t="str">
        <f>IF(FC84=0," ",VLOOKUP(FC84,PROTOKOL!$A:$E,5,FALSE))</f>
        <v xml:space="preserve"> </v>
      </c>
      <c r="FH84" s="169"/>
      <c r="FI84" s="170" t="str">
        <f t="shared" si="156"/>
        <v xml:space="preserve"> </v>
      </c>
      <c r="FJ84" s="210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",(VLOOKUP(FL84,PROTOKOL!$A$1:$E$27,2,FALSE))*FM84)</f>
        <v xml:space="preserve"> </v>
      </c>
      <c r="FO84" s="168" t="str">
        <f t="shared" si="119"/>
        <v xml:space="preserve"> </v>
      </c>
      <c r="FP84" s="169" t="str">
        <f>IF(FL84=0," ",VLOOKUP(FL84,PROTOKOL!$A:$E,5,FALSE))</f>
        <v xml:space="preserve"> </v>
      </c>
      <c r="FQ84" s="205" t="str">
        <f t="shared" si="186"/>
        <v xml:space="preserve"> </v>
      </c>
      <c r="FR84" s="169">
        <f t="shared" si="157"/>
        <v>0</v>
      </c>
      <c r="FS84" s="170" t="str">
        <f t="shared" si="158"/>
        <v xml:space="preserve"> </v>
      </c>
      <c r="FU84" s="166">
        <v>21</v>
      </c>
      <c r="FV84" s="228"/>
      <c r="FW84" s="167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",(VLOOKUP(FY84,PROTOKOL!$A$1:$E$27,2,FALSE))*FZ84)</f>
        <v xml:space="preserve"> </v>
      </c>
      <c r="GB84" s="168" t="str">
        <f t="shared" si="120"/>
        <v xml:space="preserve"> </v>
      </c>
      <c r="GC84" s="205" t="str">
        <f>IF(FY84=0," ",VLOOKUP(FY84,PROTOKOL!$A:$E,5,FALSE))</f>
        <v xml:space="preserve"> </v>
      </c>
      <c r="GD84" s="169"/>
      <c r="GE84" s="170" t="str">
        <f t="shared" si="159"/>
        <v xml:space="preserve"> </v>
      </c>
      <c r="GF84" s="210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",(VLOOKUP(GH84,PROTOKOL!$A$1:$E$27,2,FALSE))*GI84)</f>
        <v xml:space="preserve"> </v>
      </c>
      <c r="GK84" s="168" t="str">
        <f t="shared" si="121"/>
        <v xml:space="preserve"> </v>
      </c>
      <c r="GL84" s="169" t="str">
        <f>IF(GH84=0," ",VLOOKUP(GH84,PROTOKOL!$A:$E,5,FALSE))</f>
        <v xml:space="preserve"> </v>
      </c>
      <c r="GM84" s="205" t="str">
        <f t="shared" si="187"/>
        <v xml:space="preserve"> </v>
      </c>
      <c r="GN84" s="169">
        <f t="shared" si="160"/>
        <v>0</v>
      </c>
      <c r="GO84" s="170" t="str">
        <f t="shared" si="161"/>
        <v xml:space="preserve"> </v>
      </c>
      <c r="GQ84" s="166">
        <v>21</v>
      </c>
      <c r="GR84" s="228"/>
      <c r="GS84" s="167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",(VLOOKUP(GU84,PROTOKOL!$A$1:$E$27,2,FALSE))*GV84)</f>
        <v xml:space="preserve"> </v>
      </c>
      <c r="GX84" s="168" t="str">
        <f t="shared" si="122"/>
        <v xml:space="preserve"> </v>
      </c>
      <c r="GY84" s="205" t="str">
        <f>IF(GU84=0," ",VLOOKUP(GU84,PROTOKOL!$A:$E,5,FALSE))</f>
        <v xml:space="preserve"> </v>
      </c>
      <c r="GZ84" s="169"/>
      <c r="HA84" s="170" t="str">
        <f t="shared" si="162"/>
        <v xml:space="preserve"> </v>
      </c>
      <c r="HB84" s="210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",(VLOOKUP(HD84,PROTOKOL!$A$1:$E$27,2,FALSE))*HE84)</f>
        <v xml:space="preserve"> </v>
      </c>
      <c r="HG84" s="168" t="str">
        <f t="shared" si="123"/>
        <v xml:space="preserve"> </v>
      </c>
      <c r="HH84" s="169" t="str">
        <f>IF(HD84=0," ",VLOOKUP(HD84,PROTOKOL!$A:$E,5,FALSE))</f>
        <v xml:space="preserve"> </v>
      </c>
      <c r="HI84" s="205" t="str">
        <f t="shared" si="188"/>
        <v xml:space="preserve"> </v>
      </c>
      <c r="HJ84" s="169">
        <f t="shared" si="163"/>
        <v>0</v>
      </c>
      <c r="HK84" s="170" t="str">
        <f t="shared" si="164"/>
        <v xml:space="preserve"> </v>
      </c>
      <c r="HM84" s="166">
        <v>21</v>
      </c>
      <c r="HN84" s="228"/>
      <c r="HO84" s="167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",(VLOOKUP(HQ84,PROTOKOL!$A$1:$E$27,2,FALSE))*HR84)</f>
        <v xml:space="preserve"> </v>
      </c>
      <c r="HT84" s="168" t="str">
        <f t="shared" si="124"/>
        <v xml:space="preserve"> </v>
      </c>
      <c r="HU84" s="205" t="str">
        <f>IF(HQ84=0," ",VLOOKUP(HQ84,PROTOKOL!$A:$E,5,FALSE))</f>
        <v xml:space="preserve"> </v>
      </c>
      <c r="HV84" s="169"/>
      <c r="HW84" s="170" t="str">
        <f t="shared" si="165"/>
        <v xml:space="preserve"> </v>
      </c>
      <c r="HX84" s="210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",(VLOOKUP(HZ84,PROTOKOL!$A$1:$E$27,2,FALSE))*IA84)</f>
        <v xml:space="preserve"> </v>
      </c>
      <c r="IC84" s="168" t="str">
        <f t="shared" si="125"/>
        <v xml:space="preserve"> </v>
      </c>
      <c r="ID84" s="169" t="str">
        <f>IF(HZ84=0," ",VLOOKUP(HZ84,PROTOKOL!$A:$E,5,FALSE))</f>
        <v xml:space="preserve"> </v>
      </c>
      <c r="IE84" s="205" t="str">
        <f t="shared" si="189"/>
        <v xml:space="preserve"> </v>
      </c>
      <c r="IF84" s="169">
        <f t="shared" si="166"/>
        <v>0</v>
      </c>
      <c r="IG84" s="170" t="str">
        <f t="shared" si="167"/>
        <v xml:space="preserve"> </v>
      </c>
      <c r="II84" s="166">
        <v>21</v>
      </c>
      <c r="IJ84" s="228"/>
      <c r="IK84" s="167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",(VLOOKUP(IM84,PROTOKOL!$A$1:$E$27,2,FALSE))*IN84)</f>
        <v xml:space="preserve"> </v>
      </c>
      <c r="IP84" s="168" t="str">
        <f t="shared" si="126"/>
        <v xml:space="preserve"> </v>
      </c>
      <c r="IQ84" s="205" t="str">
        <f>IF(IM84=0," ",VLOOKUP(IM84,PROTOKOL!$A:$E,5,FALSE))</f>
        <v xml:space="preserve"> </v>
      </c>
      <c r="IR84" s="169"/>
      <c r="IS84" s="170" t="str">
        <f t="shared" si="168"/>
        <v xml:space="preserve"> </v>
      </c>
      <c r="IT84" s="210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",(VLOOKUP(IV84,PROTOKOL!$A$1:$E$27,2,FALSE))*IW84)</f>
        <v xml:space="preserve"> </v>
      </c>
      <c r="IY84" s="168" t="str">
        <f t="shared" si="127"/>
        <v xml:space="preserve"> </v>
      </c>
      <c r="IZ84" s="169" t="str">
        <f>IF(IV84=0," ",VLOOKUP(IV84,PROTOKOL!$A:$E,5,FALSE))</f>
        <v xml:space="preserve"> </v>
      </c>
      <c r="JA84" s="205" t="str">
        <f t="shared" si="190"/>
        <v xml:space="preserve"> </v>
      </c>
      <c r="JB84" s="169">
        <f t="shared" si="169"/>
        <v>0</v>
      </c>
      <c r="JC84" s="170" t="str">
        <f t="shared" si="170"/>
        <v xml:space="preserve"> </v>
      </c>
      <c r="JE84" s="166">
        <v>21</v>
      </c>
      <c r="JF84" s="228"/>
      <c r="JG84" s="167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",(VLOOKUP(JI84,PROTOKOL!$A$1:$E$27,2,FALSE))*JJ84)</f>
        <v xml:space="preserve"> </v>
      </c>
      <c r="JL84" s="168" t="str">
        <f t="shared" si="128"/>
        <v xml:space="preserve"> </v>
      </c>
      <c r="JM84" s="205" t="str">
        <f>IF(JI84=0," ",VLOOKUP(JI84,PROTOKOL!$A:$E,5,FALSE))</f>
        <v xml:space="preserve"> </v>
      </c>
      <c r="JN84" s="169"/>
      <c r="JO84" s="170" t="str">
        <f t="shared" si="171"/>
        <v xml:space="preserve"> </v>
      </c>
      <c r="JP84" s="210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",(VLOOKUP(JR84,PROTOKOL!$A$1:$E$27,2,FALSE))*JS84)</f>
        <v xml:space="preserve"> </v>
      </c>
      <c r="JU84" s="168" t="str">
        <f t="shared" si="129"/>
        <v xml:space="preserve"> </v>
      </c>
      <c r="JV84" s="169" t="str">
        <f>IF(JR84=0," ",VLOOKUP(JR84,PROTOKOL!$A:$E,5,FALSE))</f>
        <v xml:space="preserve"> </v>
      </c>
      <c r="JW84" s="205" t="str">
        <f t="shared" si="191"/>
        <v xml:space="preserve"> </v>
      </c>
      <c r="JX84" s="169">
        <f t="shared" si="172"/>
        <v>0</v>
      </c>
      <c r="JY84" s="170" t="str">
        <f t="shared" si="173"/>
        <v xml:space="preserve"> </v>
      </c>
      <c r="KA84" s="166">
        <v>21</v>
      </c>
      <c r="KB84" s="228"/>
      <c r="KC84" s="167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",(VLOOKUP(KE84,PROTOKOL!$A$1:$E$27,2,FALSE))*KF84)</f>
        <v xml:space="preserve"> </v>
      </c>
      <c r="KH84" s="168" t="str">
        <f t="shared" si="130"/>
        <v xml:space="preserve"> </v>
      </c>
      <c r="KI84" s="205" t="str">
        <f>IF(KE84=0," ",VLOOKUP(KE84,PROTOKOL!$A:$E,5,FALSE))</f>
        <v xml:space="preserve"> </v>
      </c>
      <c r="KJ84" s="169"/>
      <c r="KK84" s="170" t="str">
        <f t="shared" si="174"/>
        <v xml:space="preserve"> </v>
      </c>
      <c r="KL84" s="210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",(VLOOKUP(KN84,PROTOKOL!$A$1:$E$27,2,FALSE))*KO84)</f>
        <v xml:space="preserve"> </v>
      </c>
      <c r="KQ84" s="168" t="str">
        <f t="shared" si="131"/>
        <v xml:space="preserve"> </v>
      </c>
      <c r="KR84" s="169" t="str">
        <f>IF(KN84=0," ",VLOOKUP(KN84,PROTOKOL!$A:$E,5,FALSE))</f>
        <v xml:space="preserve"> </v>
      </c>
      <c r="KS84" s="205" t="str">
        <f t="shared" si="192"/>
        <v xml:space="preserve"> </v>
      </c>
      <c r="KT84" s="169">
        <f t="shared" si="175"/>
        <v>0</v>
      </c>
      <c r="KU84" s="170" t="str">
        <f t="shared" si="176"/>
        <v xml:space="preserve"> </v>
      </c>
      <c r="KW84" s="166">
        <v>21</v>
      </c>
      <c r="KX84" s="228"/>
      <c r="KY84" s="167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",(VLOOKUP(LA84,PROTOKOL!$A$1:$E$27,2,FALSE))*LB84)</f>
        <v xml:space="preserve"> </v>
      </c>
      <c r="LD84" s="168" t="str">
        <f t="shared" si="132"/>
        <v xml:space="preserve"> </v>
      </c>
      <c r="LE84" s="205" t="str">
        <f>IF(LA84=0," ",VLOOKUP(LA84,PROTOKOL!$A:$E,5,FALSE))</f>
        <v xml:space="preserve"> </v>
      </c>
      <c r="LF84" s="169"/>
      <c r="LG84" s="170" t="str">
        <f t="shared" si="177"/>
        <v xml:space="preserve"> </v>
      </c>
      <c r="LH84" s="210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",(VLOOKUP(LJ84,PROTOKOL!$A$1:$E$27,2,FALSE))*LK84)</f>
        <v xml:space="preserve"> </v>
      </c>
      <c r="LM84" s="168" t="str">
        <f t="shared" si="133"/>
        <v xml:space="preserve"> </v>
      </c>
      <c r="LN84" s="169" t="str">
        <f>IF(LJ84=0," ",VLOOKUP(LJ84,PROTOKOL!$A:$E,5,FALSE))</f>
        <v xml:space="preserve"> </v>
      </c>
      <c r="LO84" s="205" t="str">
        <f t="shared" si="193"/>
        <v xml:space="preserve"> </v>
      </c>
      <c r="LP84" s="169">
        <f t="shared" si="178"/>
        <v>0</v>
      </c>
      <c r="LQ84" s="170" t="str">
        <f t="shared" si="179"/>
        <v xml:space="preserve"> </v>
      </c>
    </row>
    <row r="85" spans="1:329" ht="13.8">
      <c r="A85" s="166">
        <v>21</v>
      </c>
      <c r="B85" s="229"/>
      <c r="C85" s="167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",(VLOOKUP(E85,PROTOKOL!$A$1:$E$27,2,FALSE))*F85)</f>
        <v xml:space="preserve"> </v>
      </c>
      <c r="H85" s="168" t="str">
        <f t="shared" si="104"/>
        <v xml:space="preserve"> </v>
      </c>
      <c r="I85" s="205" t="str">
        <f>IF(E85=0," ",VLOOKUP(E85,PROTOKOL!$A:$E,5,FALSE))</f>
        <v xml:space="preserve"> </v>
      </c>
      <c r="J85" s="169"/>
      <c r="K85" s="170" t="str">
        <f t="shared" si="134"/>
        <v xml:space="preserve"> </v>
      </c>
      <c r="L85" s="210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",(VLOOKUP(N85,PROTOKOL!$A$1:$E$27,2,FALSE))*O85)</f>
        <v xml:space="preserve"> </v>
      </c>
      <c r="Q85" s="168" t="str">
        <f t="shared" si="105"/>
        <v xml:space="preserve"> </v>
      </c>
      <c r="R85" s="169" t="str">
        <f>IF(N85=0," ",VLOOKUP(N85,PROTOKOL!$A:$E,5,FALSE))</f>
        <v xml:space="preserve"> </v>
      </c>
      <c r="S85" s="205" t="str">
        <f t="shared" si="135"/>
        <v xml:space="preserve"> </v>
      </c>
      <c r="T85" s="169">
        <f t="shared" si="136"/>
        <v>0</v>
      </c>
      <c r="U85" s="170" t="str">
        <f t="shared" si="137"/>
        <v xml:space="preserve"> </v>
      </c>
      <c r="W85" s="166">
        <v>21</v>
      </c>
      <c r="X85" s="229"/>
      <c r="Y85" s="167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",(VLOOKUP(AA85,PROTOKOL!$A$1:$E$27,2,FALSE))*AB85)</f>
        <v xml:space="preserve"> </v>
      </c>
      <c r="AD85" s="168" t="str">
        <f t="shared" si="106"/>
        <v xml:space="preserve"> </v>
      </c>
      <c r="AE85" s="205" t="str">
        <f>IF(AA85=0," ",VLOOKUP(AA85,PROTOKOL!$A:$E,5,FALSE))</f>
        <v xml:space="preserve"> </v>
      </c>
      <c r="AF85" s="169"/>
      <c r="AG85" s="170" t="str">
        <f t="shared" si="138"/>
        <v xml:space="preserve"> </v>
      </c>
      <c r="AH85" s="210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",(VLOOKUP(AJ85,PROTOKOL!$A$1:$E$27,2,FALSE))*AK85)</f>
        <v xml:space="preserve"> </v>
      </c>
      <c r="AM85" s="168" t="str">
        <f t="shared" si="107"/>
        <v xml:space="preserve"> </v>
      </c>
      <c r="AN85" s="169" t="str">
        <f>IF(AJ85=0," ",VLOOKUP(AJ85,PROTOKOL!$A:$E,5,FALSE))</f>
        <v xml:space="preserve"> </v>
      </c>
      <c r="AO85" s="205" t="str">
        <f t="shared" si="180"/>
        <v xml:space="preserve"> </v>
      </c>
      <c r="AP85" s="169">
        <f t="shared" si="139"/>
        <v>0</v>
      </c>
      <c r="AQ85" s="170" t="str">
        <f t="shared" si="140"/>
        <v xml:space="preserve"> </v>
      </c>
      <c r="AS85" s="166">
        <v>21</v>
      </c>
      <c r="AT85" s="229"/>
      <c r="AU85" s="167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",(VLOOKUP(AW85,PROTOKOL!$A$1:$E$27,2,FALSE))*AX85)</f>
        <v xml:space="preserve"> </v>
      </c>
      <c r="AZ85" s="168" t="str">
        <f t="shared" si="108"/>
        <v xml:space="preserve"> </v>
      </c>
      <c r="BA85" s="205" t="str">
        <f>IF(AW85=0," ",VLOOKUP(AW85,PROTOKOL!$A:$E,5,FALSE))</f>
        <v xml:space="preserve"> </v>
      </c>
      <c r="BB85" s="169"/>
      <c r="BC85" s="170" t="str">
        <f t="shared" si="141"/>
        <v xml:space="preserve"> </v>
      </c>
      <c r="BD85" s="210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",(VLOOKUP(BF85,PROTOKOL!$A$1:$E$27,2,FALSE))*BG85)</f>
        <v xml:space="preserve"> </v>
      </c>
      <c r="BI85" s="168" t="str">
        <f t="shared" si="109"/>
        <v xml:space="preserve"> </v>
      </c>
      <c r="BJ85" s="169" t="str">
        <f>IF(BF85=0," ",VLOOKUP(BF85,PROTOKOL!$A:$E,5,FALSE))</f>
        <v xml:space="preserve"> </v>
      </c>
      <c r="BK85" s="205" t="str">
        <f t="shared" si="181"/>
        <v xml:space="preserve"> </v>
      </c>
      <c r="BL85" s="169">
        <f t="shared" si="142"/>
        <v>0</v>
      </c>
      <c r="BM85" s="170" t="str">
        <f t="shared" si="143"/>
        <v xml:space="preserve"> </v>
      </c>
      <c r="BO85" s="166">
        <v>21</v>
      </c>
      <c r="BP85" s="229"/>
      <c r="BQ85" s="167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",(VLOOKUP(BS85,PROTOKOL!$A$1:$E$27,2,FALSE))*BT85)</f>
        <v xml:space="preserve"> </v>
      </c>
      <c r="BV85" s="168" t="str">
        <f t="shared" si="110"/>
        <v xml:space="preserve"> </v>
      </c>
      <c r="BW85" s="205" t="str">
        <f>IF(BS85=0," ",VLOOKUP(BS85,PROTOKOL!$A:$E,5,FALSE))</f>
        <v xml:space="preserve"> </v>
      </c>
      <c r="BX85" s="169"/>
      <c r="BY85" s="170" t="str">
        <f t="shared" si="144"/>
        <v xml:space="preserve"> </v>
      </c>
      <c r="BZ85" s="210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",(VLOOKUP(CB85,PROTOKOL!$A$1:$E$27,2,FALSE))*CC85)</f>
        <v xml:space="preserve"> </v>
      </c>
      <c r="CE85" s="168" t="str">
        <f t="shared" si="111"/>
        <v xml:space="preserve"> </v>
      </c>
      <c r="CF85" s="169" t="str">
        <f>IF(CB85=0," ",VLOOKUP(CB85,PROTOKOL!$A:$E,5,FALSE))</f>
        <v xml:space="preserve"> </v>
      </c>
      <c r="CG85" s="205" t="str">
        <f t="shared" si="182"/>
        <v xml:space="preserve"> </v>
      </c>
      <c r="CH85" s="169">
        <f t="shared" si="145"/>
        <v>0</v>
      </c>
      <c r="CI85" s="170" t="str">
        <f t="shared" si="146"/>
        <v xml:space="preserve"> </v>
      </c>
      <c r="CK85" s="166">
        <v>21</v>
      </c>
      <c r="CL85" s="229"/>
      <c r="CM85" s="167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",(VLOOKUP(CO85,PROTOKOL!$A$1:$E$27,2,FALSE))*CP85)</f>
        <v xml:space="preserve"> </v>
      </c>
      <c r="CR85" s="168" t="str">
        <f t="shared" si="112"/>
        <v xml:space="preserve"> </v>
      </c>
      <c r="CS85" s="205" t="str">
        <f>IF(CO85=0," ",VLOOKUP(CO85,PROTOKOL!$A:$E,5,FALSE))</f>
        <v xml:space="preserve"> </v>
      </c>
      <c r="CT85" s="169"/>
      <c r="CU85" s="170" t="str">
        <f t="shared" si="147"/>
        <v xml:space="preserve"> </v>
      </c>
      <c r="CV85" s="210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",(VLOOKUP(CX85,PROTOKOL!$A$1:$E$27,2,FALSE))*CY85)</f>
        <v xml:space="preserve"> </v>
      </c>
      <c r="DA85" s="168" t="str">
        <f t="shared" si="113"/>
        <v xml:space="preserve"> </v>
      </c>
      <c r="DB85" s="169" t="str">
        <f>IF(CX85=0," ",VLOOKUP(CX85,PROTOKOL!$A:$E,5,FALSE))</f>
        <v xml:space="preserve"> </v>
      </c>
      <c r="DC85" s="205" t="str">
        <f t="shared" si="183"/>
        <v xml:space="preserve"> </v>
      </c>
      <c r="DD85" s="169">
        <f t="shared" si="148"/>
        <v>0</v>
      </c>
      <c r="DE85" s="170" t="str">
        <f t="shared" si="149"/>
        <v xml:space="preserve"> </v>
      </c>
      <c r="DG85" s="166">
        <v>21</v>
      </c>
      <c r="DH85" s="229"/>
      <c r="DI85" s="167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",(VLOOKUP(DK85,PROTOKOL!$A$1:$E$27,2,FALSE))*DL85)</f>
        <v xml:space="preserve"> </v>
      </c>
      <c r="DN85" s="168" t="str">
        <f t="shared" si="114"/>
        <v xml:space="preserve"> </v>
      </c>
      <c r="DO85" s="205" t="str">
        <f>IF(DK85=0," ",VLOOKUP(DK85,PROTOKOL!$A:$E,5,FALSE))</f>
        <v xml:space="preserve"> </v>
      </c>
      <c r="DP85" s="169"/>
      <c r="DQ85" s="170" t="str">
        <f t="shared" si="150"/>
        <v xml:space="preserve"> </v>
      </c>
      <c r="DR85" s="210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",(VLOOKUP(DT85,PROTOKOL!$A$1:$E$27,2,FALSE))*DU85)</f>
        <v xml:space="preserve"> </v>
      </c>
      <c r="DW85" s="168" t="str">
        <f t="shared" si="115"/>
        <v xml:space="preserve"> </v>
      </c>
      <c r="DX85" s="169" t="str">
        <f>IF(DT85=0," ",VLOOKUP(DT85,PROTOKOL!$A:$E,5,FALSE))</f>
        <v xml:space="preserve"> </v>
      </c>
      <c r="DY85" s="205" t="str">
        <f t="shared" si="184"/>
        <v xml:space="preserve"> </v>
      </c>
      <c r="DZ85" s="169">
        <f t="shared" si="151"/>
        <v>0</v>
      </c>
      <c r="EA85" s="170" t="str">
        <f t="shared" si="152"/>
        <v xml:space="preserve"> </v>
      </c>
      <c r="EC85" s="166">
        <v>21</v>
      </c>
      <c r="ED85" s="229"/>
      <c r="EE85" s="167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",(VLOOKUP(EG85,PROTOKOL!$A$1:$E$27,2,FALSE))*EH85)</f>
        <v xml:space="preserve"> </v>
      </c>
      <c r="EJ85" s="168" t="str">
        <f t="shared" si="116"/>
        <v xml:space="preserve"> </v>
      </c>
      <c r="EK85" s="205" t="str">
        <f>IF(EG85=0," ",VLOOKUP(EG85,PROTOKOL!$A:$E,5,FALSE))</f>
        <v xml:space="preserve"> </v>
      </c>
      <c r="EL85" s="169"/>
      <c r="EM85" s="170" t="str">
        <f t="shared" si="153"/>
        <v xml:space="preserve"> </v>
      </c>
      <c r="EN85" s="210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",(VLOOKUP(EP85,PROTOKOL!$A$1:$E$27,2,FALSE))*EQ85)</f>
        <v xml:space="preserve"> </v>
      </c>
      <c r="ES85" s="168" t="str">
        <f t="shared" si="117"/>
        <v xml:space="preserve"> </v>
      </c>
      <c r="ET85" s="169" t="str">
        <f>IF(EP85=0," ",VLOOKUP(EP85,PROTOKOL!$A:$E,5,FALSE))</f>
        <v xml:space="preserve"> </v>
      </c>
      <c r="EU85" s="205" t="str">
        <f t="shared" si="185"/>
        <v xml:space="preserve"> </v>
      </c>
      <c r="EV85" s="169">
        <f t="shared" si="154"/>
        <v>0</v>
      </c>
      <c r="EW85" s="170" t="str">
        <f t="shared" si="155"/>
        <v xml:space="preserve"> </v>
      </c>
      <c r="EY85" s="166">
        <v>21</v>
      </c>
      <c r="EZ85" s="229"/>
      <c r="FA85" s="167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",(VLOOKUP(FC85,PROTOKOL!$A$1:$E$27,2,FALSE))*FD85)</f>
        <v xml:space="preserve"> </v>
      </c>
      <c r="FF85" s="168" t="str">
        <f t="shared" si="118"/>
        <v xml:space="preserve"> </v>
      </c>
      <c r="FG85" s="205" t="str">
        <f>IF(FC85=0," ",VLOOKUP(FC85,PROTOKOL!$A:$E,5,FALSE))</f>
        <v xml:space="preserve"> </v>
      </c>
      <c r="FH85" s="169"/>
      <c r="FI85" s="170" t="str">
        <f t="shared" si="156"/>
        <v xml:space="preserve"> </v>
      </c>
      <c r="FJ85" s="210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",(VLOOKUP(FL85,PROTOKOL!$A$1:$E$27,2,FALSE))*FM85)</f>
        <v xml:space="preserve"> </v>
      </c>
      <c r="FO85" s="168" t="str">
        <f t="shared" si="119"/>
        <v xml:space="preserve"> </v>
      </c>
      <c r="FP85" s="169" t="str">
        <f>IF(FL85=0," ",VLOOKUP(FL85,PROTOKOL!$A:$E,5,FALSE))</f>
        <v xml:space="preserve"> </v>
      </c>
      <c r="FQ85" s="205" t="str">
        <f t="shared" si="186"/>
        <v xml:space="preserve"> </v>
      </c>
      <c r="FR85" s="169">
        <f t="shared" si="157"/>
        <v>0</v>
      </c>
      <c r="FS85" s="170" t="str">
        <f t="shared" si="158"/>
        <v xml:space="preserve"> </v>
      </c>
      <c r="FU85" s="166">
        <v>21</v>
      </c>
      <c r="FV85" s="229"/>
      <c r="FW85" s="167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",(VLOOKUP(FY85,PROTOKOL!$A$1:$E$27,2,FALSE))*FZ85)</f>
        <v xml:space="preserve"> </v>
      </c>
      <c r="GB85" s="168" t="str">
        <f t="shared" si="120"/>
        <v xml:space="preserve"> </v>
      </c>
      <c r="GC85" s="205" t="str">
        <f>IF(FY85=0," ",VLOOKUP(FY85,PROTOKOL!$A:$E,5,FALSE))</f>
        <v xml:space="preserve"> </v>
      </c>
      <c r="GD85" s="169"/>
      <c r="GE85" s="170" t="str">
        <f t="shared" si="159"/>
        <v xml:space="preserve"> </v>
      </c>
      <c r="GF85" s="210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",(VLOOKUP(GH85,PROTOKOL!$A$1:$E$27,2,FALSE))*GI85)</f>
        <v xml:space="preserve"> </v>
      </c>
      <c r="GK85" s="168" t="str">
        <f t="shared" si="121"/>
        <v xml:space="preserve"> </v>
      </c>
      <c r="GL85" s="169" t="str">
        <f>IF(GH85=0," ",VLOOKUP(GH85,PROTOKOL!$A:$E,5,FALSE))</f>
        <v xml:space="preserve"> </v>
      </c>
      <c r="GM85" s="205" t="str">
        <f t="shared" si="187"/>
        <v xml:space="preserve"> </v>
      </c>
      <c r="GN85" s="169">
        <f t="shared" si="160"/>
        <v>0</v>
      </c>
      <c r="GO85" s="170" t="str">
        <f t="shared" si="161"/>
        <v xml:space="preserve"> </v>
      </c>
      <c r="GQ85" s="166">
        <v>21</v>
      </c>
      <c r="GR85" s="229"/>
      <c r="GS85" s="167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",(VLOOKUP(GU85,PROTOKOL!$A$1:$E$27,2,FALSE))*GV85)</f>
        <v xml:space="preserve"> </v>
      </c>
      <c r="GX85" s="168" t="str">
        <f t="shared" si="122"/>
        <v xml:space="preserve"> </v>
      </c>
      <c r="GY85" s="205" t="str">
        <f>IF(GU85=0," ",VLOOKUP(GU85,PROTOKOL!$A:$E,5,FALSE))</f>
        <v xml:space="preserve"> </v>
      </c>
      <c r="GZ85" s="169"/>
      <c r="HA85" s="170" t="str">
        <f t="shared" si="162"/>
        <v xml:space="preserve"> </v>
      </c>
      <c r="HB85" s="210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",(VLOOKUP(HD85,PROTOKOL!$A$1:$E$27,2,FALSE))*HE85)</f>
        <v xml:space="preserve"> </v>
      </c>
      <c r="HG85" s="168" t="str">
        <f t="shared" si="123"/>
        <v xml:space="preserve"> </v>
      </c>
      <c r="HH85" s="169" t="str">
        <f>IF(HD85=0," ",VLOOKUP(HD85,PROTOKOL!$A:$E,5,FALSE))</f>
        <v xml:space="preserve"> </v>
      </c>
      <c r="HI85" s="205" t="str">
        <f t="shared" si="188"/>
        <v xml:space="preserve"> </v>
      </c>
      <c r="HJ85" s="169">
        <f t="shared" si="163"/>
        <v>0</v>
      </c>
      <c r="HK85" s="170" t="str">
        <f t="shared" si="164"/>
        <v xml:space="preserve"> </v>
      </c>
      <c r="HM85" s="166">
        <v>21</v>
      </c>
      <c r="HN85" s="229"/>
      <c r="HO85" s="167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",(VLOOKUP(HQ85,PROTOKOL!$A$1:$E$27,2,FALSE))*HR85)</f>
        <v xml:space="preserve"> </v>
      </c>
      <c r="HT85" s="168" t="str">
        <f t="shared" si="124"/>
        <v xml:space="preserve"> </v>
      </c>
      <c r="HU85" s="205" t="str">
        <f>IF(HQ85=0," ",VLOOKUP(HQ85,PROTOKOL!$A:$E,5,FALSE))</f>
        <v xml:space="preserve"> </v>
      </c>
      <c r="HV85" s="169"/>
      <c r="HW85" s="170" t="str">
        <f t="shared" si="165"/>
        <v xml:space="preserve"> </v>
      </c>
      <c r="HX85" s="210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",(VLOOKUP(HZ85,PROTOKOL!$A$1:$E$27,2,FALSE))*IA85)</f>
        <v xml:space="preserve"> </v>
      </c>
      <c r="IC85" s="168" t="str">
        <f t="shared" si="125"/>
        <v xml:space="preserve"> </v>
      </c>
      <c r="ID85" s="169" t="str">
        <f>IF(HZ85=0," ",VLOOKUP(HZ85,PROTOKOL!$A:$E,5,FALSE))</f>
        <v xml:space="preserve"> </v>
      </c>
      <c r="IE85" s="205" t="str">
        <f t="shared" si="189"/>
        <v xml:space="preserve"> </v>
      </c>
      <c r="IF85" s="169">
        <f t="shared" si="166"/>
        <v>0</v>
      </c>
      <c r="IG85" s="170" t="str">
        <f t="shared" si="167"/>
        <v xml:space="preserve"> </v>
      </c>
      <c r="II85" s="166">
        <v>21</v>
      </c>
      <c r="IJ85" s="229"/>
      <c r="IK85" s="167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",(VLOOKUP(IM85,PROTOKOL!$A$1:$E$27,2,FALSE))*IN85)</f>
        <v xml:space="preserve"> </v>
      </c>
      <c r="IP85" s="168" t="str">
        <f t="shared" si="126"/>
        <v xml:space="preserve"> </v>
      </c>
      <c r="IQ85" s="205" t="str">
        <f>IF(IM85=0," ",VLOOKUP(IM85,PROTOKOL!$A:$E,5,FALSE))</f>
        <v xml:space="preserve"> </v>
      </c>
      <c r="IR85" s="169"/>
      <c r="IS85" s="170" t="str">
        <f t="shared" si="168"/>
        <v xml:space="preserve"> </v>
      </c>
      <c r="IT85" s="210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",(VLOOKUP(IV85,PROTOKOL!$A$1:$E$27,2,FALSE))*IW85)</f>
        <v xml:space="preserve"> </v>
      </c>
      <c r="IY85" s="168" t="str">
        <f t="shared" si="127"/>
        <v xml:space="preserve"> </v>
      </c>
      <c r="IZ85" s="169" t="str">
        <f>IF(IV85=0," ",VLOOKUP(IV85,PROTOKOL!$A:$E,5,FALSE))</f>
        <v xml:space="preserve"> </v>
      </c>
      <c r="JA85" s="205" t="str">
        <f t="shared" si="190"/>
        <v xml:space="preserve"> </v>
      </c>
      <c r="JB85" s="169">
        <f t="shared" si="169"/>
        <v>0</v>
      </c>
      <c r="JC85" s="170" t="str">
        <f t="shared" si="170"/>
        <v xml:space="preserve"> </v>
      </c>
      <c r="JE85" s="166">
        <v>21</v>
      </c>
      <c r="JF85" s="229"/>
      <c r="JG85" s="167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",(VLOOKUP(JI85,PROTOKOL!$A$1:$E$27,2,FALSE))*JJ85)</f>
        <v xml:space="preserve"> </v>
      </c>
      <c r="JL85" s="168" t="str">
        <f t="shared" si="128"/>
        <v xml:space="preserve"> </v>
      </c>
      <c r="JM85" s="205" t="str">
        <f>IF(JI85=0," ",VLOOKUP(JI85,PROTOKOL!$A:$E,5,FALSE))</f>
        <v xml:space="preserve"> </v>
      </c>
      <c r="JN85" s="169"/>
      <c r="JO85" s="170" t="str">
        <f t="shared" si="171"/>
        <v xml:space="preserve"> </v>
      </c>
      <c r="JP85" s="210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",(VLOOKUP(JR85,PROTOKOL!$A$1:$E$27,2,FALSE))*JS85)</f>
        <v xml:space="preserve"> </v>
      </c>
      <c r="JU85" s="168" t="str">
        <f t="shared" si="129"/>
        <v xml:space="preserve"> </v>
      </c>
      <c r="JV85" s="169" t="str">
        <f>IF(JR85=0," ",VLOOKUP(JR85,PROTOKOL!$A:$E,5,FALSE))</f>
        <v xml:space="preserve"> </v>
      </c>
      <c r="JW85" s="205" t="str">
        <f t="shared" si="191"/>
        <v xml:space="preserve"> </v>
      </c>
      <c r="JX85" s="169">
        <f t="shared" si="172"/>
        <v>0</v>
      </c>
      <c r="JY85" s="170" t="str">
        <f t="shared" si="173"/>
        <v xml:space="preserve"> </v>
      </c>
      <c r="KA85" s="166">
        <v>21</v>
      </c>
      <c r="KB85" s="229"/>
      <c r="KC85" s="167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",(VLOOKUP(KE85,PROTOKOL!$A$1:$E$27,2,FALSE))*KF85)</f>
        <v xml:space="preserve"> </v>
      </c>
      <c r="KH85" s="168" t="str">
        <f t="shared" si="130"/>
        <v xml:space="preserve"> </v>
      </c>
      <c r="KI85" s="205" t="str">
        <f>IF(KE85=0," ",VLOOKUP(KE85,PROTOKOL!$A:$E,5,FALSE))</f>
        <v xml:space="preserve"> </v>
      </c>
      <c r="KJ85" s="169"/>
      <c r="KK85" s="170" t="str">
        <f t="shared" si="174"/>
        <v xml:space="preserve"> </v>
      </c>
      <c r="KL85" s="210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",(VLOOKUP(KN85,PROTOKOL!$A$1:$E$27,2,FALSE))*KO85)</f>
        <v xml:space="preserve"> </v>
      </c>
      <c r="KQ85" s="168" t="str">
        <f t="shared" si="131"/>
        <v xml:space="preserve"> </v>
      </c>
      <c r="KR85" s="169" t="str">
        <f>IF(KN85=0," ",VLOOKUP(KN85,PROTOKOL!$A:$E,5,FALSE))</f>
        <v xml:space="preserve"> </v>
      </c>
      <c r="KS85" s="205" t="str">
        <f t="shared" si="192"/>
        <v xml:space="preserve"> </v>
      </c>
      <c r="KT85" s="169">
        <f t="shared" si="175"/>
        <v>0</v>
      </c>
      <c r="KU85" s="170" t="str">
        <f t="shared" si="176"/>
        <v xml:space="preserve"> </v>
      </c>
      <c r="KW85" s="166">
        <v>21</v>
      </c>
      <c r="KX85" s="229"/>
      <c r="KY85" s="167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",(VLOOKUP(LA85,PROTOKOL!$A$1:$E$27,2,FALSE))*LB85)</f>
        <v xml:space="preserve"> </v>
      </c>
      <c r="LD85" s="168" t="str">
        <f t="shared" si="132"/>
        <v xml:space="preserve"> </v>
      </c>
      <c r="LE85" s="205" t="str">
        <f>IF(LA85=0," ",VLOOKUP(LA85,PROTOKOL!$A:$E,5,FALSE))</f>
        <v xml:space="preserve"> </v>
      </c>
      <c r="LF85" s="169"/>
      <c r="LG85" s="170" t="str">
        <f t="shared" si="177"/>
        <v xml:space="preserve"> </v>
      </c>
      <c r="LH85" s="210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",(VLOOKUP(LJ85,PROTOKOL!$A$1:$E$27,2,FALSE))*LK85)</f>
        <v xml:space="preserve"> </v>
      </c>
      <c r="LM85" s="168" t="str">
        <f t="shared" si="133"/>
        <v xml:space="preserve"> </v>
      </c>
      <c r="LN85" s="169" t="str">
        <f>IF(LJ85=0," ",VLOOKUP(LJ85,PROTOKOL!$A:$E,5,FALSE))</f>
        <v xml:space="preserve"> </v>
      </c>
      <c r="LO85" s="205" t="str">
        <f t="shared" si="193"/>
        <v xml:space="preserve"> </v>
      </c>
      <c r="LP85" s="169">
        <f t="shared" si="178"/>
        <v>0</v>
      </c>
      <c r="LQ85" s="170" t="str">
        <f t="shared" si="179"/>
        <v xml:space="preserve"> </v>
      </c>
    </row>
    <row r="86" spans="1:329" ht="13.8">
      <c r="A86" s="166">
        <v>22</v>
      </c>
      <c r="B86" s="227">
        <v>22</v>
      </c>
      <c r="C86" s="167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",(VLOOKUP(E86,PROTOKOL!$A$1:$E$27,2,FALSE))*F86)</f>
        <v xml:space="preserve"> </v>
      </c>
      <c r="H86" s="168" t="str">
        <f t="shared" si="104"/>
        <v xml:space="preserve"> </v>
      </c>
      <c r="I86" s="205" t="str">
        <f>IF(E86=0," ",VLOOKUP(E86,PROTOKOL!$A:$E,5,FALSE))</f>
        <v xml:space="preserve"> </v>
      </c>
      <c r="J86" s="169"/>
      <c r="K86" s="170" t="str">
        <f t="shared" si="134"/>
        <v xml:space="preserve"> </v>
      </c>
      <c r="L86" s="210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",(VLOOKUP(N86,PROTOKOL!$A$1:$E$27,2,FALSE))*O86)</f>
        <v xml:space="preserve"> </v>
      </c>
      <c r="Q86" s="168" t="str">
        <f t="shared" si="105"/>
        <v xml:space="preserve"> </v>
      </c>
      <c r="R86" s="169" t="str">
        <f>IF(N86=0," ",VLOOKUP(N86,PROTOKOL!$A:$E,5,FALSE))</f>
        <v xml:space="preserve"> </v>
      </c>
      <c r="S86" s="205" t="str">
        <f t="shared" si="135"/>
        <v xml:space="preserve"> </v>
      </c>
      <c r="T86" s="169">
        <f t="shared" si="136"/>
        <v>0</v>
      </c>
      <c r="U86" s="170" t="str">
        <f t="shared" si="137"/>
        <v xml:space="preserve"> </v>
      </c>
      <c r="W86" s="166">
        <v>22</v>
      </c>
      <c r="X86" s="227">
        <v>22</v>
      </c>
      <c r="Y86" s="167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",(VLOOKUP(AA86,PROTOKOL!$A$1:$E$27,2,FALSE))*AB86)</f>
        <v xml:space="preserve"> </v>
      </c>
      <c r="AD86" s="168" t="str">
        <f t="shared" si="106"/>
        <v xml:space="preserve"> </v>
      </c>
      <c r="AE86" s="205" t="str">
        <f>IF(AA86=0," ",VLOOKUP(AA86,PROTOKOL!$A:$E,5,FALSE))</f>
        <v xml:space="preserve"> </v>
      </c>
      <c r="AF86" s="169"/>
      <c r="AG86" s="170" t="str">
        <f t="shared" si="138"/>
        <v xml:space="preserve"> </v>
      </c>
      <c r="AH86" s="210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",(VLOOKUP(AJ86,PROTOKOL!$A$1:$E$27,2,FALSE))*AK86)</f>
        <v xml:space="preserve"> </v>
      </c>
      <c r="AM86" s="168" t="str">
        <f t="shared" si="107"/>
        <v xml:space="preserve"> </v>
      </c>
      <c r="AN86" s="169" t="str">
        <f>IF(AJ86=0," ",VLOOKUP(AJ86,PROTOKOL!$A:$E,5,FALSE))</f>
        <v xml:space="preserve"> </v>
      </c>
      <c r="AO86" s="205" t="str">
        <f t="shared" si="180"/>
        <v xml:space="preserve"> </v>
      </c>
      <c r="AP86" s="169">
        <f t="shared" si="139"/>
        <v>0</v>
      </c>
      <c r="AQ86" s="170" t="str">
        <f t="shared" si="140"/>
        <v xml:space="preserve"> </v>
      </c>
      <c r="AS86" s="166">
        <v>22</v>
      </c>
      <c r="AT86" s="227">
        <v>22</v>
      </c>
      <c r="AU86" s="167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",(VLOOKUP(AW86,PROTOKOL!$A$1:$E$27,2,FALSE))*AX86)</f>
        <v xml:space="preserve"> </v>
      </c>
      <c r="AZ86" s="168" t="str">
        <f t="shared" si="108"/>
        <v xml:space="preserve"> </v>
      </c>
      <c r="BA86" s="205" t="str">
        <f>IF(AW86=0," ",VLOOKUP(AW86,PROTOKOL!$A:$E,5,FALSE))</f>
        <v xml:space="preserve"> </v>
      </c>
      <c r="BB86" s="169"/>
      <c r="BC86" s="170" t="str">
        <f t="shared" si="141"/>
        <v xml:space="preserve"> </v>
      </c>
      <c r="BD86" s="210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",(VLOOKUP(BF86,PROTOKOL!$A$1:$E$27,2,FALSE))*BG86)</f>
        <v xml:space="preserve"> </v>
      </c>
      <c r="BI86" s="168" t="str">
        <f t="shared" si="109"/>
        <v xml:space="preserve"> </v>
      </c>
      <c r="BJ86" s="169" t="str">
        <f>IF(BF86=0," ",VLOOKUP(BF86,PROTOKOL!$A:$E,5,FALSE))</f>
        <v xml:space="preserve"> </v>
      </c>
      <c r="BK86" s="205" t="str">
        <f t="shared" si="181"/>
        <v xml:space="preserve"> </v>
      </c>
      <c r="BL86" s="169">
        <f t="shared" si="142"/>
        <v>0</v>
      </c>
      <c r="BM86" s="170" t="str">
        <f t="shared" si="143"/>
        <v xml:space="preserve"> </v>
      </c>
      <c r="BO86" s="166">
        <v>22</v>
      </c>
      <c r="BP86" s="227">
        <v>22</v>
      </c>
      <c r="BQ86" s="167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",(VLOOKUP(BS86,PROTOKOL!$A$1:$E$27,2,FALSE))*BT86)</f>
        <v xml:space="preserve"> </v>
      </c>
      <c r="BV86" s="168" t="str">
        <f t="shared" si="110"/>
        <v xml:space="preserve"> </v>
      </c>
      <c r="BW86" s="205" t="str">
        <f>IF(BS86=0," ",VLOOKUP(BS86,PROTOKOL!$A:$E,5,FALSE))</f>
        <v xml:space="preserve"> </v>
      </c>
      <c r="BX86" s="169"/>
      <c r="BY86" s="170" t="str">
        <f t="shared" si="144"/>
        <v xml:space="preserve"> </v>
      </c>
      <c r="BZ86" s="210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",(VLOOKUP(CB86,PROTOKOL!$A$1:$E$27,2,FALSE))*CC86)</f>
        <v xml:space="preserve"> </v>
      </c>
      <c r="CE86" s="168" t="str">
        <f t="shared" si="111"/>
        <v xml:space="preserve"> </v>
      </c>
      <c r="CF86" s="169" t="str">
        <f>IF(CB86=0," ",VLOOKUP(CB86,PROTOKOL!$A:$E,5,FALSE))</f>
        <v xml:space="preserve"> </v>
      </c>
      <c r="CG86" s="205" t="str">
        <f t="shared" si="182"/>
        <v xml:space="preserve"> </v>
      </c>
      <c r="CH86" s="169">
        <f t="shared" si="145"/>
        <v>0</v>
      </c>
      <c r="CI86" s="170" t="str">
        <f t="shared" si="146"/>
        <v xml:space="preserve"> </v>
      </c>
      <c r="CK86" s="166">
        <v>22</v>
      </c>
      <c r="CL86" s="227">
        <v>22</v>
      </c>
      <c r="CM86" s="167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",(VLOOKUP(CO86,PROTOKOL!$A$1:$E$27,2,FALSE))*CP86)</f>
        <v xml:space="preserve"> </v>
      </c>
      <c r="CR86" s="168" t="str">
        <f t="shared" si="112"/>
        <v xml:space="preserve"> </v>
      </c>
      <c r="CS86" s="205" t="str">
        <f>IF(CO86=0," ",VLOOKUP(CO86,PROTOKOL!$A:$E,5,FALSE))</f>
        <v xml:space="preserve"> </v>
      </c>
      <c r="CT86" s="169"/>
      <c r="CU86" s="170" t="str">
        <f t="shared" si="147"/>
        <v xml:space="preserve"> </v>
      </c>
      <c r="CV86" s="210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",(VLOOKUP(CX86,PROTOKOL!$A$1:$E$27,2,FALSE))*CY86)</f>
        <v xml:space="preserve"> </v>
      </c>
      <c r="DA86" s="168" t="str">
        <f t="shared" si="113"/>
        <v xml:space="preserve"> </v>
      </c>
      <c r="DB86" s="169" t="str">
        <f>IF(CX86=0," ",VLOOKUP(CX86,PROTOKOL!$A:$E,5,FALSE))</f>
        <v xml:space="preserve"> </v>
      </c>
      <c r="DC86" s="205" t="str">
        <f t="shared" si="183"/>
        <v xml:space="preserve"> </v>
      </c>
      <c r="DD86" s="169">
        <f t="shared" si="148"/>
        <v>0</v>
      </c>
      <c r="DE86" s="170" t="str">
        <f t="shared" si="149"/>
        <v xml:space="preserve"> </v>
      </c>
      <c r="DG86" s="166">
        <v>22</v>
      </c>
      <c r="DH86" s="227">
        <v>22</v>
      </c>
      <c r="DI86" s="167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",(VLOOKUP(DK86,PROTOKOL!$A$1:$E$27,2,FALSE))*DL86)</f>
        <v xml:space="preserve"> </v>
      </c>
      <c r="DN86" s="168" t="str">
        <f t="shared" si="114"/>
        <v xml:space="preserve"> </v>
      </c>
      <c r="DO86" s="205" t="str">
        <f>IF(DK86=0," ",VLOOKUP(DK86,PROTOKOL!$A:$E,5,FALSE))</f>
        <v xml:space="preserve"> </v>
      </c>
      <c r="DP86" s="169"/>
      <c r="DQ86" s="170" t="str">
        <f t="shared" si="150"/>
        <v xml:space="preserve"> </v>
      </c>
      <c r="DR86" s="210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",(VLOOKUP(DT86,PROTOKOL!$A$1:$E$27,2,FALSE))*DU86)</f>
        <v xml:space="preserve"> </v>
      </c>
      <c r="DW86" s="168" t="str">
        <f t="shared" si="115"/>
        <v xml:space="preserve"> </v>
      </c>
      <c r="DX86" s="169" t="str">
        <f>IF(DT86=0," ",VLOOKUP(DT86,PROTOKOL!$A:$E,5,FALSE))</f>
        <v xml:space="preserve"> </v>
      </c>
      <c r="DY86" s="205" t="str">
        <f t="shared" si="184"/>
        <v xml:space="preserve"> </v>
      </c>
      <c r="DZ86" s="169">
        <f t="shared" si="151"/>
        <v>0</v>
      </c>
      <c r="EA86" s="170" t="str">
        <f t="shared" si="152"/>
        <v xml:space="preserve"> </v>
      </c>
      <c r="EC86" s="166">
        <v>22</v>
      </c>
      <c r="ED86" s="227">
        <v>22</v>
      </c>
      <c r="EE86" s="167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",(VLOOKUP(EG86,PROTOKOL!$A$1:$E$27,2,FALSE))*EH86)</f>
        <v xml:space="preserve"> </v>
      </c>
      <c r="EJ86" s="168" t="str">
        <f t="shared" si="116"/>
        <v xml:space="preserve"> </v>
      </c>
      <c r="EK86" s="205" t="str">
        <f>IF(EG86=0," ",VLOOKUP(EG86,PROTOKOL!$A:$E,5,FALSE))</f>
        <v xml:space="preserve"> </v>
      </c>
      <c r="EL86" s="169"/>
      <c r="EM86" s="170" t="str">
        <f t="shared" si="153"/>
        <v xml:space="preserve"> </v>
      </c>
      <c r="EN86" s="210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",(VLOOKUP(EP86,PROTOKOL!$A$1:$E$27,2,FALSE))*EQ86)</f>
        <v xml:space="preserve"> </v>
      </c>
      <c r="ES86" s="168" t="str">
        <f t="shared" si="117"/>
        <v xml:space="preserve"> </v>
      </c>
      <c r="ET86" s="169" t="str">
        <f>IF(EP86=0," ",VLOOKUP(EP86,PROTOKOL!$A:$E,5,FALSE))</f>
        <v xml:space="preserve"> </v>
      </c>
      <c r="EU86" s="205" t="str">
        <f t="shared" si="185"/>
        <v xml:space="preserve"> </v>
      </c>
      <c r="EV86" s="169">
        <f t="shared" si="154"/>
        <v>0</v>
      </c>
      <c r="EW86" s="170" t="str">
        <f t="shared" si="155"/>
        <v xml:space="preserve"> </v>
      </c>
      <c r="EY86" s="166">
        <v>22</v>
      </c>
      <c r="EZ86" s="227">
        <v>22</v>
      </c>
      <c r="FA86" s="167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",(VLOOKUP(FC86,PROTOKOL!$A$1:$E$27,2,FALSE))*FD86)</f>
        <v xml:space="preserve"> </v>
      </c>
      <c r="FF86" s="168" t="str">
        <f t="shared" si="118"/>
        <v xml:space="preserve"> </v>
      </c>
      <c r="FG86" s="205" t="str">
        <f>IF(FC86=0," ",VLOOKUP(FC86,PROTOKOL!$A:$E,5,FALSE))</f>
        <v xml:space="preserve"> </v>
      </c>
      <c r="FH86" s="169"/>
      <c r="FI86" s="170" t="str">
        <f t="shared" si="156"/>
        <v xml:space="preserve"> </v>
      </c>
      <c r="FJ86" s="210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",(VLOOKUP(FL86,PROTOKOL!$A$1:$E$27,2,FALSE))*FM86)</f>
        <v xml:space="preserve"> </v>
      </c>
      <c r="FO86" s="168" t="str">
        <f t="shared" si="119"/>
        <v xml:space="preserve"> </v>
      </c>
      <c r="FP86" s="169" t="str">
        <f>IF(FL86=0," ",VLOOKUP(FL86,PROTOKOL!$A:$E,5,FALSE))</f>
        <v xml:space="preserve"> </v>
      </c>
      <c r="FQ86" s="205" t="str">
        <f t="shared" si="186"/>
        <v xml:space="preserve"> </v>
      </c>
      <c r="FR86" s="169">
        <f t="shared" si="157"/>
        <v>0</v>
      </c>
      <c r="FS86" s="170" t="str">
        <f t="shared" si="158"/>
        <v xml:space="preserve"> </v>
      </c>
      <c r="FU86" s="166">
        <v>22</v>
      </c>
      <c r="FV86" s="227">
        <v>22</v>
      </c>
      <c r="FW86" s="167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",(VLOOKUP(FY86,PROTOKOL!$A$1:$E$27,2,FALSE))*FZ86)</f>
        <v xml:space="preserve"> </v>
      </c>
      <c r="GB86" s="168" t="str">
        <f t="shared" si="120"/>
        <v xml:space="preserve"> </v>
      </c>
      <c r="GC86" s="205" t="str">
        <f>IF(FY86=0," ",VLOOKUP(FY86,PROTOKOL!$A:$E,5,FALSE))</f>
        <v xml:space="preserve"> </v>
      </c>
      <c r="GD86" s="169"/>
      <c r="GE86" s="170" t="str">
        <f t="shared" si="159"/>
        <v xml:space="preserve"> </v>
      </c>
      <c r="GF86" s="210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",(VLOOKUP(GH86,PROTOKOL!$A$1:$E$27,2,FALSE))*GI86)</f>
        <v xml:space="preserve"> </v>
      </c>
      <c r="GK86" s="168" t="str">
        <f t="shared" si="121"/>
        <v xml:space="preserve"> </v>
      </c>
      <c r="GL86" s="169" t="str">
        <f>IF(GH86=0," ",VLOOKUP(GH86,PROTOKOL!$A:$E,5,FALSE))</f>
        <v xml:space="preserve"> </v>
      </c>
      <c r="GM86" s="205" t="str">
        <f t="shared" si="187"/>
        <v xml:space="preserve"> </v>
      </c>
      <c r="GN86" s="169">
        <f t="shared" si="160"/>
        <v>0</v>
      </c>
      <c r="GO86" s="170" t="str">
        <f t="shared" si="161"/>
        <v xml:space="preserve"> </v>
      </c>
      <c r="GQ86" s="166">
        <v>22</v>
      </c>
      <c r="GR86" s="227">
        <v>22</v>
      </c>
      <c r="GS86" s="167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",(VLOOKUP(GU86,PROTOKOL!$A$1:$E$27,2,FALSE))*GV86)</f>
        <v xml:space="preserve"> </v>
      </c>
      <c r="GX86" s="168" t="str">
        <f t="shared" si="122"/>
        <v xml:space="preserve"> </v>
      </c>
      <c r="GY86" s="205" t="str">
        <f>IF(GU86=0," ",VLOOKUP(GU86,PROTOKOL!$A:$E,5,FALSE))</f>
        <v xml:space="preserve"> </v>
      </c>
      <c r="GZ86" s="169"/>
      <c r="HA86" s="170" t="str">
        <f t="shared" si="162"/>
        <v xml:space="preserve"> </v>
      </c>
      <c r="HB86" s="210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",(VLOOKUP(HD86,PROTOKOL!$A$1:$E$27,2,FALSE))*HE86)</f>
        <v xml:space="preserve"> </v>
      </c>
      <c r="HG86" s="168" t="str">
        <f t="shared" si="123"/>
        <v xml:space="preserve"> </v>
      </c>
      <c r="HH86" s="169" t="str">
        <f>IF(HD86=0," ",VLOOKUP(HD86,PROTOKOL!$A:$E,5,FALSE))</f>
        <v xml:space="preserve"> </v>
      </c>
      <c r="HI86" s="205" t="str">
        <f t="shared" si="188"/>
        <v xml:space="preserve"> </v>
      </c>
      <c r="HJ86" s="169">
        <f t="shared" si="163"/>
        <v>0</v>
      </c>
      <c r="HK86" s="170" t="str">
        <f t="shared" si="164"/>
        <v xml:space="preserve"> </v>
      </c>
      <c r="HM86" s="166">
        <v>22</v>
      </c>
      <c r="HN86" s="227">
        <v>22</v>
      </c>
      <c r="HO86" s="167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",(VLOOKUP(HQ86,PROTOKOL!$A$1:$E$27,2,FALSE))*HR86)</f>
        <v xml:space="preserve"> </v>
      </c>
      <c r="HT86" s="168" t="str">
        <f t="shared" si="124"/>
        <v xml:space="preserve"> </v>
      </c>
      <c r="HU86" s="205" t="str">
        <f>IF(HQ86=0," ",VLOOKUP(HQ86,PROTOKOL!$A:$E,5,FALSE))</f>
        <v xml:space="preserve"> </v>
      </c>
      <c r="HV86" s="169"/>
      <c r="HW86" s="170" t="str">
        <f t="shared" si="165"/>
        <v xml:space="preserve"> </v>
      </c>
      <c r="HX86" s="210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",(VLOOKUP(HZ86,PROTOKOL!$A$1:$E$27,2,FALSE))*IA86)</f>
        <v xml:space="preserve"> </v>
      </c>
      <c r="IC86" s="168" t="str">
        <f t="shared" si="125"/>
        <v xml:space="preserve"> </v>
      </c>
      <c r="ID86" s="169" t="str">
        <f>IF(HZ86=0," ",VLOOKUP(HZ86,PROTOKOL!$A:$E,5,FALSE))</f>
        <v xml:space="preserve"> </v>
      </c>
      <c r="IE86" s="205" t="str">
        <f t="shared" si="189"/>
        <v xml:space="preserve"> </v>
      </c>
      <c r="IF86" s="169">
        <f t="shared" si="166"/>
        <v>0</v>
      </c>
      <c r="IG86" s="170" t="str">
        <f t="shared" si="167"/>
        <v xml:space="preserve"> </v>
      </c>
      <c r="II86" s="166">
        <v>22</v>
      </c>
      <c r="IJ86" s="227">
        <v>22</v>
      </c>
      <c r="IK86" s="167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",(VLOOKUP(IM86,PROTOKOL!$A$1:$E$27,2,FALSE))*IN86)</f>
        <v xml:space="preserve"> </v>
      </c>
      <c r="IP86" s="168" t="str">
        <f t="shared" si="126"/>
        <v xml:space="preserve"> </v>
      </c>
      <c r="IQ86" s="205" t="str">
        <f>IF(IM86=0," ",VLOOKUP(IM86,PROTOKOL!$A:$E,5,FALSE))</f>
        <v xml:space="preserve"> </v>
      </c>
      <c r="IR86" s="169"/>
      <c r="IS86" s="170" t="str">
        <f t="shared" si="168"/>
        <v xml:space="preserve"> </v>
      </c>
      <c r="IT86" s="210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",(VLOOKUP(IV86,PROTOKOL!$A$1:$E$27,2,FALSE))*IW86)</f>
        <v xml:space="preserve"> </v>
      </c>
      <c r="IY86" s="168" t="str">
        <f t="shared" si="127"/>
        <v xml:space="preserve"> </v>
      </c>
      <c r="IZ86" s="169" t="str">
        <f>IF(IV86=0," ",VLOOKUP(IV86,PROTOKOL!$A:$E,5,FALSE))</f>
        <v xml:space="preserve"> </v>
      </c>
      <c r="JA86" s="205" t="str">
        <f t="shared" si="190"/>
        <v xml:space="preserve"> </v>
      </c>
      <c r="JB86" s="169">
        <f t="shared" si="169"/>
        <v>0</v>
      </c>
      <c r="JC86" s="170" t="str">
        <f t="shared" si="170"/>
        <v xml:space="preserve"> </v>
      </c>
      <c r="JE86" s="166">
        <v>22</v>
      </c>
      <c r="JF86" s="227">
        <v>22</v>
      </c>
      <c r="JG86" s="167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",(VLOOKUP(JI86,PROTOKOL!$A$1:$E$27,2,FALSE))*JJ86)</f>
        <v xml:space="preserve"> </v>
      </c>
      <c r="JL86" s="168" t="str">
        <f t="shared" si="128"/>
        <v xml:space="preserve"> </v>
      </c>
      <c r="JM86" s="205" t="str">
        <f>IF(JI86=0," ",VLOOKUP(JI86,PROTOKOL!$A:$E,5,FALSE))</f>
        <v xml:space="preserve"> </v>
      </c>
      <c r="JN86" s="169"/>
      <c r="JO86" s="170" t="str">
        <f t="shared" si="171"/>
        <v xml:space="preserve"> </v>
      </c>
      <c r="JP86" s="210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",(VLOOKUP(JR86,PROTOKOL!$A$1:$E$27,2,FALSE))*JS86)</f>
        <v xml:space="preserve"> </v>
      </c>
      <c r="JU86" s="168" t="str">
        <f t="shared" si="129"/>
        <v xml:space="preserve"> </v>
      </c>
      <c r="JV86" s="169" t="str">
        <f>IF(JR86=0," ",VLOOKUP(JR86,PROTOKOL!$A:$E,5,FALSE))</f>
        <v xml:space="preserve"> </v>
      </c>
      <c r="JW86" s="205" t="str">
        <f t="shared" si="191"/>
        <v xml:space="preserve"> </v>
      </c>
      <c r="JX86" s="169">
        <f t="shared" si="172"/>
        <v>0</v>
      </c>
      <c r="JY86" s="170" t="str">
        <f t="shared" si="173"/>
        <v xml:space="preserve"> </v>
      </c>
      <c r="KA86" s="166">
        <v>22</v>
      </c>
      <c r="KB86" s="227">
        <v>22</v>
      </c>
      <c r="KC86" s="167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",(VLOOKUP(KE86,PROTOKOL!$A$1:$E$27,2,FALSE))*KF86)</f>
        <v xml:space="preserve"> </v>
      </c>
      <c r="KH86" s="168" t="str">
        <f t="shared" si="130"/>
        <v xml:space="preserve"> </v>
      </c>
      <c r="KI86" s="205" t="str">
        <f>IF(KE86=0," ",VLOOKUP(KE86,PROTOKOL!$A:$E,5,FALSE))</f>
        <v xml:space="preserve"> </v>
      </c>
      <c r="KJ86" s="169"/>
      <c r="KK86" s="170" t="str">
        <f t="shared" si="174"/>
        <v xml:space="preserve"> </v>
      </c>
      <c r="KL86" s="210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",(VLOOKUP(KN86,PROTOKOL!$A$1:$E$27,2,FALSE))*KO86)</f>
        <v xml:space="preserve"> </v>
      </c>
      <c r="KQ86" s="168" t="str">
        <f t="shared" si="131"/>
        <v xml:space="preserve"> </v>
      </c>
      <c r="KR86" s="169" t="str">
        <f>IF(KN86=0," ",VLOOKUP(KN86,PROTOKOL!$A:$E,5,FALSE))</f>
        <v xml:space="preserve"> </v>
      </c>
      <c r="KS86" s="205" t="str">
        <f t="shared" si="192"/>
        <v xml:space="preserve"> </v>
      </c>
      <c r="KT86" s="169">
        <f t="shared" si="175"/>
        <v>0</v>
      </c>
      <c r="KU86" s="170" t="str">
        <f t="shared" si="176"/>
        <v xml:space="preserve"> </v>
      </c>
      <c r="KW86" s="166">
        <v>22</v>
      </c>
      <c r="KX86" s="227">
        <v>22</v>
      </c>
      <c r="KY86" s="167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",(VLOOKUP(LA86,PROTOKOL!$A$1:$E$27,2,FALSE))*LB86)</f>
        <v xml:space="preserve"> </v>
      </c>
      <c r="LD86" s="168" t="str">
        <f t="shared" si="132"/>
        <v xml:space="preserve"> </v>
      </c>
      <c r="LE86" s="205" t="str">
        <f>IF(LA86=0," ",VLOOKUP(LA86,PROTOKOL!$A:$E,5,FALSE))</f>
        <v xml:space="preserve"> </v>
      </c>
      <c r="LF86" s="169"/>
      <c r="LG86" s="170" t="str">
        <f t="shared" si="177"/>
        <v xml:space="preserve"> </v>
      </c>
      <c r="LH86" s="210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",(VLOOKUP(LJ86,PROTOKOL!$A$1:$E$27,2,FALSE))*LK86)</f>
        <v xml:space="preserve"> </v>
      </c>
      <c r="LM86" s="168" t="str">
        <f t="shared" si="133"/>
        <v xml:space="preserve"> </v>
      </c>
      <c r="LN86" s="169" t="str">
        <f>IF(LJ86=0," ",VLOOKUP(LJ86,PROTOKOL!$A:$E,5,FALSE))</f>
        <v xml:space="preserve"> </v>
      </c>
      <c r="LO86" s="205" t="str">
        <f t="shared" si="193"/>
        <v xml:space="preserve"> </v>
      </c>
      <c r="LP86" s="169">
        <f t="shared" si="178"/>
        <v>0</v>
      </c>
      <c r="LQ86" s="170" t="str">
        <f t="shared" si="179"/>
        <v xml:space="preserve"> </v>
      </c>
    </row>
    <row r="87" spans="1:329" ht="13.8">
      <c r="A87" s="166">
        <v>22</v>
      </c>
      <c r="B87" s="228"/>
      <c r="C87" s="167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",(VLOOKUP(E87,PROTOKOL!$A$1:$E$27,2,FALSE))*F87)</f>
        <v xml:space="preserve"> </v>
      </c>
      <c r="H87" s="168" t="str">
        <f t="shared" si="104"/>
        <v xml:space="preserve"> </v>
      </c>
      <c r="I87" s="205" t="str">
        <f>IF(E87=0," ",VLOOKUP(E87,PROTOKOL!$A:$E,5,FALSE))</f>
        <v xml:space="preserve"> </v>
      </c>
      <c r="J87" s="169"/>
      <c r="K87" s="170" t="str">
        <f t="shared" si="134"/>
        <v xml:space="preserve"> </v>
      </c>
      <c r="L87" s="210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",(VLOOKUP(N87,PROTOKOL!$A$1:$E$27,2,FALSE))*O87)</f>
        <v xml:space="preserve"> </v>
      </c>
      <c r="Q87" s="168" t="str">
        <f t="shared" si="105"/>
        <v xml:space="preserve"> </v>
      </c>
      <c r="R87" s="169" t="str">
        <f>IF(N87=0," ",VLOOKUP(N87,PROTOKOL!$A:$E,5,FALSE))</f>
        <v xml:space="preserve"> </v>
      </c>
      <c r="S87" s="205" t="str">
        <f t="shared" si="135"/>
        <v xml:space="preserve"> </v>
      </c>
      <c r="T87" s="169">
        <f t="shared" si="136"/>
        <v>0</v>
      </c>
      <c r="U87" s="170" t="str">
        <f t="shared" si="137"/>
        <v xml:space="preserve"> </v>
      </c>
      <c r="W87" s="166">
        <v>22</v>
      </c>
      <c r="X87" s="228"/>
      <c r="Y87" s="167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",(VLOOKUP(AA87,PROTOKOL!$A$1:$E$27,2,FALSE))*AB87)</f>
        <v xml:space="preserve"> </v>
      </c>
      <c r="AD87" s="168" t="str">
        <f t="shared" si="106"/>
        <v xml:space="preserve"> </v>
      </c>
      <c r="AE87" s="205" t="str">
        <f>IF(AA87=0," ",VLOOKUP(AA87,PROTOKOL!$A:$E,5,FALSE))</f>
        <v xml:space="preserve"> </v>
      </c>
      <c r="AF87" s="169"/>
      <c r="AG87" s="170" t="str">
        <f t="shared" si="138"/>
        <v xml:space="preserve"> </v>
      </c>
      <c r="AH87" s="210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",(VLOOKUP(AJ87,PROTOKOL!$A$1:$E$27,2,FALSE))*AK87)</f>
        <v xml:space="preserve"> </v>
      </c>
      <c r="AM87" s="168" t="str">
        <f t="shared" si="107"/>
        <v xml:space="preserve"> </v>
      </c>
      <c r="AN87" s="169" t="str">
        <f>IF(AJ87=0," ",VLOOKUP(AJ87,PROTOKOL!$A:$E,5,FALSE))</f>
        <v xml:space="preserve"> </v>
      </c>
      <c r="AO87" s="205" t="str">
        <f t="shared" si="180"/>
        <v xml:space="preserve"> </v>
      </c>
      <c r="AP87" s="169">
        <f t="shared" si="139"/>
        <v>0</v>
      </c>
      <c r="AQ87" s="170" t="str">
        <f t="shared" si="140"/>
        <v xml:space="preserve"> </v>
      </c>
      <c r="AS87" s="166">
        <v>22</v>
      </c>
      <c r="AT87" s="228"/>
      <c r="AU87" s="167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",(VLOOKUP(AW87,PROTOKOL!$A$1:$E$27,2,FALSE))*AX87)</f>
        <v xml:space="preserve"> </v>
      </c>
      <c r="AZ87" s="168" t="str">
        <f t="shared" si="108"/>
        <v xml:space="preserve"> </v>
      </c>
      <c r="BA87" s="205" t="str">
        <f>IF(AW87=0," ",VLOOKUP(AW87,PROTOKOL!$A:$E,5,FALSE))</f>
        <v xml:space="preserve"> </v>
      </c>
      <c r="BB87" s="169"/>
      <c r="BC87" s="170" t="str">
        <f t="shared" si="141"/>
        <v xml:space="preserve"> </v>
      </c>
      <c r="BD87" s="210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",(VLOOKUP(BF87,PROTOKOL!$A$1:$E$27,2,FALSE))*BG87)</f>
        <v xml:space="preserve"> </v>
      </c>
      <c r="BI87" s="168" t="str">
        <f t="shared" si="109"/>
        <v xml:space="preserve"> </v>
      </c>
      <c r="BJ87" s="169" t="str">
        <f>IF(BF87=0," ",VLOOKUP(BF87,PROTOKOL!$A:$E,5,FALSE))</f>
        <v xml:space="preserve"> </v>
      </c>
      <c r="BK87" s="205" t="str">
        <f t="shared" si="181"/>
        <v xml:space="preserve"> </v>
      </c>
      <c r="BL87" s="169">
        <f t="shared" si="142"/>
        <v>0</v>
      </c>
      <c r="BM87" s="170" t="str">
        <f t="shared" si="143"/>
        <v xml:space="preserve"> </v>
      </c>
      <c r="BO87" s="166">
        <v>22</v>
      </c>
      <c r="BP87" s="228"/>
      <c r="BQ87" s="167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",(VLOOKUP(BS87,PROTOKOL!$A$1:$E$27,2,FALSE))*BT87)</f>
        <v xml:space="preserve"> </v>
      </c>
      <c r="BV87" s="168" t="str">
        <f t="shared" si="110"/>
        <v xml:space="preserve"> </v>
      </c>
      <c r="BW87" s="205" t="str">
        <f>IF(BS87=0," ",VLOOKUP(BS87,PROTOKOL!$A:$E,5,FALSE))</f>
        <v xml:space="preserve"> </v>
      </c>
      <c r="BX87" s="169"/>
      <c r="BY87" s="170" t="str">
        <f t="shared" si="144"/>
        <v xml:space="preserve"> </v>
      </c>
      <c r="BZ87" s="210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",(VLOOKUP(CB87,PROTOKOL!$A$1:$E$27,2,FALSE))*CC87)</f>
        <v xml:space="preserve"> </v>
      </c>
      <c r="CE87" s="168" t="str">
        <f t="shared" si="111"/>
        <v xml:space="preserve"> </v>
      </c>
      <c r="CF87" s="169" t="str">
        <f>IF(CB87=0," ",VLOOKUP(CB87,PROTOKOL!$A:$E,5,FALSE))</f>
        <v xml:space="preserve"> </v>
      </c>
      <c r="CG87" s="205" t="str">
        <f t="shared" si="182"/>
        <v xml:space="preserve"> </v>
      </c>
      <c r="CH87" s="169">
        <f t="shared" si="145"/>
        <v>0</v>
      </c>
      <c r="CI87" s="170" t="str">
        <f t="shared" si="146"/>
        <v xml:space="preserve"> </v>
      </c>
      <c r="CK87" s="166">
        <v>22</v>
      </c>
      <c r="CL87" s="228"/>
      <c r="CM87" s="167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",(VLOOKUP(CO87,PROTOKOL!$A$1:$E$27,2,FALSE))*CP87)</f>
        <v xml:space="preserve"> </v>
      </c>
      <c r="CR87" s="168" t="str">
        <f t="shared" si="112"/>
        <v xml:space="preserve"> </v>
      </c>
      <c r="CS87" s="205" t="str">
        <f>IF(CO87=0," ",VLOOKUP(CO87,PROTOKOL!$A:$E,5,FALSE))</f>
        <v xml:space="preserve"> </v>
      </c>
      <c r="CT87" s="169"/>
      <c r="CU87" s="170" t="str">
        <f t="shared" si="147"/>
        <v xml:space="preserve"> </v>
      </c>
      <c r="CV87" s="210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",(VLOOKUP(CX87,PROTOKOL!$A$1:$E$27,2,FALSE))*CY87)</f>
        <v xml:space="preserve"> </v>
      </c>
      <c r="DA87" s="168" t="str">
        <f t="shared" si="113"/>
        <v xml:space="preserve"> </v>
      </c>
      <c r="DB87" s="169" t="str">
        <f>IF(CX87=0," ",VLOOKUP(CX87,PROTOKOL!$A:$E,5,FALSE))</f>
        <v xml:space="preserve"> </v>
      </c>
      <c r="DC87" s="205" t="str">
        <f t="shared" si="183"/>
        <v xml:space="preserve"> </v>
      </c>
      <c r="DD87" s="169">
        <f t="shared" si="148"/>
        <v>0</v>
      </c>
      <c r="DE87" s="170" t="str">
        <f t="shared" si="149"/>
        <v xml:space="preserve"> </v>
      </c>
      <c r="DG87" s="166">
        <v>22</v>
      </c>
      <c r="DH87" s="228"/>
      <c r="DI87" s="167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",(VLOOKUP(DK87,PROTOKOL!$A$1:$E$27,2,FALSE))*DL87)</f>
        <v xml:space="preserve"> </v>
      </c>
      <c r="DN87" s="168" t="str">
        <f t="shared" si="114"/>
        <v xml:space="preserve"> </v>
      </c>
      <c r="DO87" s="205" t="str">
        <f>IF(DK87=0," ",VLOOKUP(DK87,PROTOKOL!$A:$E,5,FALSE))</f>
        <v xml:space="preserve"> </v>
      </c>
      <c r="DP87" s="169"/>
      <c r="DQ87" s="170" t="str">
        <f t="shared" si="150"/>
        <v xml:space="preserve"> </v>
      </c>
      <c r="DR87" s="210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",(VLOOKUP(DT87,PROTOKOL!$A$1:$E$27,2,FALSE))*DU87)</f>
        <v xml:space="preserve"> </v>
      </c>
      <c r="DW87" s="168" t="str">
        <f t="shared" si="115"/>
        <v xml:space="preserve"> </v>
      </c>
      <c r="DX87" s="169" t="str">
        <f>IF(DT87=0," ",VLOOKUP(DT87,PROTOKOL!$A:$E,5,FALSE))</f>
        <v xml:space="preserve"> </v>
      </c>
      <c r="DY87" s="205" t="str">
        <f t="shared" si="184"/>
        <v xml:space="preserve"> </v>
      </c>
      <c r="DZ87" s="169">
        <f t="shared" si="151"/>
        <v>0</v>
      </c>
      <c r="EA87" s="170" t="str">
        <f t="shared" si="152"/>
        <v xml:space="preserve"> </v>
      </c>
      <c r="EC87" s="166">
        <v>22</v>
      </c>
      <c r="ED87" s="228"/>
      <c r="EE87" s="167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",(VLOOKUP(EG87,PROTOKOL!$A$1:$E$27,2,FALSE))*EH87)</f>
        <v xml:space="preserve"> </v>
      </c>
      <c r="EJ87" s="168" t="str">
        <f t="shared" si="116"/>
        <v xml:space="preserve"> </v>
      </c>
      <c r="EK87" s="205" t="str">
        <f>IF(EG87=0," ",VLOOKUP(EG87,PROTOKOL!$A:$E,5,FALSE))</f>
        <v xml:space="preserve"> </v>
      </c>
      <c r="EL87" s="169"/>
      <c r="EM87" s="170" t="str">
        <f t="shared" si="153"/>
        <v xml:space="preserve"> </v>
      </c>
      <c r="EN87" s="210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",(VLOOKUP(EP87,PROTOKOL!$A$1:$E$27,2,FALSE))*EQ87)</f>
        <v xml:space="preserve"> </v>
      </c>
      <c r="ES87" s="168" t="str">
        <f t="shared" si="117"/>
        <v xml:space="preserve"> </v>
      </c>
      <c r="ET87" s="169" t="str">
        <f>IF(EP87=0," ",VLOOKUP(EP87,PROTOKOL!$A:$E,5,FALSE))</f>
        <v xml:space="preserve"> </v>
      </c>
      <c r="EU87" s="205" t="str">
        <f t="shared" si="185"/>
        <v xml:space="preserve"> </v>
      </c>
      <c r="EV87" s="169">
        <f t="shared" si="154"/>
        <v>0</v>
      </c>
      <c r="EW87" s="170" t="str">
        <f t="shared" si="155"/>
        <v xml:space="preserve"> </v>
      </c>
      <c r="EY87" s="166">
        <v>22</v>
      </c>
      <c r="EZ87" s="228"/>
      <c r="FA87" s="167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",(VLOOKUP(FC87,PROTOKOL!$A$1:$E$27,2,FALSE))*FD87)</f>
        <v xml:space="preserve"> </v>
      </c>
      <c r="FF87" s="168" t="str">
        <f t="shared" si="118"/>
        <v xml:space="preserve"> </v>
      </c>
      <c r="FG87" s="205" t="str">
        <f>IF(FC87=0," ",VLOOKUP(FC87,PROTOKOL!$A:$E,5,FALSE))</f>
        <v xml:space="preserve"> </v>
      </c>
      <c r="FH87" s="169"/>
      <c r="FI87" s="170" t="str">
        <f t="shared" si="156"/>
        <v xml:space="preserve"> </v>
      </c>
      <c r="FJ87" s="210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",(VLOOKUP(FL87,PROTOKOL!$A$1:$E$27,2,FALSE))*FM87)</f>
        <v xml:space="preserve"> </v>
      </c>
      <c r="FO87" s="168" t="str">
        <f t="shared" si="119"/>
        <v xml:space="preserve"> </v>
      </c>
      <c r="FP87" s="169" t="str">
        <f>IF(FL87=0," ",VLOOKUP(FL87,PROTOKOL!$A:$E,5,FALSE))</f>
        <v xml:space="preserve"> </v>
      </c>
      <c r="FQ87" s="205" t="str">
        <f t="shared" si="186"/>
        <v xml:space="preserve"> </v>
      </c>
      <c r="FR87" s="169">
        <f t="shared" si="157"/>
        <v>0</v>
      </c>
      <c r="FS87" s="170" t="str">
        <f t="shared" si="158"/>
        <v xml:space="preserve"> </v>
      </c>
      <c r="FU87" s="166">
        <v>22</v>
      </c>
      <c r="FV87" s="228"/>
      <c r="FW87" s="167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",(VLOOKUP(FY87,PROTOKOL!$A$1:$E$27,2,FALSE))*FZ87)</f>
        <v xml:space="preserve"> </v>
      </c>
      <c r="GB87" s="168" t="str">
        <f t="shared" si="120"/>
        <v xml:space="preserve"> </v>
      </c>
      <c r="GC87" s="205" t="str">
        <f>IF(FY87=0," ",VLOOKUP(FY87,PROTOKOL!$A:$E,5,FALSE))</f>
        <v xml:space="preserve"> </v>
      </c>
      <c r="GD87" s="169"/>
      <c r="GE87" s="170" t="str">
        <f t="shared" si="159"/>
        <v xml:space="preserve"> </v>
      </c>
      <c r="GF87" s="210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",(VLOOKUP(GH87,PROTOKOL!$A$1:$E$27,2,FALSE))*GI87)</f>
        <v xml:space="preserve"> </v>
      </c>
      <c r="GK87" s="168" t="str">
        <f t="shared" si="121"/>
        <v xml:space="preserve"> </v>
      </c>
      <c r="GL87" s="169" t="str">
        <f>IF(GH87=0," ",VLOOKUP(GH87,PROTOKOL!$A:$E,5,FALSE))</f>
        <v xml:space="preserve"> </v>
      </c>
      <c r="GM87" s="205" t="str">
        <f t="shared" si="187"/>
        <v xml:space="preserve"> </v>
      </c>
      <c r="GN87" s="169">
        <f t="shared" si="160"/>
        <v>0</v>
      </c>
      <c r="GO87" s="170" t="str">
        <f t="shared" si="161"/>
        <v xml:space="preserve"> </v>
      </c>
      <c r="GQ87" s="166">
        <v>22</v>
      </c>
      <c r="GR87" s="228"/>
      <c r="GS87" s="167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",(VLOOKUP(GU87,PROTOKOL!$A$1:$E$27,2,FALSE))*GV87)</f>
        <v xml:space="preserve"> </v>
      </c>
      <c r="GX87" s="168" t="str">
        <f t="shared" si="122"/>
        <v xml:space="preserve"> </v>
      </c>
      <c r="GY87" s="205" t="str">
        <f>IF(GU87=0," ",VLOOKUP(GU87,PROTOKOL!$A:$E,5,FALSE))</f>
        <v xml:space="preserve"> </v>
      </c>
      <c r="GZ87" s="169"/>
      <c r="HA87" s="170" t="str">
        <f t="shared" si="162"/>
        <v xml:space="preserve"> </v>
      </c>
      <c r="HB87" s="210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",(VLOOKUP(HD87,PROTOKOL!$A$1:$E$27,2,FALSE))*HE87)</f>
        <v xml:space="preserve"> </v>
      </c>
      <c r="HG87" s="168" t="str">
        <f t="shared" si="123"/>
        <v xml:space="preserve"> </v>
      </c>
      <c r="HH87" s="169" t="str">
        <f>IF(HD87=0," ",VLOOKUP(HD87,PROTOKOL!$A:$E,5,FALSE))</f>
        <v xml:space="preserve"> </v>
      </c>
      <c r="HI87" s="205" t="str">
        <f t="shared" si="188"/>
        <v xml:space="preserve"> </v>
      </c>
      <c r="HJ87" s="169">
        <f t="shared" si="163"/>
        <v>0</v>
      </c>
      <c r="HK87" s="170" t="str">
        <f t="shared" si="164"/>
        <v xml:space="preserve"> </v>
      </c>
      <c r="HM87" s="166">
        <v>22</v>
      </c>
      <c r="HN87" s="228"/>
      <c r="HO87" s="167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",(VLOOKUP(HQ87,PROTOKOL!$A$1:$E$27,2,FALSE))*HR87)</f>
        <v xml:space="preserve"> </v>
      </c>
      <c r="HT87" s="168" t="str">
        <f t="shared" si="124"/>
        <v xml:space="preserve"> </v>
      </c>
      <c r="HU87" s="205" t="str">
        <f>IF(HQ87=0," ",VLOOKUP(HQ87,PROTOKOL!$A:$E,5,FALSE))</f>
        <v xml:space="preserve"> </v>
      </c>
      <c r="HV87" s="169"/>
      <c r="HW87" s="170" t="str">
        <f t="shared" si="165"/>
        <v xml:space="preserve"> </v>
      </c>
      <c r="HX87" s="210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",(VLOOKUP(HZ87,PROTOKOL!$A$1:$E$27,2,FALSE))*IA87)</f>
        <v xml:space="preserve"> </v>
      </c>
      <c r="IC87" s="168" t="str">
        <f t="shared" si="125"/>
        <v xml:space="preserve"> </v>
      </c>
      <c r="ID87" s="169" t="str">
        <f>IF(HZ87=0," ",VLOOKUP(HZ87,PROTOKOL!$A:$E,5,FALSE))</f>
        <v xml:space="preserve"> </v>
      </c>
      <c r="IE87" s="205" t="str">
        <f t="shared" si="189"/>
        <v xml:space="preserve"> </v>
      </c>
      <c r="IF87" s="169">
        <f t="shared" si="166"/>
        <v>0</v>
      </c>
      <c r="IG87" s="170" t="str">
        <f t="shared" si="167"/>
        <v xml:space="preserve"> </v>
      </c>
      <c r="II87" s="166">
        <v>22</v>
      </c>
      <c r="IJ87" s="228"/>
      <c r="IK87" s="167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",(VLOOKUP(IM87,PROTOKOL!$A$1:$E$27,2,FALSE))*IN87)</f>
        <v xml:space="preserve"> </v>
      </c>
      <c r="IP87" s="168" t="str">
        <f t="shared" si="126"/>
        <v xml:space="preserve"> </v>
      </c>
      <c r="IQ87" s="205" t="str">
        <f>IF(IM87=0," ",VLOOKUP(IM87,PROTOKOL!$A:$E,5,FALSE))</f>
        <v xml:space="preserve"> </v>
      </c>
      <c r="IR87" s="169"/>
      <c r="IS87" s="170" t="str">
        <f t="shared" si="168"/>
        <v xml:space="preserve"> </v>
      </c>
      <c r="IT87" s="210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",(VLOOKUP(IV87,PROTOKOL!$A$1:$E$27,2,FALSE))*IW87)</f>
        <v xml:space="preserve"> </v>
      </c>
      <c r="IY87" s="168" t="str">
        <f t="shared" si="127"/>
        <v xml:space="preserve"> </v>
      </c>
      <c r="IZ87" s="169" t="str">
        <f>IF(IV87=0," ",VLOOKUP(IV87,PROTOKOL!$A:$E,5,FALSE))</f>
        <v xml:space="preserve"> </v>
      </c>
      <c r="JA87" s="205" t="str">
        <f t="shared" si="190"/>
        <v xml:space="preserve"> </v>
      </c>
      <c r="JB87" s="169">
        <f t="shared" si="169"/>
        <v>0</v>
      </c>
      <c r="JC87" s="170" t="str">
        <f t="shared" si="170"/>
        <v xml:space="preserve"> </v>
      </c>
      <c r="JE87" s="166">
        <v>22</v>
      </c>
      <c r="JF87" s="228"/>
      <c r="JG87" s="167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",(VLOOKUP(JI87,PROTOKOL!$A$1:$E$27,2,FALSE))*JJ87)</f>
        <v xml:space="preserve"> </v>
      </c>
      <c r="JL87" s="168" t="str">
        <f t="shared" si="128"/>
        <v xml:space="preserve"> </v>
      </c>
      <c r="JM87" s="205" t="str">
        <f>IF(JI87=0," ",VLOOKUP(JI87,PROTOKOL!$A:$E,5,FALSE))</f>
        <v xml:space="preserve"> </v>
      </c>
      <c r="JN87" s="169"/>
      <c r="JO87" s="170" t="str">
        <f t="shared" si="171"/>
        <v xml:space="preserve"> </v>
      </c>
      <c r="JP87" s="210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",(VLOOKUP(JR87,PROTOKOL!$A$1:$E$27,2,FALSE))*JS87)</f>
        <v xml:space="preserve"> </v>
      </c>
      <c r="JU87" s="168" t="str">
        <f t="shared" si="129"/>
        <v xml:space="preserve"> </v>
      </c>
      <c r="JV87" s="169" t="str">
        <f>IF(JR87=0," ",VLOOKUP(JR87,PROTOKOL!$A:$E,5,FALSE))</f>
        <v xml:space="preserve"> </v>
      </c>
      <c r="JW87" s="205" t="str">
        <f t="shared" si="191"/>
        <v xml:space="preserve"> </v>
      </c>
      <c r="JX87" s="169">
        <f t="shared" si="172"/>
        <v>0</v>
      </c>
      <c r="JY87" s="170" t="str">
        <f t="shared" si="173"/>
        <v xml:space="preserve"> </v>
      </c>
      <c r="KA87" s="166">
        <v>22</v>
      </c>
      <c r="KB87" s="228"/>
      <c r="KC87" s="167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",(VLOOKUP(KE87,PROTOKOL!$A$1:$E$27,2,FALSE))*KF87)</f>
        <v xml:space="preserve"> </v>
      </c>
      <c r="KH87" s="168" t="str">
        <f t="shared" si="130"/>
        <v xml:space="preserve"> </v>
      </c>
      <c r="KI87" s="205" t="str">
        <f>IF(KE87=0," ",VLOOKUP(KE87,PROTOKOL!$A:$E,5,FALSE))</f>
        <v xml:space="preserve"> </v>
      </c>
      <c r="KJ87" s="169"/>
      <c r="KK87" s="170" t="str">
        <f t="shared" si="174"/>
        <v xml:space="preserve"> </v>
      </c>
      <c r="KL87" s="210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",(VLOOKUP(KN87,PROTOKOL!$A$1:$E$27,2,FALSE))*KO87)</f>
        <v xml:space="preserve"> </v>
      </c>
      <c r="KQ87" s="168" t="str">
        <f t="shared" si="131"/>
        <v xml:space="preserve"> </v>
      </c>
      <c r="KR87" s="169" t="str">
        <f>IF(KN87=0," ",VLOOKUP(KN87,PROTOKOL!$A:$E,5,FALSE))</f>
        <v xml:space="preserve"> </v>
      </c>
      <c r="KS87" s="205" t="str">
        <f t="shared" si="192"/>
        <v xml:space="preserve"> </v>
      </c>
      <c r="KT87" s="169">
        <f t="shared" si="175"/>
        <v>0</v>
      </c>
      <c r="KU87" s="170" t="str">
        <f t="shared" si="176"/>
        <v xml:space="preserve"> </v>
      </c>
      <c r="KW87" s="166">
        <v>22</v>
      </c>
      <c r="KX87" s="228"/>
      <c r="KY87" s="167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",(VLOOKUP(LA87,PROTOKOL!$A$1:$E$27,2,FALSE))*LB87)</f>
        <v xml:space="preserve"> </v>
      </c>
      <c r="LD87" s="168" t="str">
        <f t="shared" si="132"/>
        <v xml:space="preserve"> </v>
      </c>
      <c r="LE87" s="205" t="str">
        <f>IF(LA87=0," ",VLOOKUP(LA87,PROTOKOL!$A:$E,5,FALSE))</f>
        <v xml:space="preserve"> </v>
      </c>
      <c r="LF87" s="169"/>
      <c r="LG87" s="170" t="str">
        <f t="shared" si="177"/>
        <v xml:space="preserve"> </v>
      </c>
      <c r="LH87" s="210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",(VLOOKUP(LJ87,PROTOKOL!$A$1:$E$27,2,FALSE))*LK87)</f>
        <v xml:space="preserve"> </v>
      </c>
      <c r="LM87" s="168" t="str">
        <f t="shared" si="133"/>
        <v xml:space="preserve"> </v>
      </c>
      <c r="LN87" s="169" t="str">
        <f>IF(LJ87=0," ",VLOOKUP(LJ87,PROTOKOL!$A:$E,5,FALSE))</f>
        <v xml:space="preserve"> </v>
      </c>
      <c r="LO87" s="205" t="str">
        <f t="shared" si="193"/>
        <v xml:space="preserve"> </v>
      </c>
      <c r="LP87" s="169">
        <f t="shared" si="178"/>
        <v>0</v>
      </c>
      <c r="LQ87" s="170" t="str">
        <f t="shared" si="179"/>
        <v xml:space="preserve"> </v>
      </c>
    </row>
    <row r="88" spans="1:329" ht="13.8">
      <c r="A88" s="166">
        <v>22</v>
      </c>
      <c r="B88" s="229"/>
      <c r="C88" s="167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",(VLOOKUP(E88,PROTOKOL!$A$1:$E$27,2,FALSE))*F88)</f>
        <v xml:space="preserve"> </v>
      </c>
      <c r="H88" s="168" t="str">
        <f t="shared" si="104"/>
        <v xml:space="preserve"> </v>
      </c>
      <c r="I88" s="205" t="str">
        <f>IF(E88=0," ",VLOOKUP(E88,PROTOKOL!$A:$E,5,FALSE))</f>
        <v xml:space="preserve"> </v>
      </c>
      <c r="J88" s="169"/>
      <c r="K88" s="170" t="str">
        <f t="shared" si="134"/>
        <v xml:space="preserve"> </v>
      </c>
      <c r="L88" s="210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",(VLOOKUP(N88,PROTOKOL!$A$1:$E$27,2,FALSE))*O88)</f>
        <v xml:space="preserve"> </v>
      </c>
      <c r="Q88" s="168" t="str">
        <f t="shared" si="105"/>
        <v xml:space="preserve"> </v>
      </c>
      <c r="R88" s="169" t="str">
        <f>IF(N88=0," ",VLOOKUP(N88,PROTOKOL!$A:$E,5,FALSE))</f>
        <v xml:space="preserve"> </v>
      </c>
      <c r="S88" s="205" t="str">
        <f t="shared" si="135"/>
        <v xml:space="preserve"> </v>
      </c>
      <c r="T88" s="169">
        <f t="shared" si="136"/>
        <v>0</v>
      </c>
      <c r="U88" s="170" t="str">
        <f t="shared" si="137"/>
        <v xml:space="preserve"> </v>
      </c>
      <c r="W88" s="166">
        <v>22</v>
      </c>
      <c r="X88" s="229"/>
      <c r="Y88" s="167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",(VLOOKUP(AA88,PROTOKOL!$A$1:$E$27,2,FALSE))*AB88)</f>
        <v xml:space="preserve"> </v>
      </c>
      <c r="AD88" s="168" t="str">
        <f t="shared" si="106"/>
        <v xml:space="preserve"> </v>
      </c>
      <c r="AE88" s="205" t="str">
        <f>IF(AA88=0," ",VLOOKUP(AA88,PROTOKOL!$A:$E,5,FALSE))</f>
        <v xml:space="preserve"> </v>
      </c>
      <c r="AF88" s="169"/>
      <c r="AG88" s="170" t="str">
        <f t="shared" si="138"/>
        <v xml:space="preserve"> </v>
      </c>
      <c r="AH88" s="210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",(VLOOKUP(AJ88,PROTOKOL!$A$1:$E$27,2,FALSE))*AK88)</f>
        <v xml:space="preserve"> </v>
      </c>
      <c r="AM88" s="168" t="str">
        <f t="shared" si="107"/>
        <v xml:space="preserve"> </v>
      </c>
      <c r="AN88" s="169" t="str">
        <f>IF(AJ88=0," ",VLOOKUP(AJ88,PROTOKOL!$A:$E,5,FALSE))</f>
        <v xml:space="preserve"> </v>
      </c>
      <c r="AO88" s="205" t="str">
        <f t="shared" si="180"/>
        <v xml:space="preserve"> </v>
      </c>
      <c r="AP88" s="169">
        <f t="shared" si="139"/>
        <v>0</v>
      </c>
      <c r="AQ88" s="170" t="str">
        <f t="shared" si="140"/>
        <v xml:space="preserve"> </v>
      </c>
      <c r="AS88" s="166">
        <v>22</v>
      </c>
      <c r="AT88" s="229"/>
      <c r="AU88" s="167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",(VLOOKUP(AW88,PROTOKOL!$A$1:$E$27,2,FALSE))*AX88)</f>
        <v xml:space="preserve"> </v>
      </c>
      <c r="AZ88" s="168" t="str">
        <f t="shared" si="108"/>
        <v xml:space="preserve"> </v>
      </c>
      <c r="BA88" s="205" t="str">
        <f>IF(AW88=0," ",VLOOKUP(AW88,PROTOKOL!$A:$E,5,FALSE))</f>
        <v xml:space="preserve"> </v>
      </c>
      <c r="BB88" s="169"/>
      <c r="BC88" s="170" t="str">
        <f t="shared" si="141"/>
        <v xml:space="preserve"> </v>
      </c>
      <c r="BD88" s="210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",(VLOOKUP(BF88,PROTOKOL!$A$1:$E$27,2,FALSE))*BG88)</f>
        <v xml:space="preserve"> </v>
      </c>
      <c r="BI88" s="168" t="str">
        <f t="shared" si="109"/>
        <v xml:space="preserve"> </v>
      </c>
      <c r="BJ88" s="169" t="str">
        <f>IF(BF88=0," ",VLOOKUP(BF88,PROTOKOL!$A:$E,5,FALSE))</f>
        <v xml:space="preserve"> </v>
      </c>
      <c r="BK88" s="205" t="str">
        <f t="shared" si="181"/>
        <v xml:space="preserve"> </v>
      </c>
      <c r="BL88" s="169">
        <f t="shared" si="142"/>
        <v>0</v>
      </c>
      <c r="BM88" s="170" t="str">
        <f t="shared" si="143"/>
        <v xml:space="preserve"> </v>
      </c>
      <c r="BO88" s="166">
        <v>22</v>
      </c>
      <c r="BP88" s="229"/>
      <c r="BQ88" s="167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",(VLOOKUP(BS88,PROTOKOL!$A$1:$E$27,2,FALSE))*BT88)</f>
        <v xml:space="preserve"> </v>
      </c>
      <c r="BV88" s="168" t="str">
        <f t="shared" si="110"/>
        <v xml:space="preserve"> </v>
      </c>
      <c r="BW88" s="205" t="str">
        <f>IF(BS88=0," ",VLOOKUP(BS88,PROTOKOL!$A:$E,5,FALSE))</f>
        <v xml:space="preserve"> </v>
      </c>
      <c r="BX88" s="169"/>
      <c r="BY88" s="170" t="str">
        <f t="shared" si="144"/>
        <v xml:space="preserve"> </v>
      </c>
      <c r="BZ88" s="210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",(VLOOKUP(CB88,PROTOKOL!$A$1:$E$27,2,FALSE))*CC88)</f>
        <v xml:space="preserve"> </v>
      </c>
      <c r="CE88" s="168" t="str">
        <f t="shared" si="111"/>
        <v xml:space="preserve"> </v>
      </c>
      <c r="CF88" s="169" t="str">
        <f>IF(CB88=0," ",VLOOKUP(CB88,PROTOKOL!$A:$E,5,FALSE))</f>
        <v xml:space="preserve"> </v>
      </c>
      <c r="CG88" s="205" t="str">
        <f t="shared" si="182"/>
        <v xml:space="preserve"> </v>
      </c>
      <c r="CH88" s="169">
        <f t="shared" si="145"/>
        <v>0</v>
      </c>
      <c r="CI88" s="170" t="str">
        <f t="shared" si="146"/>
        <v xml:space="preserve"> </v>
      </c>
      <c r="CK88" s="166">
        <v>22</v>
      </c>
      <c r="CL88" s="229"/>
      <c r="CM88" s="167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",(VLOOKUP(CO88,PROTOKOL!$A$1:$E$27,2,FALSE))*CP88)</f>
        <v xml:space="preserve"> </v>
      </c>
      <c r="CR88" s="168" t="str">
        <f t="shared" si="112"/>
        <v xml:space="preserve"> </v>
      </c>
      <c r="CS88" s="205" t="str">
        <f>IF(CO88=0," ",VLOOKUP(CO88,PROTOKOL!$A:$E,5,FALSE))</f>
        <v xml:space="preserve"> </v>
      </c>
      <c r="CT88" s="169"/>
      <c r="CU88" s="170" t="str">
        <f t="shared" si="147"/>
        <v xml:space="preserve"> </v>
      </c>
      <c r="CV88" s="210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",(VLOOKUP(CX88,PROTOKOL!$A$1:$E$27,2,FALSE))*CY88)</f>
        <v xml:space="preserve"> </v>
      </c>
      <c r="DA88" s="168" t="str">
        <f t="shared" si="113"/>
        <v xml:space="preserve"> </v>
      </c>
      <c r="DB88" s="169" t="str">
        <f>IF(CX88=0," ",VLOOKUP(CX88,PROTOKOL!$A:$E,5,FALSE))</f>
        <v xml:space="preserve"> </v>
      </c>
      <c r="DC88" s="205" t="str">
        <f t="shared" si="183"/>
        <v xml:space="preserve"> </v>
      </c>
      <c r="DD88" s="169">
        <f t="shared" si="148"/>
        <v>0</v>
      </c>
      <c r="DE88" s="170" t="str">
        <f t="shared" si="149"/>
        <v xml:space="preserve"> </v>
      </c>
      <c r="DG88" s="166">
        <v>22</v>
      </c>
      <c r="DH88" s="229"/>
      <c r="DI88" s="167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",(VLOOKUP(DK88,PROTOKOL!$A$1:$E$27,2,FALSE))*DL88)</f>
        <v xml:space="preserve"> </v>
      </c>
      <c r="DN88" s="168" t="str">
        <f t="shared" si="114"/>
        <v xml:space="preserve"> </v>
      </c>
      <c r="DO88" s="205" t="str">
        <f>IF(DK88=0," ",VLOOKUP(DK88,PROTOKOL!$A:$E,5,FALSE))</f>
        <v xml:space="preserve"> </v>
      </c>
      <c r="DP88" s="169"/>
      <c r="DQ88" s="170" t="str">
        <f t="shared" si="150"/>
        <v xml:space="preserve"> </v>
      </c>
      <c r="DR88" s="210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",(VLOOKUP(DT88,PROTOKOL!$A$1:$E$27,2,FALSE))*DU88)</f>
        <v xml:space="preserve"> </v>
      </c>
      <c r="DW88" s="168" t="str">
        <f t="shared" si="115"/>
        <v xml:space="preserve"> </v>
      </c>
      <c r="DX88" s="169" t="str">
        <f>IF(DT88=0," ",VLOOKUP(DT88,PROTOKOL!$A:$E,5,FALSE))</f>
        <v xml:space="preserve"> </v>
      </c>
      <c r="DY88" s="205" t="str">
        <f t="shared" si="184"/>
        <v xml:space="preserve"> </v>
      </c>
      <c r="DZ88" s="169">
        <f t="shared" si="151"/>
        <v>0</v>
      </c>
      <c r="EA88" s="170" t="str">
        <f t="shared" si="152"/>
        <v xml:space="preserve"> </v>
      </c>
      <c r="EC88" s="166">
        <v>22</v>
      </c>
      <c r="ED88" s="229"/>
      <c r="EE88" s="167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",(VLOOKUP(EG88,PROTOKOL!$A$1:$E$27,2,FALSE))*EH88)</f>
        <v xml:space="preserve"> </v>
      </c>
      <c r="EJ88" s="168" t="str">
        <f t="shared" si="116"/>
        <v xml:space="preserve"> </v>
      </c>
      <c r="EK88" s="205" t="str">
        <f>IF(EG88=0," ",VLOOKUP(EG88,PROTOKOL!$A:$E,5,FALSE))</f>
        <v xml:space="preserve"> </v>
      </c>
      <c r="EL88" s="169"/>
      <c r="EM88" s="170" t="str">
        <f t="shared" si="153"/>
        <v xml:space="preserve"> </v>
      </c>
      <c r="EN88" s="210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",(VLOOKUP(EP88,PROTOKOL!$A$1:$E$27,2,FALSE))*EQ88)</f>
        <v xml:space="preserve"> </v>
      </c>
      <c r="ES88" s="168" t="str">
        <f t="shared" si="117"/>
        <v xml:space="preserve"> </v>
      </c>
      <c r="ET88" s="169" t="str">
        <f>IF(EP88=0," ",VLOOKUP(EP88,PROTOKOL!$A:$E,5,FALSE))</f>
        <v xml:space="preserve"> </v>
      </c>
      <c r="EU88" s="205" t="str">
        <f t="shared" si="185"/>
        <v xml:space="preserve"> </v>
      </c>
      <c r="EV88" s="169">
        <f t="shared" si="154"/>
        <v>0</v>
      </c>
      <c r="EW88" s="170" t="str">
        <f t="shared" si="155"/>
        <v xml:space="preserve"> </v>
      </c>
      <c r="EY88" s="166">
        <v>22</v>
      </c>
      <c r="EZ88" s="229"/>
      <c r="FA88" s="167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",(VLOOKUP(FC88,PROTOKOL!$A$1:$E$27,2,FALSE))*FD88)</f>
        <v xml:space="preserve"> </v>
      </c>
      <c r="FF88" s="168" t="str">
        <f t="shared" si="118"/>
        <v xml:space="preserve"> </v>
      </c>
      <c r="FG88" s="205" t="str">
        <f>IF(FC88=0," ",VLOOKUP(FC88,PROTOKOL!$A:$E,5,FALSE))</f>
        <v xml:space="preserve"> </v>
      </c>
      <c r="FH88" s="169"/>
      <c r="FI88" s="170" t="str">
        <f t="shared" si="156"/>
        <v xml:space="preserve"> </v>
      </c>
      <c r="FJ88" s="210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",(VLOOKUP(FL88,PROTOKOL!$A$1:$E$27,2,FALSE))*FM88)</f>
        <v xml:space="preserve"> </v>
      </c>
      <c r="FO88" s="168" t="str">
        <f t="shared" si="119"/>
        <v xml:space="preserve"> </v>
      </c>
      <c r="FP88" s="169" t="str">
        <f>IF(FL88=0," ",VLOOKUP(FL88,PROTOKOL!$A:$E,5,FALSE))</f>
        <v xml:space="preserve"> </v>
      </c>
      <c r="FQ88" s="205" t="str">
        <f t="shared" si="186"/>
        <v xml:space="preserve"> </v>
      </c>
      <c r="FR88" s="169">
        <f t="shared" si="157"/>
        <v>0</v>
      </c>
      <c r="FS88" s="170" t="str">
        <f t="shared" si="158"/>
        <v xml:space="preserve"> </v>
      </c>
      <c r="FU88" s="166">
        <v>22</v>
      </c>
      <c r="FV88" s="229"/>
      <c r="FW88" s="167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",(VLOOKUP(FY88,PROTOKOL!$A$1:$E$27,2,FALSE))*FZ88)</f>
        <v xml:space="preserve"> </v>
      </c>
      <c r="GB88" s="168" t="str">
        <f t="shared" si="120"/>
        <v xml:space="preserve"> </v>
      </c>
      <c r="GC88" s="205" t="str">
        <f>IF(FY88=0," ",VLOOKUP(FY88,PROTOKOL!$A:$E,5,FALSE))</f>
        <v xml:space="preserve"> </v>
      </c>
      <c r="GD88" s="169"/>
      <c r="GE88" s="170" t="str">
        <f t="shared" si="159"/>
        <v xml:space="preserve"> </v>
      </c>
      <c r="GF88" s="210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",(VLOOKUP(GH88,PROTOKOL!$A$1:$E$27,2,FALSE))*GI88)</f>
        <v xml:space="preserve"> </v>
      </c>
      <c r="GK88" s="168" t="str">
        <f t="shared" si="121"/>
        <v xml:space="preserve"> </v>
      </c>
      <c r="GL88" s="169" t="str">
        <f>IF(GH88=0," ",VLOOKUP(GH88,PROTOKOL!$A:$E,5,FALSE))</f>
        <v xml:space="preserve"> </v>
      </c>
      <c r="GM88" s="205" t="str">
        <f t="shared" si="187"/>
        <v xml:space="preserve"> </v>
      </c>
      <c r="GN88" s="169">
        <f t="shared" si="160"/>
        <v>0</v>
      </c>
      <c r="GO88" s="170" t="str">
        <f t="shared" si="161"/>
        <v xml:space="preserve"> </v>
      </c>
      <c r="GQ88" s="166">
        <v>22</v>
      </c>
      <c r="GR88" s="229"/>
      <c r="GS88" s="167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",(VLOOKUP(GU88,PROTOKOL!$A$1:$E$27,2,FALSE))*GV88)</f>
        <v xml:space="preserve"> </v>
      </c>
      <c r="GX88" s="168" t="str">
        <f t="shared" si="122"/>
        <v xml:space="preserve"> </v>
      </c>
      <c r="GY88" s="205" t="str">
        <f>IF(GU88=0," ",VLOOKUP(GU88,PROTOKOL!$A:$E,5,FALSE))</f>
        <v xml:space="preserve"> </v>
      </c>
      <c r="GZ88" s="169"/>
      <c r="HA88" s="170" t="str">
        <f t="shared" si="162"/>
        <v xml:space="preserve"> </v>
      </c>
      <c r="HB88" s="210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",(VLOOKUP(HD88,PROTOKOL!$A$1:$E$27,2,FALSE))*HE88)</f>
        <v xml:space="preserve"> </v>
      </c>
      <c r="HG88" s="168" t="str">
        <f t="shared" si="123"/>
        <v xml:space="preserve"> </v>
      </c>
      <c r="HH88" s="169" t="str">
        <f>IF(HD88=0," ",VLOOKUP(HD88,PROTOKOL!$A:$E,5,FALSE))</f>
        <v xml:space="preserve"> </v>
      </c>
      <c r="HI88" s="205" t="str">
        <f t="shared" si="188"/>
        <v xml:space="preserve"> </v>
      </c>
      <c r="HJ88" s="169">
        <f t="shared" si="163"/>
        <v>0</v>
      </c>
      <c r="HK88" s="170" t="str">
        <f t="shared" si="164"/>
        <v xml:space="preserve"> </v>
      </c>
      <c r="HM88" s="166">
        <v>22</v>
      </c>
      <c r="HN88" s="229"/>
      <c r="HO88" s="167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",(VLOOKUP(HQ88,PROTOKOL!$A$1:$E$27,2,FALSE))*HR88)</f>
        <v xml:space="preserve"> </v>
      </c>
      <c r="HT88" s="168" t="str">
        <f t="shared" si="124"/>
        <v xml:space="preserve"> </v>
      </c>
      <c r="HU88" s="205" t="str">
        <f>IF(HQ88=0," ",VLOOKUP(HQ88,PROTOKOL!$A:$E,5,FALSE))</f>
        <v xml:space="preserve"> </v>
      </c>
      <c r="HV88" s="169"/>
      <c r="HW88" s="170" t="str">
        <f t="shared" si="165"/>
        <v xml:space="preserve"> </v>
      </c>
      <c r="HX88" s="210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",(VLOOKUP(HZ88,PROTOKOL!$A$1:$E$27,2,FALSE))*IA88)</f>
        <v xml:space="preserve"> </v>
      </c>
      <c r="IC88" s="168" t="str">
        <f t="shared" si="125"/>
        <v xml:space="preserve"> </v>
      </c>
      <c r="ID88" s="169" t="str">
        <f>IF(HZ88=0," ",VLOOKUP(HZ88,PROTOKOL!$A:$E,5,FALSE))</f>
        <v xml:space="preserve"> </v>
      </c>
      <c r="IE88" s="205" t="str">
        <f t="shared" si="189"/>
        <v xml:space="preserve"> </v>
      </c>
      <c r="IF88" s="169">
        <f t="shared" si="166"/>
        <v>0</v>
      </c>
      <c r="IG88" s="170" t="str">
        <f t="shared" si="167"/>
        <v xml:space="preserve"> </v>
      </c>
      <c r="II88" s="166">
        <v>22</v>
      </c>
      <c r="IJ88" s="229"/>
      <c r="IK88" s="167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",(VLOOKUP(IM88,PROTOKOL!$A$1:$E$27,2,FALSE))*IN88)</f>
        <v xml:space="preserve"> </v>
      </c>
      <c r="IP88" s="168" t="str">
        <f t="shared" si="126"/>
        <v xml:space="preserve"> </v>
      </c>
      <c r="IQ88" s="205" t="str">
        <f>IF(IM88=0," ",VLOOKUP(IM88,PROTOKOL!$A:$E,5,FALSE))</f>
        <v xml:space="preserve"> </v>
      </c>
      <c r="IR88" s="169"/>
      <c r="IS88" s="170" t="str">
        <f t="shared" si="168"/>
        <v xml:space="preserve"> </v>
      </c>
      <c r="IT88" s="210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",(VLOOKUP(IV88,PROTOKOL!$A$1:$E$27,2,FALSE))*IW88)</f>
        <v xml:space="preserve"> </v>
      </c>
      <c r="IY88" s="168" t="str">
        <f t="shared" si="127"/>
        <v xml:space="preserve"> </v>
      </c>
      <c r="IZ88" s="169" t="str">
        <f>IF(IV88=0," ",VLOOKUP(IV88,PROTOKOL!$A:$E,5,FALSE))</f>
        <v xml:space="preserve"> </v>
      </c>
      <c r="JA88" s="205" t="str">
        <f t="shared" si="190"/>
        <v xml:space="preserve"> </v>
      </c>
      <c r="JB88" s="169">
        <f t="shared" si="169"/>
        <v>0</v>
      </c>
      <c r="JC88" s="170" t="str">
        <f t="shared" si="170"/>
        <v xml:space="preserve"> </v>
      </c>
      <c r="JE88" s="166">
        <v>22</v>
      </c>
      <c r="JF88" s="229"/>
      <c r="JG88" s="167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",(VLOOKUP(JI88,PROTOKOL!$A$1:$E$27,2,FALSE))*JJ88)</f>
        <v xml:space="preserve"> </v>
      </c>
      <c r="JL88" s="168" t="str">
        <f t="shared" si="128"/>
        <v xml:space="preserve"> </v>
      </c>
      <c r="JM88" s="205" t="str">
        <f>IF(JI88=0," ",VLOOKUP(JI88,PROTOKOL!$A:$E,5,FALSE))</f>
        <v xml:space="preserve"> </v>
      </c>
      <c r="JN88" s="169"/>
      <c r="JO88" s="170" t="str">
        <f t="shared" si="171"/>
        <v xml:space="preserve"> </v>
      </c>
      <c r="JP88" s="210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",(VLOOKUP(JR88,PROTOKOL!$A$1:$E$27,2,FALSE))*JS88)</f>
        <v xml:space="preserve"> </v>
      </c>
      <c r="JU88" s="168" t="str">
        <f t="shared" si="129"/>
        <v xml:space="preserve"> </v>
      </c>
      <c r="JV88" s="169" t="str">
        <f>IF(JR88=0," ",VLOOKUP(JR88,PROTOKOL!$A:$E,5,FALSE))</f>
        <v xml:space="preserve"> </v>
      </c>
      <c r="JW88" s="205" t="str">
        <f t="shared" si="191"/>
        <v xml:space="preserve"> </v>
      </c>
      <c r="JX88" s="169">
        <f t="shared" si="172"/>
        <v>0</v>
      </c>
      <c r="JY88" s="170" t="str">
        <f t="shared" si="173"/>
        <v xml:space="preserve"> </v>
      </c>
      <c r="KA88" s="166">
        <v>22</v>
      </c>
      <c r="KB88" s="229"/>
      <c r="KC88" s="167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",(VLOOKUP(KE88,PROTOKOL!$A$1:$E$27,2,FALSE))*KF88)</f>
        <v xml:space="preserve"> </v>
      </c>
      <c r="KH88" s="168" t="str">
        <f t="shared" si="130"/>
        <v xml:space="preserve"> </v>
      </c>
      <c r="KI88" s="205" t="str">
        <f>IF(KE88=0," ",VLOOKUP(KE88,PROTOKOL!$A:$E,5,FALSE))</f>
        <v xml:space="preserve"> </v>
      </c>
      <c r="KJ88" s="169"/>
      <c r="KK88" s="170" t="str">
        <f t="shared" si="174"/>
        <v xml:space="preserve"> </v>
      </c>
      <c r="KL88" s="210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",(VLOOKUP(KN88,PROTOKOL!$A$1:$E$27,2,FALSE))*KO88)</f>
        <v xml:space="preserve"> </v>
      </c>
      <c r="KQ88" s="168" t="str">
        <f t="shared" si="131"/>
        <v xml:space="preserve"> </v>
      </c>
      <c r="KR88" s="169" t="str">
        <f>IF(KN88=0," ",VLOOKUP(KN88,PROTOKOL!$A:$E,5,FALSE))</f>
        <v xml:space="preserve"> </v>
      </c>
      <c r="KS88" s="205" t="str">
        <f t="shared" si="192"/>
        <v xml:space="preserve"> </v>
      </c>
      <c r="KT88" s="169">
        <f t="shared" si="175"/>
        <v>0</v>
      </c>
      <c r="KU88" s="170" t="str">
        <f t="shared" si="176"/>
        <v xml:space="preserve"> </v>
      </c>
      <c r="KW88" s="166">
        <v>22</v>
      </c>
      <c r="KX88" s="229"/>
      <c r="KY88" s="167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",(VLOOKUP(LA88,PROTOKOL!$A$1:$E$27,2,FALSE))*LB88)</f>
        <v xml:space="preserve"> </v>
      </c>
      <c r="LD88" s="168" t="str">
        <f t="shared" si="132"/>
        <v xml:space="preserve"> </v>
      </c>
      <c r="LE88" s="205" t="str">
        <f>IF(LA88=0," ",VLOOKUP(LA88,PROTOKOL!$A:$E,5,FALSE))</f>
        <v xml:space="preserve"> </v>
      </c>
      <c r="LF88" s="169"/>
      <c r="LG88" s="170" t="str">
        <f t="shared" si="177"/>
        <v xml:space="preserve"> </v>
      </c>
      <c r="LH88" s="210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",(VLOOKUP(LJ88,PROTOKOL!$A$1:$E$27,2,FALSE))*LK88)</f>
        <v xml:space="preserve"> </v>
      </c>
      <c r="LM88" s="168" t="str">
        <f t="shared" si="133"/>
        <v xml:space="preserve"> </v>
      </c>
      <c r="LN88" s="169" t="str">
        <f>IF(LJ88=0," ",VLOOKUP(LJ88,PROTOKOL!$A:$E,5,FALSE))</f>
        <v xml:space="preserve"> </v>
      </c>
      <c r="LO88" s="205" t="str">
        <f t="shared" si="193"/>
        <v xml:space="preserve"> </v>
      </c>
      <c r="LP88" s="169">
        <f t="shared" si="178"/>
        <v>0</v>
      </c>
      <c r="LQ88" s="170" t="str">
        <f t="shared" si="179"/>
        <v xml:space="preserve"> </v>
      </c>
    </row>
    <row r="89" spans="1:329" ht="13.8">
      <c r="A89" s="166">
        <v>23</v>
      </c>
      <c r="B89" s="227">
        <v>23</v>
      </c>
      <c r="C89" s="167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",(VLOOKUP(E89,PROTOKOL!$A$1:$E$27,2,FALSE))*F89)</f>
        <v xml:space="preserve"> </v>
      </c>
      <c r="H89" s="168" t="str">
        <f t="shared" si="104"/>
        <v xml:space="preserve"> </v>
      </c>
      <c r="I89" s="205" t="str">
        <f>IF(E89=0," ",VLOOKUP(E89,PROTOKOL!$A:$E,5,FALSE))</f>
        <v xml:space="preserve"> </v>
      </c>
      <c r="J89" s="169"/>
      <c r="K89" s="170" t="str">
        <f t="shared" si="134"/>
        <v xml:space="preserve"> </v>
      </c>
      <c r="L89" s="210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",(VLOOKUP(N89,PROTOKOL!$A$1:$E$27,2,FALSE))*O89)</f>
        <v xml:space="preserve"> </v>
      </c>
      <c r="Q89" s="168" t="str">
        <f t="shared" si="105"/>
        <v xml:space="preserve"> </v>
      </c>
      <c r="R89" s="169" t="str">
        <f>IF(N89=0," ",VLOOKUP(N89,PROTOKOL!$A:$E,5,FALSE))</f>
        <v xml:space="preserve"> </v>
      </c>
      <c r="S89" s="205" t="str">
        <f t="shared" si="135"/>
        <v xml:space="preserve"> </v>
      </c>
      <c r="T89" s="169">
        <f t="shared" si="136"/>
        <v>0</v>
      </c>
      <c r="U89" s="170" t="str">
        <f t="shared" si="137"/>
        <v xml:space="preserve"> </v>
      </c>
      <c r="W89" s="166">
        <v>23</v>
      </c>
      <c r="X89" s="227">
        <v>23</v>
      </c>
      <c r="Y89" s="167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",(VLOOKUP(AA89,PROTOKOL!$A$1:$E$27,2,FALSE))*AB89)</f>
        <v xml:space="preserve"> </v>
      </c>
      <c r="AD89" s="168" t="str">
        <f t="shared" si="106"/>
        <v xml:space="preserve"> </v>
      </c>
      <c r="AE89" s="205" t="str">
        <f>IF(AA89=0," ",VLOOKUP(AA89,PROTOKOL!$A:$E,5,FALSE))</f>
        <v xml:space="preserve"> </v>
      </c>
      <c r="AF89" s="169"/>
      <c r="AG89" s="170" t="str">
        <f t="shared" si="138"/>
        <v xml:space="preserve"> </v>
      </c>
      <c r="AH89" s="210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",(VLOOKUP(AJ89,PROTOKOL!$A$1:$E$27,2,FALSE))*AK89)</f>
        <v xml:space="preserve"> </v>
      </c>
      <c r="AM89" s="168" t="str">
        <f t="shared" si="107"/>
        <v xml:space="preserve"> </v>
      </c>
      <c r="AN89" s="169" t="str">
        <f>IF(AJ89=0," ",VLOOKUP(AJ89,PROTOKOL!$A:$E,5,FALSE))</f>
        <v xml:space="preserve"> </v>
      </c>
      <c r="AO89" s="205" t="str">
        <f t="shared" si="180"/>
        <v xml:space="preserve"> </v>
      </c>
      <c r="AP89" s="169">
        <f t="shared" si="139"/>
        <v>0</v>
      </c>
      <c r="AQ89" s="170" t="str">
        <f t="shared" si="140"/>
        <v xml:space="preserve"> </v>
      </c>
      <c r="AS89" s="166">
        <v>23</v>
      </c>
      <c r="AT89" s="227">
        <v>23</v>
      </c>
      <c r="AU89" s="167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",(VLOOKUP(AW89,PROTOKOL!$A$1:$E$27,2,FALSE))*AX89)</f>
        <v xml:space="preserve"> </v>
      </c>
      <c r="AZ89" s="168" t="str">
        <f t="shared" si="108"/>
        <v xml:space="preserve"> </v>
      </c>
      <c r="BA89" s="205" t="str">
        <f>IF(AW89=0," ",VLOOKUP(AW89,PROTOKOL!$A:$E,5,FALSE))</f>
        <v xml:space="preserve"> </v>
      </c>
      <c r="BB89" s="169"/>
      <c r="BC89" s="170" t="str">
        <f t="shared" si="141"/>
        <v xml:space="preserve"> </v>
      </c>
      <c r="BD89" s="210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",(VLOOKUP(BF89,PROTOKOL!$A$1:$E$27,2,FALSE))*BG89)</f>
        <v xml:space="preserve"> </v>
      </c>
      <c r="BI89" s="168" t="str">
        <f t="shared" si="109"/>
        <v xml:space="preserve"> </v>
      </c>
      <c r="BJ89" s="169" t="str">
        <f>IF(BF89=0," ",VLOOKUP(BF89,PROTOKOL!$A:$E,5,FALSE))</f>
        <v xml:space="preserve"> </v>
      </c>
      <c r="BK89" s="205" t="str">
        <f t="shared" si="181"/>
        <v xml:space="preserve"> </v>
      </c>
      <c r="BL89" s="169">
        <f t="shared" si="142"/>
        <v>0</v>
      </c>
      <c r="BM89" s="170" t="str">
        <f t="shared" si="143"/>
        <v xml:space="preserve"> </v>
      </c>
      <c r="BO89" s="166">
        <v>23</v>
      </c>
      <c r="BP89" s="227">
        <v>23</v>
      </c>
      <c r="BQ89" s="167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",(VLOOKUP(BS89,PROTOKOL!$A$1:$E$27,2,FALSE))*BT89)</f>
        <v xml:space="preserve"> </v>
      </c>
      <c r="BV89" s="168" t="str">
        <f t="shared" si="110"/>
        <v xml:space="preserve"> </v>
      </c>
      <c r="BW89" s="205" t="str">
        <f>IF(BS89=0," ",VLOOKUP(BS89,PROTOKOL!$A:$E,5,FALSE))</f>
        <v xml:space="preserve"> </v>
      </c>
      <c r="BX89" s="169"/>
      <c r="BY89" s="170" t="str">
        <f t="shared" si="144"/>
        <v xml:space="preserve"> </v>
      </c>
      <c r="BZ89" s="210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",(VLOOKUP(CB89,PROTOKOL!$A$1:$E$27,2,FALSE))*CC89)</f>
        <v xml:space="preserve"> </v>
      </c>
      <c r="CE89" s="168" t="str">
        <f t="shared" si="111"/>
        <v xml:space="preserve"> </v>
      </c>
      <c r="CF89" s="169" t="str">
        <f>IF(CB89=0," ",VLOOKUP(CB89,PROTOKOL!$A:$E,5,FALSE))</f>
        <v xml:space="preserve"> </v>
      </c>
      <c r="CG89" s="205" t="str">
        <f t="shared" si="182"/>
        <v xml:space="preserve"> </v>
      </c>
      <c r="CH89" s="169">
        <f t="shared" si="145"/>
        <v>0</v>
      </c>
      <c r="CI89" s="170" t="str">
        <f t="shared" si="146"/>
        <v xml:space="preserve"> </v>
      </c>
      <c r="CK89" s="166">
        <v>23</v>
      </c>
      <c r="CL89" s="227">
        <v>23</v>
      </c>
      <c r="CM89" s="167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",(VLOOKUP(CO89,PROTOKOL!$A$1:$E$27,2,FALSE))*CP89)</f>
        <v xml:space="preserve"> </v>
      </c>
      <c r="CR89" s="168" t="str">
        <f t="shared" si="112"/>
        <v xml:space="preserve"> </v>
      </c>
      <c r="CS89" s="205" t="str">
        <f>IF(CO89=0," ",VLOOKUP(CO89,PROTOKOL!$A:$E,5,FALSE))</f>
        <v xml:space="preserve"> </v>
      </c>
      <c r="CT89" s="169"/>
      <c r="CU89" s="170" t="str">
        <f t="shared" si="147"/>
        <v xml:space="preserve"> </v>
      </c>
      <c r="CV89" s="210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",(VLOOKUP(CX89,PROTOKOL!$A$1:$E$27,2,FALSE))*CY89)</f>
        <v xml:space="preserve"> </v>
      </c>
      <c r="DA89" s="168" t="str">
        <f t="shared" si="113"/>
        <v xml:space="preserve"> </v>
      </c>
      <c r="DB89" s="169" t="str">
        <f>IF(CX89=0," ",VLOOKUP(CX89,PROTOKOL!$A:$E,5,FALSE))</f>
        <v xml:space="preserve"> </v>
      </c>
      <c r="DC89" s="205" t="str">
        <f t="shared" si="183"/>
        <v xml:space="preserve"> </v>
      </c>
      <c r="DD89" s="169">
        <f t="shared" si="148"/>
        <v>0</v>
      </c>
      <c r="DE89" s="170" t="str">
        <f t="shared" si="149"/>
        <v xml:space="preserve"> </v>
      </c>
      <c r="DG89" s="166">
        <v>23</v>
      </c>
      <c r="DH89" s="227">
        <v>23</v>
      </c>
      <c r="DI89" s="167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",(VLOOKUP(DK89,PROTOKOL!$A$1:$E$27,2,FALSE))*DL89)</f>
        <v xml:space="preserve"> </v>
      </c>
      <c r="DN89" s="168" t="str">
        <f t="shared" si="114"/>
        <v xml:space="preserve"> </v>
      </c>
      <c r="DO89" s="205" t="str">
        <f>IF(DK89=0," ",VLOOKUP(DK89,PROTOKOL!$A:$E,5,FALSE))</f>
        <v xml:space="preserve"> </v>
      </c>
      <c r="DP89" s="169"/>
      <c r="DQ89" s="170" t="str">
        <f t="shared" si="150"/>
        <v xml:space="preserve"> </v>
      </c>
      <c r="DR89" s="210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",(VLOOKUP(DT89,PROTOKOL!$A$1:$E$27,2,FALSE))*DU89)</f>
        <v xml:space="preserve"> </v>
      </c>
      <c r="DW89" s="168" t="str">
        <f t="shared" si="115"/>
        <v xml:space="preserve"> </v>
      </c>
      <c r="DX89" s="169" t="str">
        <f>IF(DT89=0," ",VLOOKUP(DT89,PROTOKOL!$A:$E,5,FALSE))</f>
        <v xml:space="preserve"> </v>
      </c>
      <c r="DY89" s="205" t="str">
        <f t="shared" si="184"/>
        <v xml:space="preserve"> </v>
      </c>
      <c r="DZ89" s="169">
        <f t="shared" si="151"/>
        <v>0</v>
      </c>
      <c r="EA89" s="170" t="str">
        <f t="shared" si="152"/>
        <v xml:space="preserve"> </v>
      </c>
      <c r="EC89" s="166">
        <v>23</v>
      </c>
      <c r="ED89" s="227">
        <v>23</v>
      </c>
      <c r="EE89" s="167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",(VLOOKUP(EG89,PROTOKOL!$A$1:$E$27,2,FALSE))*EH89)</f>
        <v xml:space="preserve"> </v>
      </c>
      <c r="EJ89" s="168" t="str">
        <f t="shared" si="116"/>
        <v xml:space="preserve"> </v>
      </c>
      <c r="EK89" s="205" t="str">
        <f>IF(EG89=0," ",VLOOKUP(EG89,PROTOKOL!$A:$E,5,FALSE))</f>
        <v xml:space="preserve"> </v>
      </c>
      <c r="EL89" s="169"/>
      <c r="EM89" s="170" t="str">
        <f t="shared" si="153"/>
        <v xml:space="preserve"> </v>
      </c>
      <c r="EN89" s="210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",(VLOOKUP(EP89,PROTOKOL!$A$1:$E$27,2,FALSE))*EQ89)</f>
        <v xml:space="preserve"> </v>
      </c>
      <c r="ES89" s="168" t="str">
        <f t="shared" si="117"/>
        <v xml:space="preserve"> </v>
      </c>
      <c r="ET89" s="169" t="str">
        <f>IF(EP89=0," ",VLOOKUP(EP89,PROTOKOL!$A:$E,5,FALSE))</f>
        <v xml:space="preserve"> </v>
      </c>
      <c r="EU89" s="205" t="str">
        <f t="shared" si="185"/>
        <v xml:space="preserve"> </v>
      </c>
      <c r="EV89" s="169">
        <f t="shared" si="154"/>
        <v>0</v>
      </c>
      <c r="EW89" s="170" t="str">
        <f t="shared" si="155"/>
        <v xml:space="preserve"> </v>
      </c>
      <c r="EY89" s="166">
        <v>23</v>
      </c>
      <c r="EZ89" s="227">
        <v>23</v>
      </c>
      <c r="FA89" s="167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",(VLOOKUP(FC89,PROTOKOL!$A$1:$E$27,2,FALSE))*FD89)</f>
        <v xml:space="preserve"> </v>
      </c>
      <c r="FF89" s="168" t="str">
        <f t="shared" si="118"/>
        <v xml:space="preserve"> </v>
      </c>
      <c r="FG89" s="205" t="str">
        <f>IF(FC89=0," ",VLOOKUP(FC89,PROTOKOL!$A:$E,5,FALSE))</f>
        <v xml:space="preserve"> </v>
      </c>
      <c r="FH89" s="169"/>
      <c r="FI89" s="170" t="str">
        <f t="shared" si="156"/>
        <v xml:space="preserve"> </v>
      </c>
      <c r="FJ89" s="210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",(VLOOKUP(FL89,PROTOKOL!$A$1:$E$27,2,FALSE))*FM89)</f>
        <v xml:space="preserve"> </v>
      </c>
      <c r="FO89" s="168" t="str">
        <f t="shared" si="119"/>
        <v xml:space="preserve"> </v>
      </c>
      <c r="FP89" s="169" t="str">
        <f>IF(FL89=0," ",VLOOKUP(FL89,PROTOKOL!$A:$E,5,FALSE))</f>
        <v xml:space="preserve"> </v>
      </c>
      <c r="FQ89" s="205" t="str">
        <f t="shared" si="186"/>
        <v xml:space="preserve"> </v>
      </c>
      <c r="FR89" s="169">
        <f t="shared" si="157"/>
        <v>0</v>
      </c>
      <c r="FS89" s="170" t="str">
        <f t="shared" si="158"/>
        <v xml:space="preserve"> </v>
      </c>
      <c r="FU89" s="166">
        <v>23</v>
      </c>
      <c r="FV89" s="227">
        <v>23</v>
      </c>
      <c r="FW89" s="167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",(VLOOKUP(FY89,PROTOKOL!$A$1:$E$27,2,FALSE))*FZ89)</f>
        <v xml:space="preserve"> </v>
      </c>
      <c r="GB89" s="168" t="str">
        <f t="shared" si="120"/>
        <v xml:space="preserve"> </v>
      </c>
      <c r="GC89" s="205" t="str">
        <f>IF(FY89=0," ",VLOOKUP(FY89,PROTOKOL!$A:$E,5,FALSE))</f>
        <v xml:space="preserve"> </v>
      </c>
      <c r="GD89" s="169"/>
      <c r="GE89" s="170" t="str">
        <f t="shared" si="159"/>
        <v xml:space="preserve"> </v>
      </c>
      <c r="GF89" s="210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",(VLOOKUP(GH89,PROTOKOL!$A$1:$E$27,2,FALSE))*GI89)</f>
        <v xml:space="preserve"> </v>
      </c>
      <c r="GK89" s="168" t="str">
        <f t="shared" si="121"/>
        <v xml:space="preserve"> </v>
      </c>
      <c r="GL89" s="169" t="str">
        <f>IF(GH89=0," ",VLOOKUP(GH89,PROTOKOL!$A:$E,5,FALSE))</f>
        <v xml:space="preserve"> </v>
      </c>
      <c r="GM89" s="205" t="str">
        <f t="shared" si="187"/>
        <v xml:space="preserve"> </v>
      </c>
      <c r="GN89" s="169">
        <f t="shared" si="160"/>
        <v>0</v>
      </c>
      <c r="GO89" s="170" t="str">
        <f t="shared" si="161"/>
        <v xml:space="preserve"> </v>
      </c>
      <c r="GQ89" s="166">
        <v>23</v>
      </c>
      <c r="GR89" s="227">
        <v>23</v>
      </c>
      <c r="GS89" s="167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",(VLOOKUP(GU89,PROTOKOL!$A$1:$E$27,2,FALSE))*GV89)</f>
        <v xml:space="preserve"> </v>
      </c>
      <c r="GX89" s="168" t="str">
        <f t="shared" si="122"/>
        <v xml:space="preserve"> </v>
      </c>
      <c r="GY89" s="205" t="str">
        <f>IF(GU89=0," ",VLOOKUP(GU89,PROTOKOL!$A:$E,5,FALSE))</f>
        <v xml:space="preserve"> </v>
      </c>
      <c r="GZ89" s="169"/>
      <c r="HA89" s="170" t="str">
        <f t="shared" si="162"/>
        <v xml:space="preserve"> </v>
      </c>
      <c r="HB89" s="210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",(VLOOKUP(HD89,PROTOKOL!$A$1:$E$27,2,FALSE))*HE89)</f>
        <v xml:space="preserve"> </v>
      </c>
      <c r="HG89" s="168" t="str">
        <f t="shared" si="123"/>
        <v xml:space="preserve"> </v>
      </c>
      <c r="HH89" s="169" t="str">
        <f>IF(HD89=0," ",VLOOKUP(HD89,PROTOKOL!$A:$E,5,FALSE))</f>
        <v xml:space="preserve"> </v>
      </c>
      <c r="HI89" s="205" t="str">
        <f t="shared" si="188"/>
        <v xml:space="preserve"> </v>
      </c>
      <c r="HJ89" s="169">
        <f t="shared" si="163"/>
        <v>0</v>
      </c>
      <c r="HK89" s="170" t="str">
        <f t="shared" si="164"/>
        <v xml:space="preserve"> </v>
      </c>
      <c r="HM89" s="166">
        <v>23</v>
      </c>
      <c r="HN89" s="227">
        <v>23</v>
      </c>
      <c r="HO89" s="167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",(VLOOKUP(HQ89,PROTOKOL!$A$1:$E$27,2,FALSE))*HR89)</f>
        <v xml:space="preserve"> </v>
      </c>
      <c r="HT89" s="168" t="str">
        <f t="shared" si="124"/>
        <v xml:space="preserve"> </v>
      </c>
      <c r="HU89" s="205" t="str">
        <f>IF(HQ89=0," ",VLOOKUP(HQ89,PROTOKOL!$A:$E,5,FALSE))</f>
        <v xml:space="preserve"> </v>
      </c>
      <c r="HV89" s="169"/>
      <c r="HW89" s="170" t="str">
        <f t="shared" si="165"/>
        <v xml:space="preserve"> </v>
      </c>
      <c r="HX89" s="210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",(VLOOKUP(HZ89,PROTOKOL!$A$1:$E$27,2,FALSE))*IA89)</f>
        <v xml:space="preserve"> </v>
      </c>
      <c r="IC89" s="168" t="str">
        <f t="shared" si="125"/>
        <v xml:space="preserve"> </v>
      </c>
      <c r="ID89" s="169" t="str">
        <f>IF(HZ89=0," ",VLOOKUP(HZ89,PROTOKOL!$A:$E,5,FALSE))</f>
        <v xml:space="preserve"> </v>
      </c>
      <c r="IE89" s="205" t="str">
        <f t="shared" si="189"/>
        <v xml:space="preserve"> </v>
      </c>
      <c r="IF89" s="169">
        <f t="shared" si="166"/>
        <v>0</v>
      </c>
      <c r="IG89" s="170" t="str">
        <f t="shared" si="167"/>
        <v xml:space="preserve"> </v>
      </c>
      <c r="II89" s="166">
        <v>23</v>
      </c>
      <c r="IJ89" s="227">
        <v>23</v>
      </c>
      <c r="IK89" s="167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",(VLOOKUP(IM89,PROTOKOL!$A$1:$E$27,2,FALSE))*IN89)</f>
        <v xml:space="preserve"> </v>
      </c>
      <c r="IP89" s="168" t="str">
        <f t="shared" si="126"/>
        <v xml:space="preserve"> </v>
      </c>
      <c r="IQ89" s="205" t="str">
        <f>IF(IM89=0," ",VLOOKUP(IM89,PROTOKOL!$A:$E,5,FALSE))</f>
        <v xml:space="preserve"> </v>
      </c>
      <c r="IR89" s="169"/>
      <c r="IS89" s="170" t="str">
        <f t="shared" si="168"/>
        <v xml:space="preserve"> </v>
      </c>
      <c r="IT89" s="210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",(VLOOKUP(IV89,PROTOKOL!$A$1:$E$27,2,FALSE))*IW89)</f>
        <v xml:space="preserve"> </v>
      </c>
      <c r="IY89" s="168" t="str">
        <f t="shared" si="127"/>
        <v xml:space="preserve"> </v>
      </c>
      <c r="IZ89" s="169" t="str">
        <f>IF(IV89=0," ",VLOOKUP(IV89,PROTOKOL!$A:$E,5,FALSE))</f>
        <v xml:space="preserve"> </v>
      </c>
      <c r="JA89" s="205" t="str">
        <f t="shared" si="190"/>
        <v xml:space="preserve"> </v>
      </c>
      <c r="JB89" s="169">
        <f t="shared" si="169"/>
        <v>0</v>
      </c>
      <c r="JC89" s="170" t="str">
        <f t="shared" si="170"/>
        <v xml:space="preserve"> </v>
      </c>
      <c r="JE89" s="166">
        <v>23</v>
      </c>
      <c r="JF89" s="227">
        <v>23</v>
      </c>
      <c r="JG89" s="167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",(VLOOKUP(JI89,PROTOKOL!$A$1:$E$27,2,FALSE))*JJ89)</f>
        <v xml:space="preserve"> </v>
      </c>
      <c r="JL89" s="168" t="str">
        <f t="shared" si="128"/>
        <v xml:space="preserve"> </v>
      </c>
      <c r="JM89" s="205" t="str">
        <f>IF(JI89=0," ",VLOOKUP(JI89,PROTOKOL!$A:$E,5,FALSE))</f>
        <v xml:space="preserve"> </v>
      </c>
      <c r="JN89" s="169"/>
      <c r="JO89" s="170" t="str">
        <f t="shared" si="171"/>
        <v xml:space="preserve"> </v>
      </c>
      <c r="JP89" s="210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",(VLOOKUP(JR89,PROTOKOL!$A$1:$E$27,2,FALSE))*JS89)</f>
        <v xml:space="preserve"> </v>
      </c>
      <c r="JU89" s="168" t="str">
        <f t="shared" si="129"/>
        <v xml:space="preserve"> </v>
      </c>
      <c r="JV89" s="169" t="str">
        <f>IF(JR89=0," ",VLOOKUP(JR89,PROTOKOL!$A:$E,5,FALSE))</f>
        <v xml:space="preserve"> </v>
      </c>
      <c r="JW89" s="205" t="str">
        <f t="shared" si="191"/>
        <v xml:space="preserve"> </v>
      </c>
      <c r="JX89" s="169">
        <f t="shared" si="172"/>
        <v>0</v>
      </c>
      <c r="JY89" s="170" t="str">
        <f t="shared" si="173"/>
        <v xml:space="preserve"> </v>
      </c>
      <c r="KA89" s="166">
        <v>23</v>
      </c>
      <c r="KB89" s="227">
        <v>23</v>
      </c>
      <c r="KC89" s="167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",(VLOOKUP(KE89,PROTOKOL!$A$1:$E$27,2,FALSE))*KF89)</f>
        <v xml:space="preserve"> </v>
      </c>
      <c r="KH89" s="168" t="str">
        <f t="shared" si="130"/>
        <v xml:space="preserve"> </v>
      </c>
      <c r="KI89" s="205" t="str">
        <f>IF(KE89=0," ",VLOOKUP(KE89,PROTOKOL!$A:$E,5,FALSE))</f>
        <v xml:space="preserve"> </v>
      </c>
      <c r="KJ89" s="169"/>
      <c r="KK89" s="170" t="str">
        <f t="shared" si="174"/>
        <v xml:space="preserve"> </v>
      </c>
      <c r="KL89" s="210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",(VLOOKUP(KN89,PROTOKOL!$A$1:$E$27,2,FALSE))*KO89)</f>
        <v xml:space="preserve"> </v>
      </c>
      <c r="KQ89" s="168" t="str">
        <f t="shared" si="131"/>
        <v xml:space="preserve"> </v>
      </c>
      <c r="KR89" s="169" t="str">
        <f>IF(KN89=0," ",VLOOKUP(KN89,PROTOKOL!$A:$E,5,FALSE))</f>
        <v xml:space="preserve"> </v>
      </c>
      <c r="KS89" s="205" t="str">
        <f t="shared" si="192"/>
        <v xml:space="preserve"> </v>
      </c>
      <c r="KT89" s="169">
        <f t="shared" si="175"/>
        <v>0</v>
      </c>
      <c r="KU89" s="170" t="str">
        <f t="shared" si="176"/>
        <v xml:space="preserve"> </v>
      </c>
      <c r="KW89" s="166">
        <v>23</v>
      </c>
      <c r="KX89" s="227">
        <v>23</v>
      </c>
      <c r="KY89" s="167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",(VLOOKUP(LA89,PROTOKOL!$A$1:$E$27,2,FALSE))*LB89)</f>
        <v xml:space="preserve"> </v>
      </c>
      <c r="LD89" s="168" t="str">
        <f t="shared" si="132"/>
        <v xml:space="preserve"> </v>
      </c>
      <c r="LE89" s="205" t="str">
        <f>IF(LA89=0," ",VLOOKUP(LA89,PROTOKOL!$A:$E,5,FALSE))</f>
        <v xml:space="preserve"> </v>
      </c>
      <c r="LF89" s="169"/>
      <c r="LG89" s="170" t="str">
        <f t="shared" si="177"/>
        <v xml:space="preserve"> </v>
      </c>
      <c r="LH89" s="210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",(VLOOKUP(LJ89,PROTOKOL!$A$1:$E$27,2,FALSE))*LK89)</f>
        <v xml:space="preserve"> </v>
      </c>
      <c r="LM89" s="168" t="str">
        <f t="shared" si="133"/>
        <v xml:space="preserve"> </v>
      </c>
      <c r="LN89" s="169" t="str">
        <f>IF(LJ89=0," ",VLOOKUP(LJ89,PROTOKOL!$A:$E,5,FALSE))</f>
        <v xml:space="preserve"> </v>
      </c>
      <c r="LO89" s="205" t="str">
        <f t="shared" si="193"/>
        <v xml:space="preserve"> </v>
      </c>
      <c r="LP89" s="169">
        <f t="shared" si="178"/>
        <v>0</v>
      </c>
      <c r="LQ89" s="170" t="str">
        <f t="shared" si="179"/>
        <v xml:space="preserve"> </v>
      </c>
    </row>
    <row r="90" spans="1:329" ht="13.8">
      <c r="A90" s="166">
        <v>23</v>
      </c>
      <c r="B90" s="228"/>
      <c r="C90" s="167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",(VLOOKUP(E90,PROTOKOL!$A$1:$E$27,2,FALSE))*F90)</f>
        <v xml:space="preserve"> </v>
      </c>
      <c r="H90" s="168" t="str">
        <f t="shared" si="104"/>
        <v xml:space="preserve"> </v>
      </c>
      <c r="I90" s="205" t="str">
        <f>IF(E90=0," ",VLOOKUP(E90,PROTOKOL!$A:$E,5,FALSE))</f>
        <v xml:space="preserve"> </v>
      </c>
      <c r="J90" s="169"/>
      <c r="K90" s="170" t="str">
        <f t="shared" si="134"/>
        <v xml:space="preserve"> </v>
      </c>
      <c r="L90" s="210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",(VLOOKUP(N90,PROTOKOL!$A$1:$E$27,2,FALSE))*O90)</f>
        <v xml:space="preserve"> </v>
      </c>
      <c r="Q90" s="168" t="str">
        <f t="shared" si="105"/>
        <v xml:space="preserve"> </v>
      </c>
      <c r="R90" s="169" t="str">
        <f>IF(N90=0," ",VLOOKUP(N90,PROTOKOL!$A:$E,5,FALSE))</f>
        <v xml:space="preserve"> </v>
      </c>
      <c r="S90" s="205" t="str">
        <f t="shared" si="135"/>
        <v xml:space="preserve"> </v>
      </c>
      <c r="T90" s="169">
        <f t="shared" si="136"/>
        <v>0</v>
      </c>
      <c r="U90" s="170" t="str">
        <f t="shared" si="137"/>
        <v xml:space="preserve"> </v>
      </c>
      <c r="W90" s="166">
        <v>23</v>
      </c>
      <c r="X90" s="228"/>
      <c r="Y90" s="167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",(VLOOKUP(AA90,PROTOKOL!$A$1:$E$27,2,FALSE))*AB90)</f>
        <v xml:space="preserve"> </v>
      </c>
      <c r="AD90" s="168" t="str">
        <f t="shared" si="106"/>
        <v xml:space="preserve"> </v>
      </c>
      <c r="AE90" s="205" t="str">
        <f>IF(AA90=0," ",VLOOKUP(AA90,PROTOKOL!$A:$E,5,FALSE))</f>
        <v xml:space="preserve"> </v>
      </c>
      <c r="AF90" s="169"/>
      <c r="AG90" s="170" t="str">
        <f t="shared" si="138"/>
        <v xml:space="preserve"> </v>
      </c>
      <c r="AH90" s="210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",(VLOOKUP(AJ90,PROTOKOL!$A$1:$E$27,2,FALSE))*AK90)</f>
        <v xml:space="preserve"> </v>
      </c>
      <c r="AM90" s="168" t="str">
        <f t="shared" si="107"/>
        <v xml:space="preserve"> </v>
      </c>
      <c r="AN90" s="169" t="str">
        <f>IF(AJ90=0," ",VLOOKUP(AJ90,PROTOKOL!$A:$E,5,FALSE))</f>
        <v xml:space="preserve"> </v>
      </c>
      <c r="AO90" s="205" t="str">
        <f t="shared" si="180"/>
        <v xml:space="preserve"> </v>
      </c>
      <c r="AP90" s="169">
        <f t="shared" si="139"/>
        <v>0</v>
      </c>
      <c r="AQ90" s="170" t="str">
        <f t="shared" si="140"/>
        <v xml:space="preserve"> </v>
      </c>
      <c r="AS90" s="166">
        <v>23</v>
      </c>
      <c r="AT90" s="228"/>
      <c r="AU90" s="167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",(VLOOKUP(AW90,PROTOKOL!$A$1:$E$27,2,FALSE))*AX90)</f>
        <v xml:space="preserve"> </v>
      </c>
      <c r="AZ90" s="168" t="str">
        <f t="shared" si="108"/>
        <v xml:space="preserve"> </v>
      </c>
      <c r="BA90" s="205" t="str">
        <f>IF(AW90=0," ",VLOOKUP(AW90,PROTOKOL!$A:$E,5,FALSE))</f>
        <v xml:space="preserve"> </v>
      </c>
      <c r="BB90" s="169"/>
      <c r="BC90" s="170" t="str">
        <f t="shared" si="141"/>
        <v xml:space="preserve"> </v>
      </c>
      <c r="BD90" s="210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",(VLOOKUP(BF90,PROTOKOL!$A$1:$E$27,2,FALSE))*BG90)</f>
        <v xml:space="preserve"> </v>
      </c>
      <c r="BI90" s="168" t="str">
        <f t="shared" si="109"/>
        <v xml:space="preserve"> </v>
      </c>
      <c r="BJ90" s="169" t="str">
        <f>IF(BF90=0," ",VLOOKUP(BF90,PROTOKOL!$A:$E,5,FALSE))</f>
        <v xml:space="preserve"> </v>
      </c>
      <c r="BK90" s="205" t="str">
        <f t="shared" si="181"/>
        <v xml:space="preserve"> </v>
      </c>
      <c r="BL90" s="169">
        <f t="shared" si="142"/>
        <v>0</v>
      </c>
      <c r="BM90" s="170" t="str">
        <f t="shared" si="143"/>
        <v xml:space="preserve"> </v>
      </c>
      <c r="BO90" s="166">
        <v>23</v>
      </c>
      <c r="BP90" s="228"/>
      <c r="BQ90" s="167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",(VLOOKUP(BS90,PROTOKOL!$A$1:$E$27,2,FALSE))*BT90)</f>
        <v xml:space="preserve"> </v>
      </c>
      <c r="BV90" s="168" t="str">
        <f t="shared" si="110"/>
        <v xml:space="preserve"> </v>
      </c>
      <c r="BW90" s="205" t="str">
        <f>IF(BS90=0," ",VLOOKUP(BS90,PROTOKOL!$A:$E,5,FALSE))</f>
        <v xml:space="preserve"> </v>
      </c>
      <c r="BX90" s="169"/>
      <c r="BY90" s="170" t="str">
        <f t="shared" si="144"/>
        <v xml:space="preserve"> </v>
      </c>
      <c r="BZ90" s="210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",(VLOOKUP(CB90,PROTOKOL!$A$1:$E$27,2,FALSE))*CC90)</f>
        <v xml:space="preserve"> </v>
      </c>
      <c r="CE90" s="168" t="str">
        <f t="shared" si="111"/>
        <v xml:space="preserve"> </v>
      </c>
      <c r="CF90" s="169" t="str">
        <f>IF(CB90=0," ",VLOOKUP(CB90,PROTOKOL!$A:$E,5,FALSE))</f>
        <v xml:space="preserve"> </v>
      </c>
      <c r="CG90" s="205" t="str">
        <f t="shared" si="182"/>
        <v xml:space="preserve"> </v>
      </c>
      <c r="CH90" s="169">
        <f t="shared" si="145"/>
        <v>0</v>
      </c>
      <c r="CI90" s="170" t="str">
        <f t="shared" si="146"/>
        <v xml:space="preserve"> </v>
      </c>
      <c r="CK90" s="166">
        <v>23</v>
      </c>
      <c r="CL90" s="228"/>
      <c r="CM90" s="167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",(VLOOKUP(CO90,PROTOKOL!$A$1:$E$27,2,FALSE))*CP90)</f>
        <v xml:space="preserve"> </v>
      </c>
      <c r="CR90" s="168" t="str">
        <f t="shared" si="112"/>
        <v xml:space="preserve"> </v>
      </c>
      <c r="CS90" s="205" t="str">
        <f>IF(CO90=0," ",VLOOKUP(CO90,PROTOKOL!$A:$E,5,FALSE))</f>
        <v xml:space="preserve"> </v>
      </c>
      <c r="CT90" s="169"/>
      <c r="CU90" s="170" t="str">
        <f t="shared" si="147"/>
        <v xml:space="preserve"> </v>
      </c>
      <c r="CV90" s="210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",(VLOOKUP(CX90,PROTOKOL!$A$1:$E$27,2,FALSE))*CY90)</f>
        <v xml:space="preserve"> </v>
      </c>
      <c r="DA90" s="168" t="str">
        <f t="shared" si="113"/>
        <v xml:space="preserve"> </v>
      </c>
      <c r="DB90" s="169" t="str">
        <f>IF(CX90=0," ",VLOOKUP(CX90,PROTOKOL!$A:$E,5,FALSE))</f>
        <v xml:space="preserve"> </v>
      </c>
      <c r="DC90" s="205" t="str">
        <f t="shared" si="183"/>
        <v xml:space="preserve"> </v>
      </c>
      <c r="DD90" s="169">
        <f t="shared" si="148"/>
        <v>0</v>
      </c>
      <c r="DE90" s="170" t="str">
        <f t="shared" si="149"/>
        <v xml:space="preserve"> </v>
      </c>
      <c r="DG90" s="166">
        <v>23</v>
      </c>
      <c r="DH90" s="228"/>
      <c r="DI90" s="167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",(VLOOKUP(DK90,PROTOKOL!$A$1:$E$27,2,FALSE))*DL90)</f>
        <v xml:space="preserve"> </v>
      </c>
      <c r="DN90" s="168" t="str">
        <f t="shared" si="114"/>
        <v xml:space="preserve"> </v>
      </c>
      <c r="DO90" s="205" t="str">
        <f>IF(DK90=0," ",VLOOKUP(DK90,PROTOKOL!$A:$E,5,FALSE))</f>
        <v xml:space="preserve"> </v>
      </c>
      <c r="DP90" s="169"/>
      <c r="DQ90" s="170" t="str">
        <f t="shared" si="150"/>
        <v xml:space="preserve"> </v>
      </c>
      <c r="DR90" s="210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",(VLOOKUP(DT90,PROTOKOL!$A$1:$E$27,2,FALSE))*DU90)</f>
        <v xml:space="preserve"> </v>
      </c>
      <c r="DW90" s="168" t="str">
        <f t="shared" si="115"/>
        <v xml:space="preserve"> </v>
      </c>
      <c r="DX90" s="169" t="str">
        <f>IF(DT90=0," ",VLOOKUP(DT90,PROTOKOL!$A:$E,5,FALSE))</f>
        <v xml:space="preserve"> </v>
      </c>
      <c r="DY90" s="205" t="str">
        <f t="shared" si="184"/>
        <v xml:space="preserve"> </v>
      </c>
      <c r="DZ90" s="169">
        <f t="shared" si="151"/>
        <v>0</v>
      </c>
      <c r="EA90" s="170" t="str">
        <f t="shared" si="152"/>
        <v xml:space="preserve"> </v>
      </c>
      <c r="EC90" s="166">
        <v>23</v>
      </c>
      <c r="ED90" s="228"/>
      <c r="EE90" s="167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",(VLOOKUP(EG90,PROTOKOL!$A$1:$E$27,2,FALSE))*EH90)</f>
        <v xml:space="preserve"> </v>
      </c>
      <c r="EJ90" s="168" t="str">
        <f t="shared" si="116"/>
        <v xml:space="preserve"> </v>
      </c>
      <c r="EK90" s="205" t="str">
        <f>IF(EG90=0," ",VLOOKUP(EG90,PROTOKOL!$A:$E,5,FALSE))</f>
        <v xml:space="preserve"> </v>
      </c>
      <c r="EL90" s="169"/>
      <c r="EM90" s="170" t="str">
        <f t="shared" si="153"/>
        <v xml:space="preserve"> </v>
      </c>
      <c r="EN90" s="210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",(VLOOKUP(EP90,PROTOKOL!$A$1:$E$27,2,FALSE))*EQ90)</f>
        <v xml:space="preserve"> </v>
      </c>
      <c r="ES90" s="168" t="str">
        <f t="shared" si="117"/>
        <v xml:space="preserve"> </v>
      </c>
      <c r="ET90" s="169" t="str">
        <f>IF(EP90=0," ",VLOOKUP(EP90,PROTOKOL!$A:$E,5,FALSE))</f>
        <v xml:space="preserve"> </v>
      </c>
      <c r="EU90" s="205" t="str">
        <f t="shared" si="185"/>
        <v xml:space="preserve"> </v>
      </c>
      <c r="EV90" s="169">
        <f t="shared" si="154"/>
        <v>0</v>
      </c>
      <c r="EW90" s="170" t="str">
        <f t="shared" si="155"/>
        <v xml:space="preserve"> </v>
      </c>
      <c r="EY90" s="166">
        <v>23</v>
      </c>
      <c r="EZ90" s="228"/>
      <c r="FA90" s="167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",(VLOOKUP(FC90,PROTOKOL!$A$1:$E$27,2,FALSE))*FD90)</f>
        <v xml:space="preserve"> </v>
      </c>
      <c r="FF90" s="168" t="str">
        <f t="shared" si="118"/>
        <v xml:space="preserve"> </v>
      </c>
      <c r="FG90" s="205" t="str">
        <f>IF(FC90=0," ",VLOOKUP(FC90,PROTOKOL!$A:$E,5,FALSE))</f>
        <v xml:space="preserve"> </v>
      </c>
      <c r="FH90" s="169"/>
      <c r="FI90" s="170" t="str">
        <f t="shared" si="156"/>
        <v xml:space="preserve"> </v>
      </c>
      <c r="FJ90" s="210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",(VLOOKUP(FL90,PROTOKOL!$A$1:$E$27,2,FALSE))*FM90)</f>
        <v xml:space="preserve"> </v>
      </c>
      <c r="FO90" s="168" t="str">
        <f t="shared" si="119"/>
        <v xml:space="preserve"> </v>
      </c>
      <c r="FP90" s="169" t="str">
        <f>IF(FL90=0," ",VLOOKUP(FL90,PROTOKOL!$A:$E,5,FALSE))</f>
        <v xml:space="preserve"> </v>
      </c>
      <c r="FQ90" s="205" t="str">
        <f t="shared" si="186"/>
        <v xml:space="preserve"> </v>
      </c>
      <c r="FR90" s="169">
        <f t="shared" si="157"/>
        <v>0</v>
      </c>
      <c r="FS90" s="170" t="str">
        <f t="shared" si="158"/>
        <v xml:space="preserve"> </v>
      </c>
      <c r="FU90" s="166">
        <v>23</v>
      </c>
      <c r="FV90" s="228"/>
      <c r="FW90" s="167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",(VLOOKUP(FY90,PROTOKOL!$A$1:$E$27,2,FALSE))*FZ90)</f>
        <v xml:space="preserve"> </v>
      </c>
      <c r="GB90" s="168" t="str">
        <f t="shared" si="120"/>
        <v xml:space="preserve"> </v>
      </c>
      <c r="GC90" s="205" t="str">
        <f>IF(FY90=0," ",VLOOKUP(FY90,PROTOKOL!$A:$E,5,FALSE))</f>
        <v xml:space="preserve"> </v>
      </c>
      <c r="GD90" s="169"/>
      <c r="GE90" s="170" t="str">
        <f t="shared" si="159"/>
        <v xml:space="preserve"> </v>
      </c>
      <c r="GF90" s="210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",(VLOOKUP(GH90,PROTOKOL!$A$1:$E$27,2,FALSE))*GI90)</f>
        <v xml:space="preserve"> </v>
      </c>
      <c r="GK90" s="168" t="str">
        <f t="shared" si="121"/>
        <v xml:space="preserve"> </v>
      </c>
      <c r="GL90" s="169" t="str">
        <f>IF(GH90=0," ",VLOOKUP(GH90,PROTOKOL!$A:$E,5,FALSE))</f>
        <v xml:space="preserve"> </v>
      </c>
      <c r="GM90" s="205" t="str">
        <f t="shared" si="187"/>
        <v xml:space="preserve"> </v>
      </c>
      <c r="GN90" s="169">
        <f t="shared" si="160"/>
        <v>0</v>
      </c>
      <c r="GO90" s="170" t="str">
        <f t="shared" si="161"/>
        <v xml:space="preserve"> </v>
      </c>
      <c r="GQ90" s="166">
        <v>23</v>
      </c>
      <c r="GR90" s="228"/>
      <c r="GS90" s="167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",(VLOOKUP(GU90,PROTOKOL!$A$1:$E$27,2,FALSE))*GV90)</f>
        <v xml:space="preserve"> </v>
      </c>
      <c r="GX90" s="168" t="str">
        <f t="shared" si="122"/>
        <v xml:space="preserve"> </v>
      </c>
      <c r="GY90" s="205" t="str">
        <f>IF(GU90=0," ",VLOOKUP(GU90,PROTOKOL!$A:$E,5,FALSE))</f>
        <v xml:space="preserve"> </v>
      </c>
      <c r="GZ90" s="169"/>
      <c r="HA90" s="170" t="str">
        <f t="shared" si="162"/>
        <v xml:space="preserve"> </v>
      </c>
      <c r="HB90" s="210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",(VLOOKUP(HD90,PROTOKOL!$A$1:$E$27,2,FALSE))*HE90)</f>
        <v xml:space="preserve"> </v>
      </c>
      <c r="HG90" s="168" t="str">
        <f t="shared" si="123"/>
        <v xml:space="preserve"> </v>
      </c>
      <c r="HH90" s="169" t="str">
        <f>IF(HD90=0," ",VLOOKUP(HD90,PROTOKOL!$A:$E,5,FALSE))</f>
        <v xml:space="preserve"> </v>
      </c>
      <c r="HI90" s="205" t="str">
        <f t="shared" si="188"/>
        <v xml:space="preserve"> </v>
      </c>
      <c r="HJ90" s="169">
        <f t="shared" si="163"/>
        <v>0</v>
      </c>
      <c r="HK90" s="170" t="str">
        <f t="shared" si="164"/>
        <v xml:space="preserve"> </v>
      </c>
      <c r="HM90" s="166">
        <v>23</v>
      </c>
      <c r="HN90" s="228"/>
      <c r="HO90" s="167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",(VLOOKUP(HQ90,PROTOKOL!$A$1:$E$27,2,FALSE))*HR90)</f>
        <v xml:space="preserve"> </v>
      </c>
      <c r="HT90" s="168" t="str">
        <f t="shared" si="124"/>
        <v xml:space="preserve"> </v>
      </c>
      <c r="HU90" s="205" t="str">
        <f>IF(HQ90=0," ",VLOOKUP(HQ90,PROTOKOL!$A:$E,5,FALSE))</f>
        <v xml:space="preserve"> </v>
      </c>
      <c r="HV90" s="169"/>
      <c r="HW90" s="170" t="str">
        <f t="shared" si="165"/>
        <v xml:space="preserve"> </v>
      </c>
      <c r="HX90" s="210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",(VLOOKUP(HZ90,PROTOKOL!$A$1:$E$27,2,FALSE))*IA90)</f>
        <v xml:space="preserve"> </v>
      </c>
      <c r="IC90" s="168" t="str">
        <f t="shared" si="125"/>
        <v xml:space="preserve"> </v>
      </c>
      <c r="ID90" s="169" t="str">
        <f>IF(HZ90=0," ",VLOOKUP(HZ90,PROTOKOL!$A:$E,5,FALSE))</f>
        <v xml:space="preserve"> </v>
      </c>
      <c r="IE90" s="205" t="str">
        <f t="shared" si="189"/>
        <v xml:space="preserve"> </v>
      </c>
      <c r="IF90" s="169">
        <f t="shared" si="166"/>
        <v>0</v>
      </c>
      <c r="IG90" s="170" t="str">
        <f t="shared" si="167"/>
        <v xml:space="preserve"> </v>
      </c>
      <c r="II90" s="166">
        <v>23</v>
      </c>
      <c r="IJ90" s="228"/>
      <c r="IK90" s="167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",(VLOOKUP(IM90,PROTOKOL!$A$1:$E$27,2,FALSE))*IN90)</f>
        <v xml:space="preserve"> </v>
      </c>
      <c r="IP90" s="168" t="str">
        <f t="shared" si="126"/>
        <v xml:space="preserve"> </v>
      </c>
      <c r="IQ90" s="205" t="str">
        <f>IF(IM90=0," ",VLOOKUP(IM90,PROTOKOL!$A:$E,5,FALSE))</f>
        <v xml:space="preserve"> </v>
      </c>
      <c r="IR90" s="169"/>
      <c r="IS90" s="170" t="str">
        <f t="shared" si="168"/>
        <v xml:space="preserve"> </v>
      </c>
      <c r="IT90" s="210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",(VLOOKUP(IV90,PROTOKOL!$A$1:$E$27,2,FALSE))*IW90)</f>
        <v xml:space="preserve"> </v>
      </c>
      <c r="IY90" s="168" t="str">
        <f t="shared" si="127"/>
        <v xml:space="preserve"> </v>
      </c>
      <c r="IZ90" s="169" t="str">
        <f>IF(IV90=0," ",VLOOKUP(IV90,PROTOKOL!$A:$E,5,FALSE))</f>
        <v xml:space="preserve"> </v>
      </c>
      <c r="JA90" s="205" t="str">
        <f t="shared" si="190"/>
        <v xml:space="preserve"> </v>
      </c>
      <c r="JB90" s="169">
        <f t="shared" si="169"/>
        <v>0</v>
      </c>
      <c r="JC90" s="170" t="str">
        <f t="shared" si="170"/>
        <v xml:space="preserve"> </v>
      </c>
      <c r="JE90" s="166">
        <v>23</v>
      </c>
      <c r="JF90" s="228"/>
      <c r="JG90" s="167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",(VLOOKUP(JI90,PROTOKOL!$A$1:$E$27,2,FALSE))*JJ90)</f>
        <v xml:space="preserve"> </v>
      </c>
      <c r="JL90" s="168" t="str">
        <f t="shared" si="128"/>
        <v xml:space="preserve"> </v>
      </c>
      <c r="JM90" s="205" t="str">
        <f>IF(JI90=0," ",VLOOKUP(JI90,PROTOKOL!$A:$E,5,FALSE))</f>
        <v xml:space="preserve"> </v>
      </c>
      <c r="JN90" s="169"/>
      <c r="JO90" s="170" t="str">
        <f t="shared" si="171"/>
        <v xml:space="preserve"> </v>
      </c>
      <c r="JP90" s="210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",(VLOOKUP(JR90,PROTOKOL!$A$1:$E$27,2,FALSE))*JS90)</f>
        <v xml:space="preserve"> </v>
      </c>
      <c r="JU90" s="168" t="str">
        <f t="shared" si="129"/>
        <v xml:space="preserve"> </v>
      </c>
      <c r="JV90" s="169" t="str">
        <f>IF(JR90=0," ",VLOOKUP(JR90,PROTOKOL!$A:$E,5,FALSE))</f>
        <v xml:space="preserve"> </v>
      </c>
      <c r="JW90" s="205" t="str">
        <f t="shared" si="191"/>
        <v xml:space="preserve"> </v>
      </c>
      <c r="JX90" s="169">
        <f t="shared" si="172"/>
        <v>0</v>
      </c>
      <c r="JY90" s="170" t="str">
        <f t="shared" si="173"/>
        <v xml:space="preserve"> </v>
      </c>
      <c r="KA90" s="166">
        <v>23</v>
      </c>
      <c r="KB90" s="228"/>
      <c r="KC90" s="167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",(VLOOKUP(KE90,PROTOKOL!$A$1:$E$27,2,FALSE))*KF90)</f>
        <v xml:space="preserve"> </v>
      </c>
      <c r="KH90" s="168" t="str">
        <f t="shared" si="130"/>
        <v xml:space="preserve"> </v>
      </c>
      <c r="KI90" s="205" t="str">
        <f>IF(KE90=0," ",VLOOKUP(KE90,PROTOKOL!$A:$E,5,FALSE))</f>
        <v xml:space="preserve"> </v>
      </c>
      <c r="KJ90" s="169"/>
      <c r="KK90" s="170" t="str">
        <f t="shared" si="174"/>
        <v xml:space="preserve"> </v>
      </c>
      <c r="KL90" s="210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",(VLOOKUP(KN90,PROTOKOL!$A$1:$E$27,2,FALSE))*KO90)</f>
        <v xml:space="preserve"> </v>
      </c>
      <c r="KQ90" s="168" t="str">
        <f t="shared" si="131"/>
        <v xml:space="preserve"> </v>
      </c>
      <c r="KR90" s="169" t="str">
        <f>IF(KN90=0," ",VLOOKUP(KN90,PROTOKOL!$A:$E,5,FALSE))</f>
        <v xml:space="preserve"> </v>
      </c>
      <c r="KS90" s="205" t="str">
        <f t="shared" si="192"/>
        <v xml:space="preserve"> </v>
      </c>
      <c r="KT90" s="169">
        <f t="shared" si="175"/>
        <v>0</v>
      </c>
      <c r="KU90" s="170" t="str">
        <f t="shared" si="176"/>
        <v xml:space="preserve"> </v>
      </c>
      <c r="KW90" s="166">
        <v>23</v>
      </c>
      <c r="KX90" s="228"/>
      <c r="KY90" s="167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",(VLOOKUP(LA90,PROTOKOL!$A$1:$E$27,2,FALSE))*LB90)</f>
        <v xml:space="preserve"> </v>
      </c>
      <c r="LD90" s="168" t="str">
        <f t="shared" si="132"/>
        <v xml:space="preserve"> </v>
      </c>
      <c r="LE90" s="205" t="str">
        <f>IF(LA90=0," ",VLOOKUP(LA90,PROTOKOL!$A:$E,5,FALSE))</f>
        <v xml:space="preserve"> </v>
      </c>
      <c r="LF90" s="169"/>
      <c r="LG90" s="170" t="str">
        <f t="shared" si="177"/>
        <v xml:space="preserve"> </v>
      </c>
      <c r="LH90" s="210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",(VLOOKUP(LJ90,PROTOKOL!$A$1:$E$27,2,FALSE))*LK90)</f>
        <v xml:space="preserve"> </v>
      </c>
      <c r="LM90" s="168" t="str">
        <f t="shared" si="133"/>
        <v xml:space="preserve"> </v>
      </c>
      <c r="LN90" s="169" t="str">
        <f>IF(LJ90=0," ",VLOOKUP(LJ90,PROTOKOL!$A:$E,5,FALSE))</f>
        <v xml:space="preserve"> </v>
      </c>
      <c r="LO90" s="205" t="str">
        <f t="shared" si="193"/>
        <v xml:space="preserve"> </v>
      </c>
      <c r="LP90" s="169">
        <f t="shared" si="178"/>
        <v>0</v>
      </c>
      <c r="LQ90" s="170" t="str">
        <f t="shared" si="179"/>
        <v xml:space="preserve"> </v>
      </c>
    </row>
    <row r="91" spans="1:329" ht="13.8">
      <c r="A91" s="166">
        <v>23</v>
      </c>
      <c r="B91" s="229"/>
      <c r="C91" s="167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",(VLOOKUP(E91,PROTOKOL!$A$1:$E$27,2,FALSE))*F91)</f>
        <v xml:space="preserve"> </v>
      </c>
      <c r="H91" s="168" t="str">
        <f t="shared" si="104"/>
        <v xml:space="preserve"> </v>
      </c>
      <c r="I91" s="205" t="str">
        <f>IF(E91=0," ",VLOOKUP(E91,PROTOKOL!$A:$E,5,FALSE))</f>
        <v xml:space="preserve"> </v>
      </c>
      <c r="J91" s="169"/>
      <c r="K91" s="170" t="str">
        <f t="shared" si="134"/>
        <v xml:space="preserve"> </v>
      </c>
      <c r="L91" s="210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",(VLOOKUP(N91,PROTOKOL!$A$1:$E$27,2,FALSE))*O91)</f>
        <v xml:space="preserve"> </v>
      </c>
      <c r="Q91" s="168" t="str">
        <f t="shared" si="105"/>
        <v xml:space="preserve"> </v>
      </c>
      <c r="R91" s="169" t="str">
        <f>IF(N91=0," ",VLOOKUP(N91,PROTOKOL!$A:$E,5,FALSE))</f>
        <v xml:space="preserve"> </v>
      </c>
      <c r="S91" s="205" t="str">
        <f t="shared" si="135"/>
        <v xml:space="preserve"> </v>
      </c>
      <c r="T91" s="169">
        <f t="shared" si="136"/>
        <v>0</v>
      </c>
      <c r="U91" s="170" t="str">
        <f t="shared" si="137"/>
        <v xml:space="preserve"> </v>
      </c>
      <c r="W91" s="166">
        <v>23</v>
      </c>
      <c r="X91" s="229"/>
      <c r="Y91" s="167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",(VLOOKUP(AA91,PROTOKOL!$A$1:$E$27,2,FALSE))*AB91)</f>
        <v xml:space="preserve"> </v>
      </c>
      <c r="AD91" s="168" t="str">
        <f t="shared" si="106"/>
        <v xml:space="preserve"> </v>
      </c>
      <c r="AE91" s="205" t="str">
        <f>IF(AA91=0," ",VLOOKUP(AA91,PROTOKOL!$A:$E,5,FALSE))</f>
        <v xml:space="preserve"> </v>
      </c>
      <c r="AF91" s="169"/>
      <c r="AG91" s="170" t="str">
        <f t="shared" si="138"/>
        <v xml:space="preserve"> </v>
      </c>
      <c r="AH91" s="210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",(VLOOKUP(AJ91,PROTOKOL!$A$1:$E$27,2,FALSE))*AK91)</f>
        <v xml:space="preserve"> </v>
      </c>
      <c r="AM91" s="168" t="str">
        <f t="shared" si="107"/>
        <v xml:space="preserve"> </v>
      </c>
      <c r="AN91" s="169" t="str">
        <f>IF(AJ91=0," ",VLOOKUP(AJ91,PROTOKOL!$A:$E,5,FALSE))</f>
        <v xml:space="preserve"> </v>
      </c>
      <c r="AO91" s="205" t="str">
        <f t="shared" si="180"/>
        <v xml:space="preserve"> </v>
      </c>
      <c r="AP91" s="169">
        <f t="shared" si="139"/>
        <v>0</v>
      </c>
      <c r="AQ91" s="170" t="str">
        <f t="shared" si="140"/>
        <v xml:space="preserve"> </v>
      </c>
      <c r="AS91" s="166">
        <v>23</v>
      </c>
      <c r="AT91" s="229"/>
      <c r="AU91" s="167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",(VLOOKUP(AW91,PROTOKOL!$A$1:$E$27,2,FALSE))*AX91)</f>
        <v xml:space="preserve"> </v>
      </c>
      <c r="AZ91" s="168" t="str">
        <f t="shared" si="108"/>
        <v xml:space="preserve"> </v>
      </c>
      <c r="BA91" s="205" t="str">
        <f>IF(AW91=0," ",VLOOKUP(AW91,PROTOKOL!$A:$E,5,FALSE))</f>
        <v xml:space="preserve"> </v>
      </c>
      <c r="BB91" s="169"/>
      <c r="BC91" s="170" t="str">
        <f t="shared" si="141"/>
        <v xml:space="preserve"> </v>
      </c>
      <c r="BD91" s="210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",(VLOOKUP(BF91,PROTOKOL!$A$1:$E$27,2,FALSE))*BG91)</f>
        <v xml:space="preserve"> </v>
      </c>
      <c r="BI91" s="168" t="str">
        <f t="shared" si="109"/>
        <v xml:space="preserve"> </v>
      </c>
      <c r="BJ91" s="169" t="str">
        <f>IF(BF91=0," ",VLOOKUP(BF91,PROTOKOL!$A:$E,5,FALSE))</f>
        <v xml:space="preserve"> </v>
      </c>
      <c r="BK91" s="205" t="str">
        <f t="shared" si="181"/>
        <v xml:space="preserve"> </v>
      </c>
      <c r="BL91" s="169">
        <f t="shared" si="142"/>
        <v>0</v>
      </c>
      <c r="BM91" s="170" t="str">
        <f t="shared" si="143"/>
        <v xml:space="preserve"> </v>
      </c>
      <c r="BO91" s="166">
        <v>23</v>
      </c>
      <c r="BP91" s="229"/>
      <c r="BQ91" s="167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",(VLOOKUP(BS91,PROTOKOL!$A$1:$E$27,2,FALSE))*BT91)</f>
        <v xml:space="preserve"> </v>
      </c>
      <c r="BV91" s="168" t="str">
        <f t="shared" si="110"/>
        <v xml:space="preserve"> </v>
      </c>
      <c r="BW91" s="205" t="str">
        <f>IF(BS91=0," ",VLOOKUP(BS91,PROTOKOL!$A:$E,5,FALSE))</f>
        <v xml:space="preserve"> </v>
      </c>
      <c r="BX91" s="169"/>
      <c r="BY91" s="170" t="str">
        <f t="shared" si="144"/>
        <v xml:space="preserve"> </v>
      </c>
      <c r="BZ91" s="210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",(VLOOKUP(CB91,PROTOKOL!$A$1:$E$27,2,FALSE))*CC91)</f>
        <v xml:space="preserve"> </v>
      </c>
      <c r="CE91" s="168" t="str">
        <f t="shared" si="111"/>
        <v xml:space="preserve"> </v>
      </c>
      <c r="CF91" s="169" t="str">
        <f>IF(CB91=0," ",VLOOKUP(CB91,PROTOKOL!$A:$E,5,FALSE))</f>
        <v xml:space="preserve"> </v>
      </c>
      <c r="CG91" s="205" t="str">
        <f t="shared" si="182"/>
        <v xml:space="preserve"> </v>
      </c>
      <c r="CH91" s="169">
        <f t="shared" si="145"/>
        <v>0</v>
      </c>
      <c r="CI91" s="170" t="str">
        <f t="shared" si="146"/>
        <v xml:space="preserve"> </v>
      </c>
      <c r="CK91" s="166">
        <v>23</v>
      </c>
      <c r="CL91" s="229"/>
      <c r="CM91" s="167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",(VLOOKUP(CO91,PROTOKOL!$A$1:$E$27,2,FALSE))*CP91)</f>
        <v xml:space="preserve"> </v>
      </c>
      <c r="CR91" s="168" t="str">
        <f t="shared" si="112"/>
        <v xml:space="preserve"> </v>
      </c>
      <c r="CS91" s="205" t="str">
        <f>IF(CO91=0," ",VLOOKUP(CO91,PROTOKOL!$A:$E,5,FALSE))</f>
        <v xml:space="preserve"> </v>
      </c>
      <c r="CT91" s="169"/>
      <c r="CU91" s="170" t="str">
        <f t="shared" si="147"/>
        <v xml:space="preserve"> </v>
      </c>
      <c r="CV91" s="210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",(VLOOKUP(CX91,PROTOKOL!$A$1:$E$27,2,FALSE))*CY91)</f>
        <v xml:space="preserve"> </v>
      </c>
      <c r="DA91" s="168" t="str">
        <f t="shared" si="113"/>
        <v xml:space="preserve"> </v>
      </c>
      <c r="DB91" s="169" t="str">
        <f>IF(CX91=0," ",VLOOKUP(CX91,PROTOKOL!$A:$E,5,FALSE))</f>
        <v xml:space="preserve"> </v>
      </c>
      <c r="DC91" s="205" t="str">
        <f t="shared" si="183"/>
        <v xml:space="preserve"> </v>
      </c>
      <c r="DD91" s="169">
        <f t="shared" si="148"/>
        <v>0</v>
      </c>
      <c r="DE91" s="170" t="str">
        <f t="shared" si="149"/>
        <v xml:space="preserve"> </v>
      </c>
      <c r="DG91" s="166">
        <v>23</v>
      </c>
      <c r="DH91" s="229"/>
      <c r="DI91" s="167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",(VLOOKUP(DK91,PROTOKOL!$A$1:$E$27,2,FALSE))*DL91)</f>
        <v xml:space="preserve"> </v>
      </c>
      <c r="DN91" s="168" t="str">
        <f t="shared" si="114"/>
        <v xml:space="preserve"> </v>
      </c>
      <c r="DO91" s="205" t="str">
        <f>IF(DK91=0," ",VLOOKUP(DK91,PROTOKOL!$A:$E,5,FALSE))</f>
        <v xml:space="preserve"> </v>
      </c>
      <c r="DP91" s="169"/>
      <c r="DQ91" s="170" t="str">
        <f t="shared" si="150"/>
        <v xml:space="preserve"> </v>
      </c>
      <c r="DR91" s="210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",(VLOOKUP(DT91,PROTOKOL!$A$1:$E$27,2,FALSE))*DU91)</f>
        <v xml:space="preserve"> </v>
      </c>
      <c r="DW91" s="168" t="str">
        <f t="shared" si="115"/>
        <v xml:space="preserve"> </v>
      </c>
      <c r="DX91" s="169" t="str">
        <f>IF(DT91=0," ",VLOOKUP(DT91,PROTOKOL!$A:$E,5,FALSE))</f>
        <v xml:space="preserve"> </v>
      </c>
      <c r="DY91" s="205" t="str">
        <f t="shared" si="184"/>
        <v xml:space="preserve"> </v>
      </c>
      <c r="DZ91" s="169">
        <f t="shared" si="151"/>
        <v>0</v>
      </c>
      <c r="EA91" s="170" t="str">
        <f t="shared" si="152"/>
        <v xml:space="preserve"> </v>
      </c>
      <c r="EC91" s="166">
        <v>23</v>
      </c>
      <c r="ED91" s="229"/>
      <c r="EE91" s="167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",(VLOOKUP(EG91,PROTOKOL!$A$1:$E$27,2,FALSE))*EH91)</f>
        <v xml:space="preserve"> </v>
      </c>
      <c r="EJ91" s="168" t="str">
        <f t="shared" si="116"/>
        <v xml:space="preserve"> </v>
      </c>
      <c r="EK91" s="205" t="str">
        <f>IF(EG91=0," ",VLOOKUP(EG91,PROTOKOL!$A:$E,5,FALSE))</f>
        <v xml:space="preserve"> </v>
      </c>
      <c r="EL91" s="169"/>
      <c r="EM91" s="170" t="str">
        <f t="shared" si="153"/>
        <v xml:space="preserve"> </v>
      </c>
      <c r="EN91" s="210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",(VLOOKUP(EP91,PROTOKOL!$A$1:$E$27,2,FALSE))*EQ91)</f>
        <v xml:space="preserve"> </v>
      </c>
      <c r="ES91" s="168" t="str">
        <f t="shared" si="117"/>
        <v xml:space="preserve"> </v>
      </c>
      <c r="ET91" s="169" t="str">
        <f>IF(EP91=0," ",VLOOKUP(EP91,PROTOKOL!$A:$E,5,FALSE))</f>
        <v xml:space="preserve"> </v>
      </c>
      <c r="EU91" s="205" t="str">
        <f t="shared" si="185"/>
        <v xml:space="preserve"> </v>
      </c>
      <c r="EV91" s="169">
        <f t="shared" si="154"/>
        <v>0</v>
      </c>
      <c r="EW91" s="170" t="str">
        <f t="shared" si="155"/>
        <v xml:space="preserve"> </v>
      </c>
      <c r="EY91" s="166">
        <v>23</v>
      </c>
      <c r="EZ91" s="229"/>
      <c r="FA91" s="167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",(VLOOKUP(FC91,PROTOKOL!$A$1:$E$27,2,FALSE))*FD91)</f>
        <v xml:space="preserve"> </v>
      </c>
      <c r="FF91" s="168" t="str">
        <f t="shared" si="118"/>
        <v xml:space="preserve"> </v>
      </c>
      <c r="FG91" s="205" t="str">
        <f>IF(FC91=0," ",VLOOKUP(FC91,PROTOKOL!$A:$E,5,FALSE))</f>
        <v xml:space="preserve"> </v>
      </c>
      <c r="FH91" s="169"/>
      <c r="FI91" s="170" t="str">
        <f t="shared" si="156"/>
        <v xml:space="preserve"> </v>
      </c>
      <c r="FJ91" s="210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",(VLOOKUP(FL91,PROTOKOL!$A$1:$E$27,2,FALSE))*FM91)</f>
        <v xml:space="preserve"> </v>
      </c>
      <c r="FO91" s="168" t="str">
        <f t="shared" si="119"/>
        <v xml:space="preserve"> </v>
      </c>
      <c r="FP91" s="169" t="str">
        <f>IF(FL91=0," ",VLOOKUP(FL91,PROTOKOL!$A:$E,5,FALSE))</f>
        <v xml:space="preserve"> </v>
      </c>
      <c r="FQ91" s="205" t="str">
        <f t="shared" si="186"/>
        <v xml:space="preserve"> </v>
      </c>
      <c r="FR91" s="169">
        <f t="shared" si="157"/>
        <v>0</v>
      </c>
      <c r="FS91" s="170" t="str">
        <f t="shared" si="158"/>
        <v xml:space="preserve"> </v>
      </c>
      <c r="FU91" s="166">
        <v>23</v>
      </c>
      <c r="FV91" s="229"/>
      <c r="FW91" s="167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",(VLOOKUP(FY91,PROTOKOL!$A$1:$E$27,2,FALSE))*FZ91)</f>
        <v xml:space="preserve"> </v>
      </c>
      <c r="GB91" s="168" t="str">
        <f t="shared" si="120"/>
        <v xml:space="preserve"> </v>
      </c>
      <c r="GC91" s="205" t="str">
        <f>IF(FY91=0," ",VLOOKUP(FY91,PROTOKOL!$A:$E,5,FALSE))</f>
        <v xml:space="preserve"> </v>
      </c>
      <c r="GD91" s="169"/>
      <c r="GE91" s="170" t="str">
        <f t="shared" si="159"/>
        <v xml:space="preserve"> </v>
      </c>
      <c r="GF91" s="210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",(VLOOKUP(GH91,PROTOKOL!$A$1:$E$27,2,FALSE))*GI91)</f>
        <v xml:space="preserve"> </v>
      </c>
      <c r="GK91" s="168" t="str">
        <f t="shared" si="121"/>
        <v xml:space="preserve"> </v>
      </c>
      <c r="GL91" s="169" t="str">
        <f>IF(GH91=0," ",VLOOKUP(GH91,PROTOKOL!$A:$E,5,FALSE))</f>
        <v xml:space="preserve"> </v>
      </c>
      <c r="GM91" s="205" t="str">
        <f t="shared" si="187"/>
        <v xml:space="preserve"> </v>
      </c>
      <c r="GN91" s="169">
        <f t="shared" si="160"/>
        <v>0</v>
      </c>
      <c r="GO91" s="170" t="str">
        <f t="shared" si="161"/>
        <v xml:space="preserve"> </v>
      </c>
      <c r="GQ91" s="166">
        <v>23</v>
      </c>
      <c r="GR91" s="229"/>
      <c r="GS91" s="167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",(VLOOKUP(GU91,PROTOKOL!$A$1:$E$27,2,FALSE))*GV91)</f>
        <v xml:space="preserve"> </v>
      </c>
      <c r="GX91" s="168" t="str">
        <f t="shared" si="122"/>
        <v xml:space="preserve"> </v>
      </c>
      <c r="GY91" s="205" t="str">
        <f>IF(GU91=0," ",VLOOKUP(GU91,PROTOKOL!$A:$E,5,FALSE))</f>
        <v xml:space="preserve"> </v>
      </c>
      <c r="GZ91" s="169"/>
      <c r="HA91" s="170" t="str">
        <f t="shared" si="162"/>
        <v xml:space="preserve"> </v>
      </c>
      <c r="HB91" s="210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",(VLOOKUP(HD91,PROTOKOL!$A$1:$E$27,2,FALSE))*HE91)</f>
        <v xml:space="preserve"> </v>
      </c>
      <c r="HG91" s="168" t="str">
        <f t="shared" si="123"/>
        <v xml:space="preserve"> </v>
      </c>
      <c r="HH91" s="169" t="str">
        <f>IF(HD91=0," ",VLOOKUP(HD91,PROTOKOL!$A:$E,5,FALSE))</f>
        <v xml:space="preserve"> </v>
      </c>
      <c r="HI91" s="205" t="str">
        <f t="shared" si="188"/>
        <v xml:space="preserve"> </v>
      </c>
      <c r="HJ91" s="169">
        <f t="shared" si="163"/>
        <v>0</v>
      </c>
      <c r="HK91" s="170" t="str">
        <f t="shared" si="164"/>
        <v xml:space="preserve"> </v>
      </c>
      <c r="HM91" s="166">
        <v>23</v>
      </c>
      <c r="HN91" s="229"/>
      <c r="HO91" s="167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",(VLOOKUP(HQ91,PROTOKOL!$A$1:$E$27,2,FALSE))*HR91)</f>
        <v xml:space="preserve"> </v>
      </c>
      <c r="HT91" s="168" t="str">
        <f t="shared" si="124"/>
        <v xml:space="preserve"> </v>
      </c>
      <c r="HU91" s="205" t="str">
        <f>IF(HQ91=0," ",VLOOKUP(HQ91,PROTOKOL!$A:$E,5,FALSE))</f>
        <v xml:space="preserve"> </v>
      </c>
      <c r="HV91" s="169"/>
      <c r="HW91" s="170" t="str">
        <f t="shared" si="165"/>
        <v xml:space="preserve"> </v>
      </c>
      <c r="HX91" s="210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",(VLOOKUP(HZ91,PROTOKOL!$A$1:$E$27,2,FALSE))*IA91)</f>
        <v xml:space="preserve"> </v>
      </c>
      <c r="IC91" s="168" t="str">
        <f t="shared" si="125"/>
        <v xml:space="preserve"> </v>
      </c>
      <c r="ID91" s="169" t="str">
        <f>IF(HZ91=0," ",VLOOKUP(HZ91,PROTOKOL!$A:$E,5,FALSE))</f>
        <v xml:space="preserve"> </v>
      </c>
      <c r="IE91" s="205" t="str">
        <f t="shared" si="189"/>
        <v xml:space="preserve"> </v>
      </c>
      <c r="IF91" s="169">
        <f t="shared" si="166"/>
        <v>0</v>
      </c>
      <c r="IG91" s="170" t="str">
        <f t="shared" si="167"/>
        <v xml:space="preserve"> </v>
      </c>
      <c r="II91" s="166">
        <v>23</v>
      </c>
      <c r="IJ91" s="229"/>
      <c r="IK91" s="167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",(VLOOKUP(IM91,PROTOKOL!$A$1:$E$27,2,FALSE))*IN91)</f>
        <v xml:space="preserve"> </v>
      </c>
      <c r="IP91" s="168" t="str">
        <f t="shared" si="126"/>
        <v xml:space="preserve"> </v>
      </c>
      <c r="IQ91" s="205" t="str">
        <f>IF(IM91=0," ",VLOOKUP(IM91,PROTOKOL!$A:$E,5,FALSE))</f>
        <v xml:space="preserve"> </v>
      </c>
      <c r="IR91" s="169"/>
      <c r="IS91" s="170" t="str">
        <f t="shared" si="168"/>
        <v xml:space="preserve"> </v>
      </c>
      <c r="IT91" s="210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",(VLOOKUP(IV91,PROTOKOL!$A$1:$E$27,2,FALSE))*IW91)</f>
        <v xml:space="preserve"> </v>
      </c>
      <c r="IY91" s="168" t="str">
        <f t="shared" si="127"/>
        <v xml:space="preserve"> </v>
      </c>
      <c r="IZ91" s="169" t="str">
        <f>IF(IV91=0," ",VLOOKUP(IV91,PROTOKOL!$A:$E,5,FALSE))</f>
        <v xml:space="preserve"> </v>
      </c>
      <c r="JA91" s="205" t="str">
        <f t="shared" si="190"/>
        <v xml:space="preserve"> </v>
      </c>
      <c r="JB91" s="169">
        <f t="shared" si="169"/>
        <v>0</v>
      </c>
      <c r="JC91" s="170" t="str">
        <f t="shared" si="170"/>
        <v xml:space="preserve"> </v>
      </c>
      <c r="JE91" s="166">
        <v>23</v>
      </c>
      <c r="JF91" s="229"/>
      <c r="JG91" s="167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",(VLOOKUP(JI91,PROTOKOL!$A$1:$E$27,2,FALSE))*JJ91)</f>
        <v xml:space="preserve"> </v>
      </c>
      <c r="JL91" s="168" t="str">
        <f t="shared" si="128"/>
        <v xml:space="preserve"> </v>
      </c>
      <c r="JM91" s="205" t="str">
        <f>IF(JI91=0," ",VLOOKUP(JI91,PROTOKOL!$A:$E,5,FALSE))</f>
        <v xml:space="preserve"> </v>
      </c>
      <c r="JN91" s="169"/>
      <c r="JO91" s="170" t="str">
        <f t="shared" si="171"/>
        <v xml:space="preserve"> </v>
      </c>
      <c r="JP91" s="210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",(VLOOKUP(JR91,PROTOKOL!$A$1:$E$27,2,FALSE))*JS91)</f>
        <v xml:space="preserve"> </v>
      </c>
      <c r="JU91" s="168" t="str">
        <f t="shared" si="129"/>
        <v xml:space="preserve"> </v>
      </c>
      <c r="JV91" s="169" t="str">
        <f>IF(JR91=0," ",VLOOKUP(JR91,PROTOKOL!$A:$E,5,FALSE))</f>
        <v xml:space="preserve"> </v>
      </c>
      <c r="JW91" s="205" t="str">
        <f t="shared" si="191"/>
        <v xml:space="preserve"> </v>
      </c>
      <c r="JX91" s="169">
        <f t="shared" si="172"/>
        <v>0</v>
      </c>
      <c r="JY91" s="170" t="str">
        <f t="shared" si="173"/>
        <v xml:space="preserve"> </v>
      </c>
      <c r="KA91" s="166">
        <v>23</v>
      </c>
      <c r="KB91" s="229"/>
      <c r="KC91" s="167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",(VLOOKUP(KE91,PROTOKOL!$A$1:$E$27,2,FALSE))*KF91)</f>
        <v xml:space="preserve"> </v>
      </c>
      <c r="KH91" s="168" t="str">
        <f t="shared" si="130"/>
        <v xml:space="preserve"> </v>
      </c>
      <c r="KI91" s="205" t="str">
        <f>IF(KE91=0," ",VLOOKUP(KE91,PROTOKOL!$A:$E,5,FALSE))</f>
        <v xml:space="preserve"> </v>
      </c>
      <c r="KJ91" s="169"/>
      <c r="KK91" s="170" t="str">
        <f t="shared" si="174"/>
        <v xml:space="preserve"> </v>
      </c>
      <c r="KL91" s="210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",(VLOOKUP(KN91,PROTOKOL!$A$1:$E$27,2,FALSE))*KO91)</f>
        <v xml:space="preserve"> </v>
      </c>
      <c r="KQ91" s="168" t="str">
        <f t="shared" si="131"/>
        <v xml:space="preserve"> </v>
      </c>
      <c r="KR91" s="169" t="str">
        <f>IF(KN91=0," ",VLOOKUP(KN91,PROTOKOL!$A:$E,5,FALSE))</f>
        <v xml:space="preserve"> </v>
      </c>
      <c r="KS91" s="205" t="str">
        <f t="shared" si="192"/>
        <v xml:space="preserve"> </v>
      </c>
      <c r="KT91" s="169">
        <f t="shared" si="175"/>
        <v>0</v>
      </c>
      <c r="KU91" s="170" t="str">
        <f t="shared" si="176"/>
        <v xml:space="preserve"> </v>
      </c>
      <c r="KW91" s="166">
        <v>23</v>
      </c>
      <c r="KX91" s="229"/>
      <c r="KY91" s="167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",(VLOOKUP(LA91,PROTOKOL!$A$1:$E$27,2,FALSE))*LB91)</f>
        <v xml:space="preserve"> </v>
      </c>
      <c r="LD91" s="168" t="str">
        <f t="shared" si="132"/>
        <v xml:space="preserve"> </v>
      </c>
      <c r="LE91" s="205" t="str">
        <f>IF(LA91=0," ",VLOOKUP(LA91,PROTOKOL!$A:$E,5,FALSE))</f>
        <v xml:space="preserve"> </v>
      </c>
      <c r="LF91" s="169"/>
      <c r="LG91" s="170" t="str">
        <f t="shared" si="177"/>
        <v xml:space="preserve"> </v>
      </c>
      <c r="LH91" s="210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",(VLOOKUP(LJ91,PROTOKOL!$A$1:$E$27,2,FALSE))*LK91)</f>
        <v xml:space="preserve"> </v>
      </c>
      <c r="LM91" s="168" t="str">
        <f t="shared" si="133"/>
        <v xml:space="preserve"> </v>
      </c>
      <c r="LN91" s="169" t="str">
        <f>IF(LJ91=0," ",VLOOKUP(LJ91,PROTOKOL!$A:$E,5,FALSE))</f>
        <v xml:space="preserve"> </v>
      </c>
      <c r="LO91" s="205" t="str">
        <f t="shared" si="193"/>
        <v xml:space="preserve"> </v>
      </c>
      <c r="LP91" s="169">
        <f t="shared" si="178"/>
        <v>0</v>
      </c>
      <c r="LQ91" s="170" t="str">
        <f t="shared" si="179"/>
        <v xml:space="preserve"> </v>
      </c>
    </row>
    <row r="92" spans="1:329" ht="13.8">
      <c r="A92" s="166">
        <v>24</v>
      </c>
      <c r="B92" s="227">
        <v>24</v>
      </c>
      <c r="C92" s="167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",(VLOOKUP(E92,PROTOKOL!$A$1:$E$27,2,FALSE))*F92)</f>
        <v xml:space="preserve"> </v>
      </c>
      <c r="H92" s="168" t="str">
        <f t="shared" si="104"/>
        <v xml:space="preserve"> </v>
      </c>
      <c r="I92" s="205" t="str">
        <f>IF(E92=0," ",VLOOKUP(E92,PROTOKOL!$A:$E,5,FALSE))</f>
        <v xml:space="preserve"> </v>
      </c>
      <c r="J92" s="169"/>
      <c r="K92" s="170" t="str">
        <f t="shared" si="134"/>
        <v xml:space="preserve"> </v>
      </c>
      <c r="L92" s="210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",(VLOOKUP(N92,PROTOKOL!$A$1:$E$27,2,FALSE))*O92)</f>
        <v xml:space="preserve"> </v>
      </c>
      <c r="Q92" s="168" t="str">
        <f t="shared" si="105"/>
        <v xml:space="preserve"> </v>
      </c>
      <c r="R92" s="169" t="str">
        <f>IF(N92=0," ",VLOOKUP(N92,PROTOKOL!$A:$E,5,FALSE))</f>
        <v xml:space="preserve"> </v>
      </c>
      <c r="S92" s="205" t="str">
        <f t="shared" si="135"/>
        <v xml:space="preserve"> </v>
      </c>
      <c r="T92" s="169">
        <f t="shared" si="136"/>
        <v>0</v>
      </c>
      <c r="U92" s="170" t="str">
        <f t="shared" si="137"/>
        <v xml:space="preserve"> </v>
      </c>
      <c r="W92" s="166">
        <v>24</v>
      </c>
      <c r="X92" s="227">
        <v>24</v>
      </c>
      <c r="Y92" s="167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",(VLOOKUP(AA92,PROTOKOL!$A$1:$E$27,2,FALSE))*AB92)</f>
        <v xml:space="preserve"> </v>
      </c>
      <c r="AD92" s="168" t="str">
        <f t="shared" si="106"/>
        <v xml:space="preserve"> </v>
      </c>
      <c r="AE92" s="205" t="str">
        <f>IF(AA92=0," ",VLOOKUP(AA92,PROTOKOL!$A:$E,5,FALSE))</f>
        <v xml:space="preserve"> </v>
      </c>
      <c r="AF92" s="169"/>
      <c r="AG92" s="170" t="str">
        <f t="shared" si="138"/>
        <v xml:space="preserve"> </v>
      </c>
      <c r="AH92" s="210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",(VLOOKUP(AJ92,PROTOKOL!$A$1:$E$27,2,FALSE))*AK92)</f>
        <v xml:space="preserve"> </v>
      </c>
      <c r="AM92" s="168" t="str">
        <f t="shared" si="107"/>
        <v xml:space="preserve"> </v>
      </c>
      <c r="AN92" s="169" t="str">
        <f>IF(AJ92=0," ",VLOOKUP(AJ92,PROTOKOL!$A:$E,5,FALSE))</f>
        <v xml:space="preserve"> </v>
      </c>
      <c r="AO92" s="205" t="str">
        <f t="shared" si="180"/>
        <v xml:space="preserve"> </v>
      </c>
      <c r="AP92" s="169">
        <f t="shared" si="139"/>
        <v>0</v>
      </c>
      <c r="AQ92" s="170" t="str">
        <f t="shared" si="140"/>
        <v xml:space="preserve"> </v>
      </c>
      <c r="AS92" s="166">
        <v>24</v>
      </c>
      <c r="AT92" s="227">
        <v>24</v>
      </c>
      <c r="AU92" s="167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",(VLOOKUP(AW92,PROTOKOL!$A$1:$E$27,2,FALSE))*AX92)</f>
        <v xml:space="preserve"> </v>
      </c>
      <c r="AZ92" s="168" t="str">
        <f t="shared" si="108"/>
        <v xml:space="preserve"> </v>
      </c>
      <c r="BA92" s="205" t="str">
        <f>IF(AW92=0," ",VLOOKUP(AW92,PROTOKOL!$A:$E,5,FALSE))</f>
        <v xml:space="preserve"> </v>
      </c>
      <c r="BB92" s="169"/>
      <c r="BC92" s="170" t="str">
        <f t="shared" si="141"/>
        <v xml:space="preserve"> </v>
      </c>
      <c r="BD92" s="210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",(VLOOKUP(BF92,PROTOKOL!$A$1:$E$27,2,FALSE))*BG92)</f>
        <v xml:space="preserve"> </v>
      </c>
      <c r="BI92" s="168" t="str">
        <f t="shared" si="109"/>
        <v xml:space="preserve"> </v>
      </c>
      <c r="BJ92" s="169" t="str">
        <f>IF(BF92=0," ",VLOOKUP(BF92,PROTOKOL!$A:$E,5,FALSE))</f>
        <v xml:space="preserve"> </v>
      </c>
      <c r="BK92" s="205" t="str">
        <f t="shared" si="181"/>
        <v xml:space="preserve"> </v>
      </c>
      <c r="BL92" s="169">
        <f t="shared" si="142"/>
        <v>0</v>
      </c>
      <c r="BM92" s="170" t="str">
        <f t="shared" si="143"/>
        <v xml:space="preserve"> </v>
      </c>
      <c r="BO92" s="166">
        <v>24</v>
      </c>
      <c r="BP92" s="227">
        <v>24</v>
      </c>
      <c r="BQ92" s="167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",(VLOOKUP(BS92,PROTOKOL!$A$1:$E$27,2,FALSE))*BT92)</f>
        <v xml:space="preserve"> </v>
      </c>
      <c r="BV92" s="168" t="str">
        <f t="shared" si="110"/>
        <v xml:space="preserve"> </v>
      </c>
      <c r="BW92" s="205" t="str">
        <f>IF(BS92=0," ",VLOOKUP(BS92,PROTOKOL!$A:$E,5,FALSE))</f>
        <v xml:space="preserve"> </v>
      </c>
      <c r="BX92" s="169"/>
      <c r="BY92" s="170" t="str">
        <f t="shared" si="144"/>
        <v xml:space="preserve"> </v>
      </c>
      <c r="BZ92" s="210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",(VLOOKUP(CB92,PROTOKOL!$A$1:$E$27,2,FALSE))*CC92)</f>
        <v xml:space="preserve"> </v>
      </c>
      <c r="CE92" s="168" t="str">
        <f t="shared" si="111"/>
        <v xml:space="preserve"> </v>
      </c>
      <c r="CF92" s="169" t="str">
        <f>IF(CB92=0," ",VLOOKUP(CB92,PROTOKOL!$A:$E,5,FALSE))</f>
        <v xml:space="preserve"> </v>
      </c>
      <c r="CG92" s="205" t="str">
        <f t="shared" si="182"/>
        <v xml:space="preserve"> </v>
      </c>
      <c r="CH92" s="169">
        <f t="shared" si="145"/>
        <v>0</v>
      </c>
      <c r="CI92" s="170" t="str">
        <f t="shared" si="146"/>
        <v xml:space="preserve"> </v>
      </c>
      <c r="CK92" s="166">
        <v>24</v>
      </c>
      <c r="CL92" s="227">
        <v>24</v>
      </c>
      <c r="CM92" s="167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",(VLOOKUP(CO92,PROTOKOL!$A$1:$E$27,2,FALSE))*CP92)</f>
        <v xml:space="preserve"> </v>
      </c>
      <c r="CR92" s="168" t="str">
        <f t="shared" si="112"/>
        <v xml:space="preserve"> </v>
      </c>
      <c r="CS92" s="205" t="str">
        <f>IF(CO92=0," ",VLOOKUP(CO92,PROTOKOL!$A:$E,5,FALSE))</f>
        <v xml:space="preserve"> </v>
      </c>
      <c r="CT92" s="169"/>
      <c r="CU92" s="170" t="str">
        <f t="shared" si="147"/>
        <v xml:space="preserve"> </v>
      </c>
      <c r="CV92" s="210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",(VLOOKUP(CX92,PROTOKOL!$A$1:$E$27,2,FALSE))*CY92)</f>
        <v xml:space="preserve"> </v>
      </c>
      <c r="DA92" s="168" t="str">
        <f t="shared" si="113"/>
        <v xml:space="preserve"> </v>
      </c>
      <c r="DB92" s="169" t="str">
        <f>IF(CX92=0," ",VLOOKUP(CX92,PROTOKOL!$A:$E,5,FALSE))</f>
        <v xml:space="preserve"> </v>
      </c>
      <c r="DC92" s="205" t="str">
        <f t="shared" si="183"/>
        <v xml:space="preserve"> </v>
      </c>
      <c r="DD92" s="169">
        <f t="shared" si="148"/>
        <v>0</v>
      </c>
      <c r="DE92" s="170" t="str">
        <f t="shared" si="149"/>
        <v xml:space="preserve"> </v>
      </c>
      <c r="DG92" s="166">
        <v>24</v>
      </c>
      <c r="DH92" s="227">
        <v>24</v>
      </c>
      <c r="DI92" s="167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",(VLOOKUP(DK92,PROTOKOL!$A$1:$E$27,2,FALSE))*DL92)</f>
        <v xml:space="preserve"> </v>
      </c>
      <c r="DN92" s="168" t="str">
        <f t="shared" si="114"/>
        <v xml:space="preserve"> </v>
      </c>
      <c r="DO92" s="205" t="str">
        <f>IF(DK92=0," ",VLOOKUP(DK92,PROTOKOL!$A:$E,5,FALSE))</f>
        <v xml:space="preserve"> </v>
      </c>
      <c r="DP92" s="169"/>
      <c r="DQ92" s="170" t="str">
        <f t="shared" si="150"/>
        <v xml:space="preserve"> </v>
      </c>
      <c r="DR92" s="210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",(VLOOKUP(DT92,PROTOKOL!$A$1:$E$27,2,FALSE))*DU92)</f>
        <v xml:space="preserve"> </v>
      </c>
      <c r="DW92" s="168" t="str">
        <f t="shared" si="115"/>
        <v xml:space="preserve"> </v>
      </c>
      <c r="DX92" s="169" t="str">
        <f>IF(DT92=0," ",VLOOKUP(DT92,PROTOKOL!$A:$E,5,FALSE))</f>
        <v xml:space="preserve"> </v>
      </c>
      <c r="DY92" s="205" t="str">
        <f t="shared" si="184"/>
        <v xml:space="preserve"> </v>
      </c>
      <c r="DZ92" s="169">
        <f t="shared" si="151"/>
        <v>0</v>
      </c>
      <c r="EA92" s="170" t="str">
        <f t="shared" si="152"/>
        <v xml:space="preserve"> </v>
      </c>
      <c r="EC92" s="166">
        <v>24</v>
      </c>
      <c r="ED92" s="227">
        <v>24</v>
      </c>
      <c r="EE92" s="167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",(VLOOKUP(EG92,PROTOKOL!$A$1:$E$27,2,FALSE))*EH92)</f>
        <v xml:space="preserve"> </v>
      </c>
      <c r="EJ92" s="168" t="str">
        <f t="shared" si="116"/>
        <v xml:space="preserve"> </v>
      </c>
      <c r="EK92" s="205" t="str">
        <f>IF(EG92=0," ",VLOOKUP(EG92,PROTOKOL!$A:$E,5,FALSE))</f>
        <v xml:space="preserve"> </v>
      </c>
      <c r="EL92" s="169"/>
      <c r="EM92" s="170" t="str">
        <f t="shared" si="153"/>
        <v xml:space="preserve"> </v>
      </c>
      <c r="EN92" s="210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",(VLOOKUP(EP92,PROTOKOL!$A$1:$E$27,2,FALSE))*EQ92)</f>
        <v xml:space="preserve"> </v>
      </c>
      <c r="ES92" s="168" t="str">
        <f t="shared" si="117"/>
        <v xml:space="preserve"> </v>
      </c>
      <c r="ET92" s="169" t="str">
        <f>IF(EP92=0," ",VLOOKUP(EP92,PROTOKOL!$A:$E,5,FALSE))</f>
        <v xml:space="preserve"> </v>
      </c>
      <c r="EU92" s="205" t="str">
        <f t="shared" si="185"/>
        <v xml:space="preserve"> </v>
      </c>
      <c r="EV92" s="169">
        <f t="shared" si="154"/>
        <v>0</v>
      </c>
      <c r="EW92" s="170" t="str">
        <f t="shared" si="155"/>
        <v xml:space="preserve"> </v>
      </c>
      <c r="EY92" s="166">
        <v>24</v>
      </c>
      <c r="EZ92" s="227">
        <v>24</v>
      </c>
      <c r="FA92" s="167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",(VLOOKUP(FC92,PROTOKOL!$A$1:$E$27,2,FALSE))*FD92)</f>
        <v xml:space="preserve"> </v>
      </c>
      <c r="FF92" s="168" t="str">
        <f t="shared" si="118"/>
        <v xml:space="preserve"> </v>
      </c>
      <c r="FG92" s="205" t="str">
        <f>IF(FC92=0," ",VLOOKUP(FC92,PROTOKOL!$A:$E,5,FALSE))</f>
        <v xml:space="preserve"> </v>
      </c>
      <c r="FH92" s="169"/>
      <c r="FI92" s="170" t="str">
        <f t="shared" si="156"/>
        <v xml:space="preserve"> </v>
      </c>
      <c r="FJ92" s="210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",(VLOOKUP(FL92,PROTOKOL!$A$1:$E$27,2,FALSE))*FM92)</f>
        <v xml:space="preserve"> </v>
      </c>
      <c r="FO92" s="168" t="str">
        <f t="shared" si="119"/>
        <v xml:space="preserve"> </v>
      </c>
      <c r="FP92" s="169" t="str">
        <f>IF(FL92=0," ",VLOOKUP(FL92,PROTOKOL!$A:$E,5,FALSE))</f>
        <v xml:space="preserve"> </v>
      </c>
      <c r="FQ92" s="205" t="str">
        <f t="shared" si="186"/>
        <v xml:space="preserve"> </v>
      </c>
      <c r="FR92" s="169">
        <f t="shared" si="157"/>
        <v>0</v>
      </c>
      <c r="FS92" s="170" t="str">
        <f t="shared" si="158"/>
        <v xml:space="preserve"> </v>
      </c>
      <c r="FU92" s="166">
        <v>24</v>
      </c>
      <c r="FV92" s="227">
        <v>24</v>
      </c>
      <c r="FW92" s="167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",(VLOOKUP(FY92,PROTOKOL!$A$1:$E$27,2,FALSE))*FZ92)</f>
        <v xml:space="preserve"> </v>
      </c>
      <c r="GB92" s="168" t="str">
        <f t="shared" si="120"/>
        <v xml:space="preserve"> </v>
      </c>
      <c r="GC92" s="205" t="str">
        <f>IF(FY92=0," ",VLOOKUP(FY92,PROTOKOL!$A:$E,5,FALSE))</f>
        <v xml:space="preserve"> </v>
      </c>
      <c r="GD92" s="169"/>
      <c r="GE92" s="170" t="str">
        <f t="shared" si="159"/>
        <v xml:space="preserve"> </v>
      </c>
      <c r="GF92" s="210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",(VLOOKUP(GH92,PROTOKOL!$A$1:$E$27,2,FALSE))*GI92)</f>
        <v xml:space="preserve"> </v>
      </c>
      <c r="GK92" s="168" t="str">
        <f t="shared" si="121"/>
        <v xml:space="preserve"> </v>
      </c>
      <c r="GL92" s="169" t="str">
        <f>IF(GH92=0," ",VLOOKUP(GH92,PROTOKOL!$A:$E,5,FALSE))</f>
        <v xml:space="preserve"> </v>
      </c>
      <c r="GM92" s="205" t="str">
        <f t="shared" si="187"/>
        <v xml:space="preserve"> </v>
      </c>
      <c r="GN92" s="169">
        <f t="shared" si="160"/>
        <v>0</v>
      </c>
      <c r="GO92" s="170" t="str">
        <f t="shared" si="161"/>
        <v xml:space="preserve"> </v>
      </c>
      <c r="GQ92" s="166">
        <v>24</v>
      </c>
      <c r="GR92" s="227">
        <v>24</v>
      </c>
      <c r="GS92" s="167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",(VLOOKUP(GU92,PROTOKOL!$A$1:$E$27,2,FALSE))*GV92)</f>
        <v xml:space="preserve"> </v>
      </c>
      <c r="GX92" s="168" t="str">
        <f t="shared" si="122"/>
        <v xml:space="preserve"> </v>
      </c>
      <c r="GY92" s="205" t="str">
        <f>IF(GU92=0," ",VLOOKUP(GU92,PROTOKOL!$A:$E,5,FALSE))</f>
        <v xml:space="preserve"> </v>
      </c>
      <c r="GZ92" s="169"/>
      <c r="HA92" s="170" t="str">
        <f t="shared" si="162"/>
        <v xml:space="preserve"> </v>
      </c>
      <c r="HB92" s="210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",(VLOOKUP(HD92,PROTOKOL!$A$1:$E$27,2,FALSE))*HE92)</f>
        <v xml:space="preserve"> </v>
      </c>
      <c r="HG92" s="168" t="str">
        <f t="shared" si="123"/>
        <v xml:space="preserve"> </v>
      </c>
      <c r="HH92" s="169" t="str">
        <f>IF(HD92=0," ",VLOOKUP(HD92,PROTOKOL!$A:$E,5,FALSE))</f>
        <v xml:space="preserve"> </v>
      </c>
      <c r="HI92" s="205" t="str">
        <f t="shared" si="188"/>
        <v xml:space="preserve"> </v>
      </c>
      <c r="HJ92" s="169">
        <f t="shared" si="163"/>
        <v>0</v>
      </c>
      <c r="HK92" s="170" t="str">
        <f t="shared" si="164"/>
        <v xml:space="preserve"> </v>
      </c>
      <c r="HM92" s="166">
        <v>24</v>
      </c>
      <c r="HN92" s="227">
        <v>24</v>
      </c>
      <c r="HO92" s="167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",(VLOOKUP(HQ92,PROTOKOL!$A$1:$E$27,2,FALSE))*HR92)</f>
        <v xml:space="preserve"> </v>
      </c>
      <c r="HT92" s="168" t="str">
        <f t="shared" si="124"/>
        <v xml:space="preserve"> </v>
      </c>
      <c r="HU92" s="205" t="str">
        <f>IF(HQ92=0," ",VLOOKUP(HQ92,PROTOKOL!$A:$E,5,FALSE))</f>
        <v xml:space="preserve"> </v>
      </c>
      <c r="HV92" s="169"/>
      <c r="HW92" s="170" t="str">
        <f t="shared" si="165"/>
        <v xml:space="preserve"> </v>
      </c>
      <c r="HX92" s="210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",(VLOOKUP(HZ92,PROTOKOL!$A$1:$E$27,2,FALSE))*IA92)</f>
        <v xml:space="preserve"> </v>
      </c>
      <c r="IC92" s="168" t="str">
        <f t="shared" si="125"/>
        <v xml:space="preserve"> </v>
      </c>
      <c r="ID92" s="169" t="str">
        <f>IF(HZ92=0," ",VLOOKUP(HZ92,PROTOKOL!$A:$E,5,FALSE))</f>
        <v xml:space="preserve"> </v>
      </c>
      <c r="IE92" s="205" t="str">
        <f t="shared" si="189"/>
        <v xml:space="preserve"> </v>
      </c>
      <c r="IF92" s="169">
        <f t="shared" si="166"/>
        <v>0</v>
      </c>
      <c r="IG92" s="170" t="str">
        <f t="shared" si="167"/>
        <v xml:space="preserve"> </v>
      </c>
      <c r="II92" s="166">
        <v>24</v>
      </c>
      <c r="IJ92" s="227">
        <v>24</v>
      </c>
      <c r="IK92" s="167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",(VLOOKUP(IM92,PROTOKOL!$A$1:$E$27,2,FALSE))*IN92)</f>
        <v xml:space="preserve"> </v>
      </c>
      <c r="IP92" s="168" t="str">
        <f t="shared" si="126"/>
        <v xml:space="preserve"> </v>
      </c>
      <c r="IQ92" s="205" t="str">
        <f>IF(IM92=0," ",VLOOKUP(IM92,PROTOKOL!$A:$E,5,FALSE))</f>
        <v xml:space="preserve"> </v>
      </c>
      <c r="IR92" s="169"/>
      <c r="IS92" s="170" t="str">
        <f t="shared" si="168"/>
        <v xml:space="preserve"> </v>
      </c>
      <c r="IT92" s="210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",(VLOOKUP(IV92,PROTOKOL!$A$1:$E$27,2,FALSE))*IW92)</f>
        <v xml:space="preserve"> </v>
      </c>
      <c r="IY92" s="168" t="str">
        <f t="shared" si="127"/>
        <v xml:space="preserve"> </v>
      </c>
      <c r="IZ92" s="169" t="str">
        <f>IF(IV92=0," ",VLOOKUP(IV92,PROTOKOL!$A:$E,5,FALSE))</f>
        <v xml:space="preserve"> </v>
      </c>
      <c r="JA92" s="205" t="str">
        <f t="shared" si="190"/>
        <v xml:space="preserve"> </v>
      </c>
      <c r="JB92" s="169">
        <f t="shared" si="169"/>
        <v>0</v>
      </c>
      <c r="JC92" s="170" t="str">
        <f t="shared" si="170"/>
        <v xml:space="preserve"> </v>
      </c>
      <c r="JE92" s="166">
        <v>24</v>
      </c>
      <c r="JF92" s="227">
        <v>24</v>
      </c>
      <c r="JG92" s="167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",(VLOOKUP(JI92,PROTOKOL!$A$1:$E$27,2,FALSE))*JJ92)</f>
        <v xml:space="preserve"> </v>
      </c>
      <c r="JL92" s="168" t="str">
        <f t="shared" si="128"/>
        <v xml:space="preserve"> </v>
      </c>
      <c r="JM92" s="205" t="str">
        <f>IF(JI92=0," ",VLOOKUP(JI92,PROTOKOL!$A:$E,5,FALSE))</f>
        <v xml:space="preserve"> </v>
      </c>
      <c r="JN92" s="169"/>
      <c r="JO92" s="170" t="str">
        <f t="shared" si="171"/>
        <v xml:space="preserve"> </v>
      </c>
      <c r="JP92" s="210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",(VLOOKUP(JR92,PROTOKOL!$A$1:$E$27,2,FALSE))*JS92)</f>
        <v xml:space="preserve"> </v>
      </c>
      <c r="JU92" s="168" t="str">
        <f t="shared" si="129"/>
        <v xml:space="preserve"> </v>
      </c>
      <c r="JV92" s="169" t="str">
        <f>IF(JR92=0," ",VLOOKUP(JR92,PROTOKOL!$A:$E,5,FALSE))</f>
        <v xml:space="preserve"> </v>
      </c>
      <c r="JW92" s="205" t="str">
        <f t="shared" si="191"/>
        <v xml:space="preserve"> </v>
      </c>
      <c r="JX92" s="169">
        <f t="shared" si="172"/>
        <v>0</v>
      </c>
      <c r="JY92" s="170" t="str">
        <f t="shared" si="173"/>
        <v xml:space="preserve"> </v>
      </c>
      <c r="KA92" s="166">
        <v>24</v>
      </c>
      <c r="KB92" s="227">
        <v>24</v>
      </c>
      <c r="KC92" s="167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",(VLOOKUP(KE92,PROTOKOL!$A$1:$E$27,2,FALSE))*KF92)</f>
        <v xml:space="preserve"> </v>
      </c>
      <c r="KH92" s="168" t="str">
        <f t="shared" si="130"/>
        <v xml:space="preserve"> </v>
      </c>
      <c r="KI92" s="205" t="str">
        <f>IF(KE92=0," ",VLOOKUP(KE92,PROTOKOL!$A:$E,5,FALSE))</f>
        <v xml:space="preserve"> </v>
      </c>
      <c r="KJ92" s="169"/>
      <c r="KK92" s="170" t="str">
        <f t="shared" si="174"/>
        <v xml:space="preserve"> </v>
      </c>
      <c r="KL92" s="210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",(VLOOKUP(KN92,PROTOKOL!$A$1:$E$27,2,FALSE))*KO92)</f>
        <v xml:space="preserve"> </v>
      </c>
      <c r="KQ92" s="168" t="str">
        <f t="shared" si="131"/>
        <v xml:space="preserve"> </v>
      </c>
      <c r="KR92" s="169" t="str">
        <f>IF(KN92=0," ",VLOOKUP(KN92,PROTOKOL!$A:$E,5,FALSE))</f>
        <v xml:space="preserve"> </v>
      </c>
      <c r="KS92" s="205" t="str">
        <f t="shared" si="192"/>
        <v xml:space="preserve"> </v>
      </c>
      <c r="KT92" s="169">
        <f t="shared" si="175"/>
        <v>0</v>
      </c>
      <c r="KU92" s="170" t="str">
        <f t="shared" si="176"/>
        <v xml:space="preserve"> </v>
      </c>
      <c r="KW92" s="166">
        <v>24</v>
      </c>
      <c r="KX92" s="227">
        <v>24</v>
      </c>
      <c r="KY92" s="167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",(VLOOKUP(LA92,PROTOKOL!$A$1:$E$27,2,FALSE))*LB92)</f>
        <v xml:space="preserve"> </v>
      </c>
      <c r="LD92" s="168" t="str">
        <f t="shared" si="132"/>
        <v xml:space="preserve"> </v>
      </c>
      <c r="LE92" s="205" t="str">
        <f>IF(LA92=0," ",VLOOKUP(LA92,PROTOKOL!$A:$E,5,FALSE))</f>
        <v xml:space="preserve"> </v>
      </c>
      <c r="LF92" s="169"/>
      <c r="LG92" s="170" t="str">
        <f t="shared" si="177"/>
        <v xml:space="preserve"> </v>
      </c>
      <c r="LH92" s="210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",(VLOOKUP(LJ92,PROTOKOL!$A$1:$E$27,2,FALSE))*LK92)</f>
        <v xml:space="preserve"> </v>
      </c>
      <c r="LM92" s="168" t="str">
        <f t="shared" si="133"/>
        <v xml:space="preserve"> </v>
      </c>
      <c r="LN92" s="169" t="str">
        <f>IF(LJ92=0," ",VLOOKUP(LJ92,PROTOKOL!$A:$E,5,FALSE))</f>
        <v xml:space="preserve"> </v>
      </c>
      <c r="LO92" s="205" t="str">
        <f t="shared" si="193"/>
        <v xml:space="preserve"> </v>
      </c>
      <c r="LP92" s="169">
        <f t="shared" si="178"/>
        <v>0</v>
      </c>
      <c r="LQ92" s="170" t="str">
        <f t="shared" si="179"/>
        <v xml:space="preserve"> </v>
      </c>
    </row>
    <row r="93" spans="1:329" ht="13.8">
      <c r="A93" s="166">
        <v>24</v>
      </c>
      <c r="B93" s="228"/>
      <c r="C93" s="167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",(VLOOKUP(E93,PROTOKOL!$A$1:$E$27,2,FALSE))*F93)</f>
        <v xml:space="preserve"> </v>
      </c>
      <c r="H93" s="168" t="str">
        <f t="shared" si="104"/>
        <v xml:space="preserve"> </v>
      </c>
      <c r="I93" s="205" t="str">
        <f>IF(E93=0," ",VLOOKUP(E93,PROTOKOL!$A:$E,5,FALSE))</f>
        <v xml:space="preserve"> </v>
      </c>
      <c r="J93" s="169"/>
      <c r="K93" s="170" t="str">
        <f t="shared" si="134"/>
        <v xml:space="preserve"> </v>
      </c>
      <c r="L93" s="210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",(VLOOKUP(N93,PROTOKOL!$A$1:$E$27,2,FALSE))*O93)</f>
        <v xml:space="preserve"> </v>
      </c>
      <c r="Q93" s="168" t="str">
        <f t="shared" si="105"/>
        <v xml:space="preserve"> </v>
      </c>
      <c r="R93" s="169" t="str">
        <f>IF(N93=0," ",VLOOKUP(N93,PROTOKOL!$A:$E,5,FALSE))</f>
        <v xml:space="preserve"> </v>
      </c>
      <c r="S93" s="205" t="str">
        <f t="shared" si="135"/>
        <v xml:space="preserve"> </v>
      </c>
      <c r="T93" s="169">
        <f t="shared" si="136"/>
        <v>0</v>
      </c>
      <c r="U93" s="170" t="str">
        <f t="shared" si="137"/>
        <v xml:space="preserve"> </v>
      </c>
      <c r="W93" s="166">
        <v>24</v>
      </c>
      <c r="X93" s="228"/>
      <c r="Y93" s="167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",(VLOOKUP(AA93,PROTOKOL!$A$1:$E$27,2,FALSE))*AB93)</f>
        <v xml:space="preserve"> </v>
      </c>
      <c r="AD93" s="168" t="str">
        <f t="shared" si="106"/>
        <v xml:space="preserve"> </v>
      </c>
      <c r="AE93" s="205" t="str">
        <f>IF(AA93=0," ",VLOOKUP(AA93,PROTOKOL!$A:$E,5,FALSE))</f>
        <v xml:space="preserve"> </v>
      </c>
      <c r="AF93" s="169"/>
      <c r="AG93" s="170" t="str">
        <f t="shared" si="138"/>
        <v xml:space="preserve"> </v>
      </c>
      <c r="AH93" s="210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",(VLOOKUP(AJ93,PROTOKOL!$A$1:$E$27,2,FALSE))*AK93)</f>
        <v xml:space="preserve"> </v>
      </c>
      <c r="AM93" s="168" t="str">
        <f t="shared" si="107"/>
        <v xml:space="preserve"> </v>
      </c>
      <c r="AN93" s="169" t="str">
        <f>IF(AJ93=0," ",VLOOKUP(AJ93,PROTOKOL!$A:$E,5,FALSE))</f>
        <v xml:space="preserve"> </v>
      </c>
      <c r="AO93" s="205" t="str">
        <f t="shared" si="180"/>
        <v xml:space="preserve"> </v>
      </c>
      <c r="AP93" s="169">
        <f t="shared" si="139"/>
        <v>0</v>
      </c>
      <c r="AQ93" s="170" t="str">
        <f t="shared" si="140"/>
        <v xml:space="preserve"> </v>
      </c>
      <c r="AS93" s="166">
        <v>24</v>
      </c>
      <c r="AT93" s="228"/>
      <c r="AU93" s="167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",(VLOOKUP(AW93,PROTOKOL!$A$1:$E$27,2,FALSE))*AX93)</f>
        <v xml:space="preserve"> </v>
      </c>
      <c r="AZ93" s="168" t="str">
        <f t="shared" si="108"/>
        <v xml:space="preserve"> </v>
      </c>
      <c r="BA93" s="205" t="str">
        <f>IF(AW93=0," ",VLOOKUP(AW93,PROTOKOL!$A:$E,5,FALSE))</f>
        <v xml:space="preserve"> </v>
      </c>
      <c r="BB93" s="169"/>
      <c r="BC93" s="170" t="str">
        <f t="shared" si="141"/>
        <v xml:space="preserve"> </v>
      </c>
      <c r="BD93" s="210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",(VLOOKUP(BF93,PROTOKOL!$A$1:$E$27,2,FALSE))*BG93)</f>
        <v xml:space="preserve"> </v>
      </c>
      <c r="BI93" s="168" t="str">
        <f t="shared" si="109"/>
        <v xml:space="preserve"> </v>
      </c>
      <c r="BJ93" s="169" t="str">
        <f>IF(BF93=0," ",VLOOKUP(BF93,PROTOKOL!$A:$E,5,FALSE))</f>
        <v xml:space="preserve"> </v>
      </c>
      <c r="BK93" s="205" t="str">
        <f t="shared" si="181"/>
        <v xml:space="preserve"> </v>
      </c>
      <c r="BL93" s="169">
        <f t="shared" si="142"/>
        <v>0</v>
      </c>
      <c r="BM93" s="170" t="str">
        <f t="shared" si="143"/>
        <v xml:space="preserve"> </v>
      </c>
      <c r="BO93" s="166">
        <v>24</v>
      </c>
      <c r="BP93" s="228"/>
      <c r="BQ93" s="167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",(VLOOKUP(BS93,PROTOKOL!$A$1:$E$27,2,FALSE))*BT93)</f>
        <v xml:space="preserve"> </v>
      </c>
      <c r="BV93" s="168" t="str">
        <f t="shared" si="110"/>
        <v xml:space="preserve"> </v>
      </c>
      <c r="BW93" s="205" t="str">
        <f>IF(BS93=0," ",VLOOKUP(BS93,PROTOKOL!$A:$E,5,FALSE))</f>
        <v xml:space="preserve"> </v>
      </c>
      <c r="BX93" s="169"/>
      <c r="BY93" s="170" t="str">
        <f t="shared" si="144"/>
        <v xml:space="preserve"> </v>
      </c>
      <c r="BZ93" s="210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",(VLOOKUP(CB93,PROTOKOL!$A$1:$E$27,2,FALSE))*CC93)</f>
        <v xml:space="preserve"> </v>
      </c>
      <c r="CE93" s="168" t="str">
        <f t="shared" si="111"/>
        <v xml:space="preserve"> </v>
      </c>
      <c r="CF93" s="169" t="str">
        <f>IF(CB93=0," ",VLOOKUP(CB93,PROTOKOL!$A:$E,5,FALSE))</f>
        <v xml:space="preserve"> </v>
      </c>
      <c r="CG93" s="205" t="str">
        <f t="shared" si="182"/>
        <v xml:space="preserve"> </v>
      </c>
      <c r="CH93" s="169">
        <f t="shared" si="145"/>
        <v>0</v>
      </c>
      <c r="CI93" s="170" t="str">
        <f t="shared" si="146"/>
        <v xml:space="preserve"> </v>
      </c>
      <c r="CK93" s="166">
        <v>24</v>
      </c>
      <c r="CL93" s="228"/>
      <c r="CM93" s="167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",(VLOOKUP(CO93,PROTOKOL!$A$1:$E$27,2,FALSE))*CP93)</f>
        <v xml:space="preserve"> </v>
      </c>
      <c r="CR93" s="168" t="str">
        <f t="shared" si="112"/>
        <v xml:space="preserve"> </v>
      </c>
      <c r="CS93" s="205" t="str">
        <f>IF(CO93=0," ",VLOOKUP(CO93,PROTOKOL!$A:$E,5,FALSE))</f>
        <v xml:space="preserve"> </v>
      </c>
      <c r="CT93" s="169"/>
      <c r="CU93" s="170" t="str">
        <f t="shared" si="147"/>
        <v xml:space="preserve"> </v>
      </c>
      <c r="CV93" s="210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",(VLOOKUP(CX93,PROTOKOL!$A$1:$E$27,2,FALSE))*CY93)</f>
        <v xml:space="preserve"> </v>
      </c>
      <c r="DA93" s="168" t="str">
        <f t="shared" si="113"/>
        <v xml:space="preserve"> </v>
      </c>
      <c r="DB93" s="169" t="str">
        <f>IF(CX93=0," ",VLOOKUP(CX93,PROTOKOL!$A:$E,5,FALSE))</f>
        <v xml:space="preserve"> </v>
      </c>
      <c r="DC93" s="205" t="str">
        <f t="shared" si="183"/>
        <v xml:space="preserve"> </v>
      </c>
      <c r="DD93" s="169">
        <f t="shared" si="148"/>
        <v>0</v>
      </c>
      <c r="DE93" s="170" t="str">
        <f t="shared" si="149"/>
        <v xml:space="preserve"> </v>
      </c>
      <c r="DG93" s="166">
        <v>24</v>
      </c>
      <c r="DH93" s="228"/>
      <c r="DI93" s="167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",(VLOOKUP(DK93,PROTOKOL!$A$1:$E$27,2,FALSE))*DL93)</f>
        <v xml:space="preserve"> </v>
      </c>
      <c r="DN93" s="168" t="str">
        <f t="shared" si="114"/>
        <v xml:space="preserve"> </v>
      </c>
      <c r="DO93" s="205" t="str">
        <f>IF(DK93=0," ",VLOOKUP(DK93,PROTOKOL!$A:$E,5,FALSE))</f>
        <v xml:space="preserve"> </v>
      </c>
      <c r="DP93" s="169"/>
      <c r="DQ93" s="170" t="str">
        <f t="shared" si="150"/>
        <v xml:space="preserve"> </v>
      </c>
      <c r="DR93" s="210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",(VLOOKUP(DT93,PROTOKOL!$A$1:$E$27,2,FALSE))*DU93)</f>
        <v xml:space="preserve"> </v>
      </c>
      <c r="DW93" s="168" t="str">
        <f t="shared" si="115"/>
        <v xml:space="preserve"> </v>
      </c>
      <c r="DX93" s="169" t="str">
        <f>IF(DT93=0," ",VLOOKUP(DT93,PROTOKOL!$A:$E,5,FALSE))</f>
        <v xml:space="preserve"> </v>
      </c>
      <c r="DY93" s="205" t="str">
        <f t="shared" si="184"/>
        <v xml:space="preserve"> </v>
      </c>
      <c r="DZ93" s="169">
        <f t="shared" si="151"/>
        <v>0</v>
      </c>
      <c r="EA93" s="170" t="str">
        <f t="shared" si="152"/>
        <v xml:space="preserve"> </v>
      </c>
      <c r="EC93" s="166">
        <v>24</v>
      </c>
      <c r="ED93" s="228"/>
      <c r="EE93" s="167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",(VLOOKUP(EG93,PROTOKOL!$A$1:$E$27,2,FALSE))*EH93)</f>
        <v xml:space="preserve"> </v>
      </c>
      <c r="EJ93" s="168" t="str">
        <f t="shared" si="116"/>
        <v xml:space="preserve"> </v>
      </c>
      <c r="EK93" s="205" t="str">
        <f>IF(EG93=0," ",VLOOKUP(EG93,PROTOKOL!$A:$E,5,FALSE))</f>
        <v xml:space="preserve"> </v>
      </c>
      <c r="EL93" s="169"/>
      <c r="EM93" s="170" t="str">
        <f t="shared" si="153"/>
        <v xml:space="preserve"> </v>
      </c>
      <c r="EN93" s="210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",(VLOOKUP(EP93,PROTOKOL!$A$1:$E$27,2,FALSE))*EQ93)</f>
        <v xml:space="preserve"> </v>
      </c>
      <c r="ES93" s="168" t="str">
        <f t="shared" si="117"/>
        <v xml:space="preserve"> </v>
      </c>
      <c r="ET93" s="169" t="str">
        <f>IF(EP93=0," ",VLOOKUP(EP93,PROTOKOL!$A:$E,5,FALSE))</f>
        <v xml:space="preserve"> </v>
      </c>
      <c r="EU93" s="205" t="str">
        <f t="shared" si="185"/>
        <v xml:space="preserve"> </v>
      </c>
      <c r="EV93" s="169">
        <f t="shared" si="154"/>
        <v>0</v>
      </c>
      <c r="EW93" s="170" t="str">
        <f t="shared" si="155"/>
        <v xml:space="preserve"> </v>
      </c>
      <c r="EY93" s="166">
        <v>24</v>
      </c>
      <c r="EZ93" s="228"/>
      <c r="FA93" s="167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",(VLOOKUP(FC93,PROTOKOL!$A$1:$E$27,2,FALSE))*FD93)</f>
        <v xml:space="preserve"> </v>
      </c>
      <c r="FF93" s="168" t="str">
        <f t="shared" si="118"/>
        <v xml:space="preserve"> </v>
      </c>
      <c r="FG93" s="205" t="str">
        <f>IF(FC93=0," ",VLOOKUP(FC93,PROTOKOL!$A:$E,5,FALSE))</f>
        <v xml:space="preserve"> </v>
      </c>
      <c r="FH93" s="169"/>
      <c r="FI93" s="170" t="str">
        <f t="shared" si="156"/>
        <v xml:space="preserve"> </v>
      </c>
      <c r="FJ93" s="210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",(VLOOKUP(FL93,PROTOKOL!$A$1:$E$27,2,FALSE))*FM93)</f>
        <v xml:space="preserve"> </v>
      </c>
      <c r="FO93" s="168" t="str">
        <f t="shared" si="119"/>
        <v xml:space="preserve"> </v>
      </c>
      <c r="FP93" s="169" t="str">
        <f>IF(FL93=0," ",VLOOKUP(FL93,PROTOKOL!$A:$E,5,FALSE))</f>
        <v xml:space="preserve"> </v>
      </c>
      <c r="FQ93" s="205" t="str">
        <f t="shared" si="186"/>
        <v xml:space="preserve"> </v>
      </c>
      <c r="FR93" s="169">
        <f t="shared" si="157"/>
        <v>0</v>
      </c>
      <c r="FS93" s="170" t="str">
        <f t="shared" si="158"/>
        <v xml:space="preserve"> </v>
      </c>
      <c r="FU93" s="166">
        <v>24</v>
      </c>
      <c r="FV93" s="228"/>
      <c r="FW93" s="167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",(VLOOKUP(FY93,PROTOKOL!$A$1:$E$27,2,FALSE))*FZ93)</f>
        <v xml:space="preserve"> </v>
      </c>
      <c r="GB93" s="168" t="str">
        <f t="shared" si="120"/>
        <v xml:space="preserve"> </v>
      </c>
      <c r="GC93" s="205" t="str">
        <f>IF(FY93=0," ",VLOOKUP(FY93,PROTOKOL!$A:$E,5,FALSE))</f>
        <v xml:space="preserve"> </v>
      </c>
      <c r="GD93" s="169"/>
      <c r="GE93" s="170" t="str">
        <f t="shared" si="159"/>
        <v xml:space="preserve"> </v>
      </c>
      <c r="GF93" s="210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",(VLOOKUP(GH93,PROTOKOL!$A$1:$E$27,2,FALSE))*GI93)</f>
        <v xml:space="preserve"> </v>
      </c>
      <c r="GK93" s="168" t="str">
        <f t="shared" si="121"/>
        <v xml:space="preserve"> </v>
      </c>
      <c r="GL93" s="169" t="str">
        <f>IF(GH93=0," ",VLOOKUP(GH93,PROTOKOL!$A:$E,5,FALSE))</f>
        <v xml:space="preserve"> </v>
      </c>
      <c r="GM93" s="205" t="str">
        <f t="shared" si="187"/>
        <v xml:space="preserve"> </v>
      </c>
      <c r="GN93" s="169">
        <f t="shared" si="160"/>
        <v>0</v>
      </c>
      <c r="GO93" s="170" t="str">
        <f t="shared" si="161"/>
        <v xml:space="preserve"> </v>
      </c>
      <c r="GQ93" s="166">
        <v>24</v>
      </c>
      <c r="GR93" s="228"/>
      <c r="GS93" s="167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",(VLOOKUP(GU93,PROTOKOL!$A$1:$E$27,2,FALSE))*GV93)</f>
        <v xml:space="preserve"> </v>
      </c>
      <c r="GX93" s="168" t="str">
        <f t="shared" si="122"/>
        <v xml:space="preserve"> </v>
      </c>
      <c r="GY93" s="205" t="str">
        <f>IF(GU93=0," ",VLOOKUP(GU93,PROTOKOL!$A:$E,5,FALSE))</f>
        <v xml:space="preserve"> </v>
      </c>
      <c r="GZ93" s="169"/>
      <c r="HA93" s="170" t="str">
        <f t="shared" si="162"/>
        <v xml:space="preserve"> </v>
      </c>
      <c r="HB93" s="210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",(VLOOKUP(HD93,PROTOKOL!$A$1:$E$27,2,FALSE))*HE93)</f>
        <v xml:space="preserve"> </v>
      </c>
      <c r="HG93" s="168" t="str">
        <f t="shared" si="123"/>
        <v xml:space="preserve"> </v>
      </c>
      <c r="HH93" s="169" t="str">
        <f>IF(HD93=0," ",VLOOKUP(HD93,PROTOKOL!$A:$E,5,FALSE))</f>
        <v xml:space="preserve"> </v>
      </c>
      <c r="HI93" s="205" t="str">
        <f t="shared" si="188"/>
        <v xml:space="preserve"> </v>
      </c>
      <c r="HJ93" s="169">
        <f t="shared" si="163"/>
        <v>0</v>
      </c>
      <c r="HK93" s="170" t="str">
        <f t="shared" si="164"/>
        <v xml:space="preserve"> </v>
      </c>
      <c r="HM93" s="166">
        <v>24</v>
      </c>
      <c r="HN93" s="228"/>
      <c r="HO93" s="167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",(VLOOKUP(HQ93,PROTOKOL!$A$1:$E$27,2,FALSE))*HR93)</f>
        <v xml:space="preserve"> </v>
      </c>
      <c r="HT93" s="168" t="str">
        <f t="shared" si="124"/>
        <v xml:space="preserve"> </v>
      </c>
      <c r="HU93" s="205" t="str">
        <f>IF(HQ93=0," ",VLOOKUP(HQ93,PROTOKOL!$A:$E,5,FALSE))</f>
        <v xml:space="preserve"> </v>
      </c>
      <c r="HV93" s="169"/>
      <c r="HW93" s="170" t="str">
        <f t="shared" si="165"/>
        <v xml:space="preserve"> </v>
      </c>
      <c r="HX93" s="210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",(VLOOKUP(HZ93,PROTOKOL!$A$1:$E$27,2,FALSE))*IA93)</f>
        <v xml:space="preserve"> </v>
      </c>
      <c r="IC93" s="168" t="str">
        <f t="shared" si="125"/>
        <v xml:space="preserve"> </v>
      </c>
      <c r="ID93" s="169" t="str">
        <f>IF(HZ93=0," ",VLOOKUP(HZ93,PROTOKOL!$A:$E,5,FALSE))</f>
        <v xml:space="preserve"> </v>
      </c>
      <c r="IE93" s="205" t="str">
        <f t="shared" si="189"/>
        <v xml:space="preserve"> </v>
      </c>
      <c r="IF93" s="169">
        <f t="shared" si="166"/>
        <v>0</v>
      </c>
      <c r="IG93" s="170" t="str">
        <f t="shared" si="167"/>
        <v xml:space="preserve"> </v>
      </c>
      <c r="II93" s="166">
        <v>24</v>
      </c>
      <c r="IJ93" s="228"/>
      <c r="IK93" s="167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",(VLOOKUP(IM93,PROTOKOL!$A$1:$E$27,2,FALSE))*IN93)</f>
        <v xml:space="preserve"> </v>
      </c>
      <c r="IP93" s="168" t="str">
        <f t="shared" si="126"/>
        <v xml:space="preserve"> </v>
      </c>
      <c r="IQ93" s="205" t="str">
        <f>IF(IM93=0," ",VLOOKUP(IM93,PROTOKOL!$A:$E,5,FALSE))</f>
        <v xml:space="preserve"> </v>
      </c>
      <c r="IR93" s="169"/>
      <c r="IS93" s="170" t="str">
        <f t="shared" si="168"/>
        <v xml:space="preserve"> </v>
      </c>
      <c r="IT93" s="210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",(VLOOKUP(IV93,PROTOKOL!$A$1:$E$27,2,FALSE))*IW93)</f>
        <v xml:space="preserve"> </v>
      </c>
      <c r="IY93" s="168" t="str">
        <f t="shared" si="127"/>
        <v xml:space="preserve"> </v>
      </c>
      <c r="IZ93" s="169" t="str">
        <f>IF(IV93=0," ",VLOOKUP(IV93,PROTOKOL!$A:$E,5,FALSE))</f>
        <v xml:space="preserve"> </v>
      </c>
      <c r="JA93" s="205" t="str">
        <f t="shared" si="190"/>
        <v xml:space="preserve"> </v>
      </c>
      <c r="JB93" s="169">
        <f t="shared" si="169"/>
        <v>0</v>
      </c>
      <c r="JC93" s="170" t="str">
        <f t="shared" si="170"/>
        <v xml:space="preserve"> </v>
      </c>
      <c r="JE93" s="166">
        <v>24</v>
      </c>
      <c r="JF93" s="228"/>
      <c r="JG93" s="167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",(VLOOKUP(JI93,PROTOKOL!$A$1:$E$27,2,FALSE))*JJ93)</f>
        <v xml:space="preserve"> </v>
      </c>
      <c r="JL93" s="168" t="str">
        <f t="shared" si="128"/>
        <v xml:space="preserve"> </v>
      </c>
      <c r="JM93" s="205" t="str">
        <f>IF(JI93=0," ",VLOOKUP(JI93,PROTOKOL!$A:$E,5,FALSE))</f>
        <v xml:space="preserve"> </v>
      </c>
      <c r="JN93" s="169"/>
      <c r="JO93" s="170" t="str">
        <f t="shared" si="171"/>
        <v xml:space="preserve"> </v>
      </c>
      <c r="JP93" s="210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",(VLOOKUP(JR93,PROTOKOL!$A$1:$E$27,2,FALSE))*JS93)</f>
        <v xml:space="preserve"> </v>
      </c>
      <c r="JU93" s="168" t="str">
        <f t="shared" si="129"/>
        <v xml:space="preserve"> </v>
      </c>
      <c r="JV93" s="169" t="str">
        <f>IF(JR93=0," ",VLOOKUP(JR93,PROTOKOL!$A:$E,5,FALSE))</f>
        <v xml:space="preserve"> </v>
      </c>
      <c r="JW93" s="205" t="str">
        <f t="shared" si="191"/>
        <v xml:space="preserve"> </v>
      </c>
      <c r="JX93" s="169">
        <f t="shared" si="172"/>
        <v>0</v>
      </c>
      <c r="JY93" s="170" t="str">
        <f t="shared" si="173"/>
        <v xml:space="preserve"> </v>
      </c>
      <c r="KA93" s="166">
        <v>24</v>
      </c>
      <c r="KB93" s="228"/>
      <c r="KC93" s="167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",(VLOOKUP(KE93,PROTOKOL!$A$1:$E$27,2,FALSE))*KF93)</f>
        <v xml:space="preserve"> </v>
      </c>
      <c r="KH93" s="168" t="str">
        <f t="shared" si="130"/>
        <v xml:space="preserve"> </v>
      </c>
      <c r="KI93" s="205" t="str">
        <f>IF(KE93=0," ",VLOOKUP(KE93,PROTOKOL!$A:$E,5,FALSE))</f>
        <v xml:space="preserve"> </v>
      </c>
      <c r="KJ93" s="169"/>
      <c r="KK93" s="170" t="str">
        <f t="shared" si="174"/>
        <v xml:space="preserve"> </v>
      </c>
      <c r="KL93" s="210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",(VLOOKUP(KN93,PROTOKOL!$A$1:$E$27,2,FALSE))*KO93)</f>
        <v xml:space="preserve"> </v>
      </c>
      <c r="KQ93" s="168" t="str">
        <f t="shared" si="131"/>
        <v xml:space="preserve"> </v>
      </c>
      <c r="KR93" s="169" t="str">
        <f>IF(KN93=0," ",VLOOKUP(KN93,PROTOKOL!$A:$E,5,FALSE))</f>
        <v xml:space="preserve"> </v>
      </c>
      <c r="KS93" s="205" t="str">
        <f t="shared" si="192"/>
        <v xml:space="preserve"> </v>
      </c>
      <c r="KT93" s="169">
        <f t="shared" si="175"/>
        <v>0</v>
      </c>
      <c r="KU93" s="170" t="str">
        <f t="shared" si="176"/>
        <v xml:space="preserve"> </v>
      </c>
      <c r="KW93" s="166">
        <v>24</v>
      </c>
      <c r="KX93" s="228"/>
      <c r="KY93" s="167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",(VLOOKUP(LA93,PROTOKOL!$A$1:$E$27,2,FALSE))*LB93)</f>
        <v xml:space="preserve"> </v>
      </c>
      <c r="LD93" s="168" t="str">
        <f t="shared" si="132"/>
        <v xml:space="preserve"> </v>
      </c>
      <c r="LE93" s="205" t="str">
        <f>IF(LA93=0," ",VLOOKUP(LA93,PROTOKOL!$A:$E,5,FALSE))</f>
        <v xml:space="preserve"> </v>
      </c>
      <c r="LF93" s="169"/>
      <c r="LG93" s="170" t="str">
        <f t="shared" si="177"/>
        <v xml:space="preserve"> </v>
      </c>
      <c r="LH93" s="210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",(VLOOKUP(LJ93,PROTOKOL!$A$1:$E$27,2,FALSE))*LK93)</f>
        <v xml:space="preserve"> </v>
      </c>
      <c r="LM93" s="168" t="str">
        <f t="shared" si="133"/>
        <v xml:space="preserve"> </v>
      </c>
      <c r="LN93" s="169" t="str">
        <f>IF(LJ93=0," ",VLOOKUP(LJ93,PROTOKOL!$A:$E,5,FALSE))</f>
        <v xml:space="preserve"> </v>
      </c>
      <c r="LO93" s="205" t="str">
        <f t="shared" si="193"/>
        <v xml:space="preserve"> </v>
      </c>
      <c r="LP93" s="169">
        <f t="shared" si="178"/>
        <v>0</v>
      </c>
      <c r="LQ93" s="170" t="str">
        <f t="shared" si="179"/>
        <v xml:space="preserve"> </v>
      </c>
    </row>
    <row r="94" spans="1:329" ht="13.8">
      <c r="A94" s="166">
        <v>24</v>
      </c>
      <c r="B94" s="229"/>
      <c r="C94" s="167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",(VLOOKUP(E94,PROTOKOL!$A$1:$E$27,2,FALSE))*F94)</f>
        <v xml:space="preserve"> </v>
      </c>
      <c r="H94" s="168" t="str">
        <f t="shared" si="104"/>
        <v xml:space="preserve"> </v>
      </c>
      <c r="I94" s="205" t="str">
        <f>IF(E94=0," ",VLOOKUP(E94,PROTOKOL!$A:$E,5,FALSE))</f>
        <v xml:space="preserve"> </v>
      </c>
      <c r="J94" s="169"/>
      <c r="K94" s="170" t="str">
        <f t="shared" si="134"/>
        <v xml:space="preserve"> </v>
      </c>
      <c r="L94" s="210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",(VLOOKUP(N94,PROTOKOL!$A$1:$E$27,2,FALSE))*O94)</f>
        <v xml:space="preserve"> </v>
      </c>
      <c r="Q94" s="168" t="str">
        <f t="shared" si="105"/>
        <v xml:space="preserve"> </v>
      </c>
      <c r="R94" s="169" t="str">
        <f>IF(N94=0," ",VLOOKUP(N94,PROTOKOL!$A:$E,5,FALSE))</f>
        <v xml:space="preserve"> </v>
      </c>
      <c r="S94" s="205" t="str">
        <f t="shared" si="135"/>
        <v xml:space="preserve"> </v>
      </c>
      <c r="T94" s="169">
        <f t="shared" si="136"/>
        <v>0</v>
      </c>
      <c r="U94" s="170" t="str">
        <f t="shared" si="137"/>
        <v xml:space="preserve"> </v>
      </c>
      <c r="W94" s="166">
        <v>24</v>
      </c>
      <c r="X94" s="229"/>
      <c r="Y94" s="167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",(VLOOKUP(AA94,PROTOKOL!$A$1:$E$27,2,FALSE))*AB94)</f>
        <v xml:space="preserve"> </v>
      </c>
      <c r="AD94" s="168" t="str">
        <f t="shared" si="106"/>
        <v xml:space="preserve"> </v>
      </c>
      <c r="AE94" s="205" t="str">
        <f>IF(AA94=0," ",VLOOKUP(AA94,PROTOKOL!$A:$E,5,FALSE))</f>
        <v xml:space="preserve"> </v>
      </c>
      <c r="AF94" s="169"/>
      <c r="AG94" s="170" t="str">
        <f t="shared" si="138"/>
        <v xml:space="preserve"> </v>
      </c>
      <c r="AH94" s="210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",(VLOOKUP(AJ94,PROTOKOL!$A$1:$E$27,2,FALSE))*AK94)</f>
        <v xml:space="preserve"> </v>
      </c>
      <c r="AM94" s="168" t="str">
        <f t="shared" si="107"/>
        <v xml:space="preserve"> </v>
      </c>
      <c r="AN94" s="169" t="str">
        <f>IF(AJ94=0," ",VLOOKUP(AJ94,PROTOKOL!$A:$E,5,FALSE))</f>
        <v xml:space="preserve"> </v>
      </c>
      <c r="AO94" s="205" t="str">
        <f t="shared" si="180"/>
        <v xml:space="preserve"> </v>
      </c>
      <c r="AP94" s="169">
        <f t="shared" si="139"/>
        <v>0</v>
      </c>
      <c r="AQ94" s="170" t="str">
        <f t="shared" si="140"/>
        <v xml:space="preserve"> </v>
      </c>
      <c r="AS94" s="166">
        <v>24</v>
      </c>
      <c r="AT94" s="229"/>
      <c r="AU94" s="167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",(VLOOKUP(AW94,PROTOKOL!$A$1:$E$27,2,FALSE))*AX94)</f>
        <v xml:space="preserve"> </v>
      </c>
      <c r="AZ94" s="168" t="str">
        <f t="shared" si="108"/>
        <v xml:space="preserve"> </v>
      </c>
      <c r="BA94" s="205" t="str">
        <f>IF(AW94=0," ",VLOOKUP(AW94,PROTOKOL!$A:$E,5,FALSE))</f>
        <v xml:space="preserve"> </v>
      </c>
      <c r="BB94" s="169"/>
      <c r="BC94" s="170" t="str">
        <f t="shared" si="141"/>
        <v xml:space="preserve"> </v>
      </c>
      <c r="BD94" s="210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",(VLOOKUP(BF94,PROTOKOL!$A$1:$E$27,2,FALSE))*BG94)</f>
        <v xml:space="preserve"> </v>
      </c>
      <c r="BI94" s="168" t="str">
        <f t="shared" si="109"/>
        <v xml:space="preserve"> </v>
      </c>
      <c r="BJ94" s="169" t="str">
        <f>IF(BF94=0," ",VLOOKUP(BF94,PROTOKOL!$A:$E,5,FALSE))</f>
        <v xml:space="preserve"> </v>
      </c>
      <c r="BK94" s="205" t="str">
        <f t="shared" si="181"/>
        <v xml:space="preserve"> </v>
      </c>
      <c r="BL94" s="169">
        <f t="shared" si="142"/>
        <v>0</v>
      </c>
      <c r="BM94" s="170" t="str">
        <f t="shared" si="143"/>
        <v xml:space="preserve"> </v>
      </c>
      <c r="BO94" s="166">
        <v>24</v>
      </c>
      <c r="BP94" s="229"/>
      <c r="BQ94" s="167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",(VLOOKUP(BS94,PROTOKOL!$A$1:$E$27,2,FALSE))*BT94)</f>
        <v xml:space="preserve"> </v>
      </c>
      <c r="BV94" s="168" t="str">
        <f t="shared" si="110"/>
        <v xml:space="preserve"> </v>
      </c>
      <c r="BW94" s="205" t="str">
        <f>IF(BS94=0," ",VLOOKUP(BS94,PROTOKOL!$A:$E,5,FALSE))</f>
        <v xml:space="preserve"> </v>
      </c>
      <c r="BX94" s="169"/>
      <c r="BY94" s="170" t="str">
        <f t="shared" si="144"/>
        <v xml:space="preserve"> </v>
      </c>
      <c r="BZ94" s="210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",(VLOOKUP(CB94,PROTOKOL!$A$1:$E$27,2,FALSE))*CC94)</f>
        <v xml:space="preserve"> </v>
      </c>
      <c r="CE94" s="168" t="str">
        <f t="shared" si="111"/>
        <v xml:space="preserve"> </v>
      </c>
      <c r="CF94" s="169" t="str">
        <f>IF(CB94=0," ",VLOOKUP(CB94,PROTOKOL!$A:$E,5,FALSE))</f>
        <v xml:space="preserve"> </v>
      </c>
      <c r="CG94" s="205" t="str">
        <f t="shared" si="182"/>
        <v xml:space="preserve"> </v>
      </c>
      <c r="CH94" s="169">
        <f t="shared" si="145"/>
        <v>0</v>
      </c>
      <c r="CI94" s="170" t="str">
        <f t="shared" si="146"/>
        <v xml:space="preserve"> </v>
      </c>
      <c r="CK94" s="166">
        <v>24</v>
      </c>
      <c r="CL94" s="229"/>
      <c r="CM94" s="167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",(VLOOKUP(CO94,PROTOKOL!$A$1:$E$27,2,FALSE))*CP94)</f>
        <v xml:space="preserve"> </v>
      </c>
      <c r="CR94" s="168" t="str">
        <f t="shared" si="112"/>
        <v xml:space="preserve"> </v>
      </c>
      <c r="CS94" s="205" t="str">
        <f>IF(CO94=0," ",VLOOKUP(CO94,PROTOKOL!$A:$E,5,FALSE))</f>
        <v xml:space="preserve"> </v>
      </c>
      <c r="CT94" s="169"/>
      <c r="CU94" s="170" t="str">
        <f t="shared" si="147"/>
        <v xml:space="preserve"> </v>
      </c>
      <c r="CV94" s="210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",(VLOOKUP(CX94,PROTOKOL!$A$1:$E$27,2,FALSE))*CY94)</f>
        <v xml:space="preserve"> </v>
      </c>
      <c r="DA94" s="168" t="str">
        <f t="shared" si="113"/>
        <v xml:space="preserve"> </v>
      </c>
      <c r="DB94" s="169" t="str">
        <f>IF(CX94=0," ",VLOOKUP(CX94,PROTOKOL!$A:$E,5,FALSE))</f>
        <v xml:space="preserve"> </v>
      </c>
      <c r="DC94" s="205" t="str">
        <f t="shared" si="183"/>
        <v xml:space="preserve"> </v>
      </c>
      <c r="DD94" s="169">
        <f t="shared" si="148"/>
        <v>0</v>
      </c>
      <c r="DE94" s="170" t="str">
        <f t="shared" si="149"/>
        <v xml:space="preserve"> </v>
      </c>
      <c r="DG94" s="166">
        <v>24</v>
      </c>
      <c r="DH94" s="229"/>
      <c r="DI94" s="167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",(VLOOKUP(DK94,PROTOKOL!$A$1:$E$27,2,FALSE))*DL94)</f>
        <v xml:space="preserve"> </v>
      </c>
      <c r="DN94" s="168" t="str">
        <f t="shared" si="114"/>
        <v xml:space="preserve"> </v>
      </c>
      <c r="DO94" s="205" t="str">
        <f>IF(DK94=0," ",VLOOKUP(DK94,PROTOKOL!$A:$E,5,FALSE))</f>
        <v xml:space="preserve"> </v>
      </c>
      <c r="DP94" s="169"/>
      <c r="DQ94" s="170" t="str">
        <f t="shared" si="150"/>
        <v xml:space="preserve"> </v>
      </c>
      <c r="DR94" s="210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",(VLOOKUP(DT94,PROTOKOL!$A$1:$E$27,2,FALSE))*DU94)</f>
        <v xml:space="preserve"> </v>
      </c>
      <c r="DW94" s="168" t="str">
        <f t="shared" si="115"/>
        <v xml:space="preserve"> </v>
      </c>
      <c r="DX94" s="169" t="str">
        <f>IF(DT94=0," ",VLOOKUP(DT94,PROTOKOL!$A:$E,5,FALSE))</f>
        <v xml:space="preserve"> </v>
      </c>
      <c r="DY94" s="205" t="str">
        <f t="shared" si="184"/>
        <v xml:space="preserve"> </v>
      </c>
      <c r="DZ94" s="169">
        <f t="shared" si="151"/>
        <v>0</v>
      </c>
      <c r="EA94" s="170" t="str">
        <f t="shared" si="152"/>
        <v xml:space="preserve"> </v>
      </c>
      <c r="EC94" s="166">
        <v>24</v>
      </c>
      <c r="ED94" s="229"/>
      <c r="EE94" s="167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",(VLOOKUP(EG94,PROTOKOL!$A$1:$E$27,2,FALSE))*EH94)</f>
        <v xml:space="preserve"> </v>
      </c>
      <c r="EJ94" s="168" t="str">
        <f t="shared" si="116"/>
        <v xml:space="preserve"> </v>
      </c>
      <c r="EK94" s="205" t="str">
        <f>IF(EG94=0," ",VLOOKUP(EG94,PROTOKOL!$A:$E,5,FALSE))</f>
        <v xml:space="preserve"> </v>
      </c>
      <c r="EL94" s="169"/>
      <c r="EM94" s="170" t="str">
        <f t="shared" si="153"/>
        <v xml:space="preserve"> </v>
      </c>
      <c r="EN94" s="210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",(VLOOKUP(EP94,PROTOKOL!$A$1:$E$27,2,FALSE))*EQ94)</f>
        <v xml:space="preserve"> </v>
      </c>
      <c r="ES94" s="168" t="str">
        <f t="shared" si="117"/>
        <v xml:space="preserve"> </v>
      </c>
      <c r="ET94" s="169" t="str">
        <f>IF(EP94=0," ",VLOOKUP(EP94,PROTOKOL!$A:$E,5,FALSE))</f>
        <v xml:space="preserve"> </v>
      </c>
      <c r="EU94" s="205" t="str">
        <f t="shared" si="185"/>
        <v xml:space="preserve"> </v>
      </c>
      <c r="EV94" s="169">
        <f t="shared" si="154"/>
        <v>0</v>
      </c>
      <c r="EW94" s="170" t="str">
        <f t="shared" si="155"/>
        <v xml:space="preserve"> </v>
      </c>
      <c r="EY94" s="166">
        <v>24</v>
      </c>
      <c r="EZ94" s="229"/>
      <c r="FA94" s="167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",(VLOOKUP(FC94,PROTOKOL!$A$1:$E$27,2,FALSE))*FD94)</f>
        <v xml:space="preserve"> </v>
      </c>
      <c r="FF94" s="168" t="str">
        <f t="shared" si="118"/>
        <v xml:space="preserve"> </v>
      </c>
      <c r="FG94" s="205" t="str">
        <f>IF(FC94=0," ",VLOOKUP(FC94,PROTOKOL!$A:$E,5,FALSE))</f>
        <v xml:space="preserve"> </v>
      </c>
      <c r="FH94" s="169"/>
      <c r="FI94" s="170" t="str">
        <f t="shared" si="156"/>
        <v xml:space="preserve"> </v>
      </c>
      <c r="FJ94" s="210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",(VLOOKUP(FL94,PROTOKOL!$A$1:$E$27,2,FALSE))*FM94)</f>
        <v xml:space="preserve"> </v>
      </c>
      <c r="FO94" s="168" t="str">
        <f t="shared" si="119"/>
        <v xml:space="preserve"> </v>
      </c>
      <c r="FP94" s="169" t="str">
        <f>IF(FL94=0," ",VLOOKUP(FL94,PROTOKOL!$A:$E,5,FALSE))</f>
        <v xml:space="preserve"> </v>
      </c>
      <c r="FQ94" s="205" t="str">
        <f t="shared" si="186"/>
        <v xml:space="preserve"> </v>
      </c>
      <c r="FR94" s="169">
        <f t="shared" si="157"/>
        <v>0</v>
      </c>
      <c r="FS94" s="170" t="str">
        <f t="shared" si="158"/>
        <v xml:space="preserve"> </v>
      </c>
      <c r="FU94" s="166">
        <v>24</v>
      </c>
      <c r="FV94" s="229"/>
      <c r="FW94" s="167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",(VLOOKUP(FY94,PROTOKOL!$A$1:$E$27,2,FALSE))*FZ94)</f>
        <v xml:space="preserve"> </v>
      </c>
      <c r="GB94" s="168" t="str">
        <f t="shared" si="120"/>
        <v xml:space="preserve"> </v>
      </c>
      <c r="GC94" s="205" t="str">
        <f>IF(FY94=0," ",VLOOKUP(FY94,PROTOKOL!$A:$E,5,FALSE))</f>
        <v xml:space="preserve"> </v>
      </c>
      <c r="GD94" s="169"/>
      <c r="GE94" s="170" t="str">
        <f t="shared" si="159"/>
        <v xml:space="preserve"> </v>
      </c>
      <c r="GF94" s="210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",(VLOOKUP(GH94,PROTOKOL!$A$1:$E$27,2,FALSE))*GI94)</f>
        <v xml:space="preserve"> </v>
      </c>
      <c r="GK94" s="168" t="str">
        <f t="shared" si="121"/>
        <v xml:space="preserve"> </v>
      </c>
      <c r="GL94" s="169" t="str">
        <f>IF(GH94=0," ",VLOOKUP(GH94,PROTOKOL!$A:$E,5,FALSE))</f>
        <v xml:space="preserve"> </v>
      </c>
      <c r="GM94" s="205" t="str">
        <f t="shared" si="187"/>
        <v xml:space="preserve"> </v>
      </c>
      <c r="GN94" s="169">
        <f t="shared" si="160"/>
        <v>0</v>
      </c>
      <c r="GO94" s="170" t="str">
        <f t="shared" si="161"/>
        <v xml:space="preserve"> </v>
      </c>
      <c r="GQ94" s="166">
        <v>24</v>
      </c>
      <c r="GR94" s="229"/>
      <c r="GS94" s="167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",(VLOOKUP(GU94,PROTOKOL!$A$1:$E$27,2,FALSE))*GV94)</f>
        <v xml:space="preserve"> </v>
      </c>
      <c r="GX94" s="168" t="str">
        <f t="shared" si="122"/>
        <v xml:space="preserve"> </v>
      </c>
      <c r="GY94" s="205" t="str">
        <f>IF(GU94=0," ",VLOOKUP(GU94,PROTOKOL!$A:$E,5,FALSE))</f>
        <v xml:space="preserve"> </v>
      </c>
      <c r="GZ94" s="169"/>
      <c r="HA94" s="170" t="str">
        <f t="shared" si="162"/>
        <v xml:space="preserve"> </v>
      </c>
      <c r="HB94" s="210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",(VLOOKUP(HD94,PROTOKOL!$A$1:$E$27,2,FALSE))*HE94)</f>
        <v xml:space="preserve"> </v>
      </c>
      <c r="HG94" s="168" t="str">
        <f t="shared" si="123"/>
        <v xml:space="preserve"> </v>
      </c>
      <c r="HH94" s="169" t="str">
        <f>IF(HD94=0," ",VLOOKUP(HD94,PROTOKOL!$A:$E,5,FALSE))</f>
        <v xml:space="preserve"> </v>
      </c>
      <c r="HI94" s="205" t="str">
        <f t="shared" si="188"/>
        <v xml:space="preserve"> </v>
      </c>
      <c r="HJ94" s="169">
        <f t="shared" si="163"/>
        <v>0</v>
      </c>
      <c r="HK94" s="170" t="str">
        <f t="shared" si="164"/>
        <v xml:space="preserve"> </v>
      </c>
      <c r="HM94" s="166">
        <v>24</v>
      </c>
      <c r="HN94" s="229"/>
      <c r="HO94" s="167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",(VLOOKUP(HQ94,PROTOKOL!$A$1:$E$27,2,FALSE))*HR94)</f>
        <v xml:space="preserve"> </v>
      </c>
      <c r="HT94" s="168" t="str">
        <f t="shared" si="124"/>
        <v xml:space="preserve"> </v>
      </c>
      <c r="HU94" s="205" t="str">
        <f>IF(HQ94=0," ",VLOOKUP(HQ94,PROTOKOL!$A:$E,5,FALSE))</f>
        <v xml:space="preserve"> </v>
      </c>
      <c r="HV94" s="169"/>
      <c r="HW94" s="170" t="str">
        <f t="shared" si="165"/>
        <v xml:space="preserve"> </v>
      </c>
      <c r="HX94" s="210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",(VLOOKUP(HZ94,PROTOKOL!$A$1:$E$27,2,FALSE))*IA94)</f>
        <v xml:space="preserve"> </v>
      </c>
      <c r="IC94" s="168" t="str">
        <f t="shared" si="125"/>
        <v xml:space="preserve"> </v>
      </c>
      <c r="ID94" s="169" t="str">
        <f>IF(HZ94=0," ",VLOOKUP(HZ94,PROTOKOL!$A:$E,5,FALSE))</f>
        <v xml:space="preserve"> </v>
      </c>
      <c r="IE94" s="205" t="str">
        <f t="shared" si="189"/>
        <v xml:space="preserve"> </v>
      </c>
      <c r="IF94" s="169">
        <f t="shared" si="166"/>
        <v>0</v>
      </c>
      <c r="IG94" s="170" t="str">
        <f t="shared" si="167"/>
        <v xml:space="preserve"> </v>
      </c>
      <c r="II94" s="166">
        <v>24</v>
      </c>
      <c r="IJ94" s="229"/>
      <c r="IK94" s="167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",(VLOOKUP(IM94,PROTOKOL!$A$1:$E$27,2,FALSE))*IN94)</f>
        <v xml:space="preserve"> </v>
      </c>
      <c r="IP94" s="168" t="str">
        <f t="shared" si="126"/>
        <v xml:space="preserve"> </v>
      </c>
      <c r="IQ94" s="205" t="str">
        <f>IF(IM94=0," ",VLOOKUP(IM94,PROTOKOL!$A:$E,5,FALSE))</f>
        <v xml:space="preserve"> </v>
      </c>
      <c r="IR94" s="169"/>
      <c r="IS94" s="170" t="str">
        <f t="shared" si="168"/>
        <v xml:space="preserve"> </v>
      </c>
      <c r="IT94" s="210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",(VLOOKUP(IV94,PROTOKOL!$A$1:$E$27,2,FALSE))*IW94)</f>
        <v xml:space="preserve"> </v>
      </c>
      <c r="IY94" s="168" t="str">
        <f t="shared" si="127"/>
        <v xml:space="preserve"> </v>
      </c>
      <c r="IZ94" s="169" t="str">
        <f>IF(IV94=0," ",VLOOKUP(IV94,PROTOKOL!$A:$E,5,FALSE))</f>
        <v xml:space="preserve"> </v>
      </c>
      <c r="JA94" s="205" t="str">
        <f t="shared" si="190"/>
        <v xml:space="preserve"> </v>
      </c>
      <c r="JB94" s="169">
        <f t="shared" si="169"/>
        <v>0</v>
      </c>
      <c r="JC94" s="170" t="str">
        <f t="shared" si="170"/>
        <v xml:space="preserve"> </v>
      </c>
      <c r="JE94" s="166">
        <v>24</v>
      </c>
      <c r="JF94" s="229"/>
      <c r="JG94" s="167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",(VLOOKUP(JI94,PROTOKOL!$A$1:$E$27,2,FALSE))*JJ94)</f>
        <v xml:space="preserve"> </v>
      </c>
      <c r="JL94" s="168" t="str">
        <f t="shared" si="128"/>
        <v xml:space="preserve"> </v>
      </c>
      <c r="JM94" s="205" t="str">
        <f>IF(JI94=0," ",VLOOKUP(JI94,PROTOKOL!$A:$E,5,FALSE))</f>
        <v xml:space="preserve"> </v>
      </c>
      <c r="JN94" s="169"/>
      <c r="JO94" s="170" t="str">
        <f t="shared" si="171"/>
        <v xml:space="preserve"> </v>
      </c>
      <c r="JP94" s="210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",(VLOOKUP(JR94,PROTOKOL!$A$1:$E$27,2,FALSE))*JS94)</f>
        <v xml:space="preserve"> </v>
      </c>
      <c r="JU94" s="168" t="str">
        <f t="shared" si="129"/>
        <v xml:space="preserve"> </v>
      </c>
      <c r="JV94" s="169" t="str">
        <f>IF(JR94=0," ",VLOOKUP(JR94,PROTOKOL!$A:$E,5,FALSE))</f>
        <v xml:space="preserve"> </v>
      </c>
      <c r="JW94" s="205" t="str">
        <f t="shared" si="191"/>
        <v xml:space="preserve"> </v>
      </c>
      <c r="JX94" s="169">
        <f t="shared" si="172"/>
        <v>0</v>
      </c>
      <c r="JY94" s="170" t="str">
        <f t="shared" si="173"/>
        <v xml:space="preserve"> </v>
      </c>
      <c r="KA94" s="166">
        <v>24</v>
      </c>
      <c r="KB94" s="229"/>
      <c r="KC94" s="167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",(VLOOKUP(KE94,PROTOKOL!$A$1:$E$27,2,FALSE))*KF94)</f>
        <v xml:space="preserve"> </v>
      </c>
      <c r="KH94" s="168" t="str">
        <f t="shared" si="130"/>
        <v xml:space="preserve"> </v>
      </c>
      <c r="KI94" s="205" t="str">
        <f>IF(KE94=0," ",VLOOKUP(KE94,PROTOKOL!$A:$E,5,FALSE))</f>
        <v xml:space="preserve"> </v>
      </c>
      <c r="KJ94" s="169"/>
      <c r="KK94" s="170" t="str">
        <f t="shared" si="174"/>
        <v xml:space="preserve"> </v>
      </c>
      <c r="KL94" s="210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",(VLOOKUP(KN94,PROTOKOL!$A$1:$E$27,2,FALSE))*KO94)</f>
        <v xml:space="preserve"> </v>
      </c>
      <c r="KQ94" s="168" t="str">
        <f t="shared" si="131"/>
        <v xml:space="preserve"> </v>
      </c>
      <c r="KR94" s="169" t="str">
        <f>IF(KN94=0," ",VLOOKUP(KN94,PROTOKOL!$A:$E,5,FALSE))</f>
        <v xml:space="preserve"> </v>
      </c>
      <c r="KS94" s="205" t="str">
        <f t="shared" si="192"/>
        <v xml:space="preserve"> </v>
      </c>
      <c r="KT94" s="169">
        <f t="shared" si="175"/>
        <v>0</v>
      </c>
      <c r="KU94" s="170" t="str">
        <f t="shared" si="176"/>
        <v xml:space="preserve"> </v>
      </c>
      <c r="KW94" s="166">
        <v>24</v>
      </c>
      <c r="KX94" s="229"/>
      <c r="KY94" s="167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",(VLOOKUP(LA94,PROTOKOL!$A$1:$E$27,2,FALSE))*LB94)</f>
        <v xml:space="preserve"> </v>
      </c>
      <c r="LD94" s="168" t="str">
        <f t="shared" si="132"/>
        <v xml:space="preserve"> </v>
      </c>
      <c r="LE94" s="205" t="str">
        <f>IF(LA94=0," ",VLOOKUP(LA94,PROTOKOL!$A:$E,5,FALSE))</f>
        <v xml:space="preserve"> </v>
      </c>
      <c r="LF94" s="169"/>
      <c r="LG94" s="170" t="str">
        <f t="shared" si="177"/>
        <v xml:space="preserve"> </v>
      </c>
      <c r="LH94" s="210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",(VLOOKUP(LJ94,PROTOKOL!$A$1:$E$27,2,FALSE))*LK94)</f>
        <v xml:space="preserve"> </v>
      </c>
      <c r="LM94" s="168" t="str">
        <f t="shared" si="133"/>
        <v xml:space="preserve"> </v>
      </c>
      <c r="LN94" s="169" t="str">
        <f>IF(LJ94=0," ",VLOOKUP(LJ94,PROTOKOL!$A:$E,5,FALSE))</f>
        <v xml:space="preserve"> </v>
      </c>
      <c r="LO94" s="205" t="str">
        <f t="shared" si="193"/>
        <v xml:space="preserve"> </v>
      </c>
      <c r="LP94" s="169">
        <f t="shared" si="178"/>
        <v>0</v>
      </c>
      <c r="LQ94" s="170" t="str">
        <f t="shared" si="179"/>
        <v xml:space="preserve"> </v>
      </c>
    </row>
    <row r="95" spans="1:329" ht="13.8">
      <c r="A95" s="166">
        <v>25</v>
      </c>
      <c r="B95" s="227">
        <v>25</v>
      </c>
      <c r="C95" s="167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",(VLOOKUP(E95,PROTOKOL!$A$1:$E$27,2,FALSE))*F95)</f>
        <v xml:space="preserve"> </v>
      </c>
      <c r="H95" s="168" t="str">
        <f t="shared" si="104"/>
        <v xml:space="preserve"> </v>
      </c>
      <c r="I95" s="205" t="str">
        <f>IF(E95=0," ",VLOOKUP(E95,PROTOKOL!$A:$E,5,FALSE))</f>
        <v xml:space="preserve"> </v>
      </c>
      <c r="J95" s="169"/>
      <c r="K95" s="170" t="str">
        <f t="shared" si="134"/>
        <v xml:space="preserve"> </v>
      </c>
      <c r="L95" s="210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",(VLOOKUP(N95,PROTOKOL!$A$1:$E$27,2,FALSE))*O95)</f>
        <v xml:space="preserve"> </v>
      </c>
      <c r="Q95" s="168" t="str">
        <f t="shared" si="105"/>
        <v xml:space="preserve"> </v>
      </c>
      <c r="R95" s="169" t="str">
        <f>IF(N95=0," ",VLOOKUP(N95,PROTOKOL!$A:$E,5,FALSE))</f>
        <v xml:space="preserve"> </v>
      </c>
      <c r="S95" s="205" t="str">
        <f t="shared" si="135"/>
        <v xml:space="preserve"> </v>
      </c>
      <c r="T95" s="169">
        <f t="shared" si="136"/>
        <v>0</v>
      </c>
      <c r="U95" s="170" t="str">
        <f t="shared" si="137"/>
        <v xml:space="preserve"> </v>
      </c>
      <c r="W95" s="166">
        <v>25</v>
      </c>
      <c r="X95" s="227">
        <v>25</v>
      </c>
      <c r="Y95" s="167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",(VLOOKUP(AA95,PROTOKOL!$A$1:$E$27,2,FALSE))*AB95)</f>
        <v xml:space="preserve"> </v>
      </c>
      <c r="AD95" s="168" t="str">
        <f t="shared" si="106"/>
        <v xml:space="preserve"> </v>
      </c>
      <c r="AE95" s="205" t="str">
        <f>IF(AA95=0," ",VLOOKUP(AA95,PROTOKOL!$A:$E,5,FALSE))</f>
        <v xml:space="preserve"> </v>
      </c>
      <c r="AF95" s="169"/>
      <c r="AG95" s="170" t="str">
        <f t="shared" si="138"/>
        <v xml:space="preserve"> </v>
      </c>
      <c r="AH95" s="210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",(VLOOKUP(AJ95,PROTOKOL!$A$1:$E$27,2,FALSE))*AK95)</f>
        <v xml:space="preserve"> </v>
      </c>
      <c r="AM95" s="168" t="str">
        <f t="shared" si="107"/>
        <v xml:space="preserve"> </v>
      </c>
      <c r="AN95" s="169" t="str">
        <f>IF(AJ95=0," ",VLOOKUP(AJ95,PROTOKOL!$A:$E,5,FALSE))</f>
        <v xml:space="preserve"> </v>
      </c>
      <c r="AO95" s="205" t="str">
        <f t="shared" si="180"/>
        <v xml:space="preserve"> </v>
      </c>
      <c r="AP95" s="169">
        <f t="shared" si="139"/>
        <v>0</v>
      </c>
      <c r="AQ95" s="170" t="str">
        <f t="shared" si="140"/>
        <v xml:space="preserve"> </v>
      </c>
      <c r="AS95" s="166">
        <v>25</v>
      </c>
      <c r="AT95" s="227">
        <v>25</v>
      </c>
      <c r="AU95" s="167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",(VLOOKUP(AW95,PROTOKOL!$A$1:$E$27,2,FALSE))*AX95)</f>
        <v xml:space="preserve"> </v>
      </c>
      <c r="AZ95" s="168" t="str">
        <f t="shared" si="108"/>
        <v xml:space="preserve"> </v>
      </c>
      <c r="BA95" s="205" t="str">
        <f>IF(AW95=0," ",VLOOKUP(AW95,PROTOKOL!$A:$E,5,FALSE))</f>
        <v xml:space="preserve"> </v>
      </c>
      <c r="BB95" s="169"/>
      <c r="BC95" s="170" t="str">
        <f t="shared" si="141"/>
        <v xml:space="preserve"> </v>
      </c>
      <c r="BD95" s="210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",(VLOOKUP(BF95,PROTOKOL!$A$1:$E$27,2,FALSE))*BG95)</f>
        <v xml:space="preserve"> </v>
      </c>
      <c r="BI95" s="168" t="str">
        <f t="shared" si="109"/>
        <v xml:space="preserve"> </v>
      </c>
      <c r="BJ95" s="169" t="str">
        <f>IF(BF95=0," ",VLOOKUP(BF95,PROTOKOL!$A:$E,5,FALSE))</f>
        <v xml:space="preserve"> </v>
      </c>
      <c r="BK95" s="205" t="str">
        <f t="shared" si="181"/>
        <v xml:space="preserve"> </v>
      </c>
      <c r="BL95" s="169">
        <f t="shared" si="142"/>
        <v>0</v>
      </c>
      <c r="BM95" s="170" t="str">
        <f t="shared" si="143"/>
        <v xml:space="preserve"> </v>
      </c>
      <c r="BO95" s="166">
        <v>25</v>
      </c>
      <c r="BP95" s="227">
        <v>25</v>
      </c>
      <c r="BQ95" s="167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",(VLOOKUP(BS95,PROTOKOL!$A$1:$E$27,2,FALSE))*BT95)</f>
        <v xml:space="preserve"> </v>
      </c>
      <c r="BV95" s="168" t="str">
        <f t="shared" si="110"/>
        <v xml:space="preserve"> </v>
      </c>
      <c r="BW95" s="205" t="str">
        <f>IF(BS95=0," ",VLOOKUP(BS95,PROTOKOL!$A:$E,5,FALSE))</f>
        <v xml:space="preserve"> </v>
      </c>
      <c r="BX95" s="169"/>
      <c r="BY95" s="170" t="str">
        <f t="shared" si="144"/>
        <v xml:space="preserve"> </v>
      </c>
      <c r="BZ95" s="210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",(VLOOKUP(CB95,PROTOKOL!$A$1:$E$27,2,FALSE))*CC95)</f>
        <v xml:space="preserve"> </v>
      </c>
      <c r="CE95" s="168" t="str">
        <f t="shared" si="111"/>
        <v xml:space="preserve"> </v>
      </c>
      <c r="CF95" s="169" t="str">
        <f>IF(CB95=0," ",VLOOKUP(CB95,PROTOKOL!$A:$E,5,FALSE))</f>
        <v xml:space="preserve"> </v>
      </c>
      <c r="CG95" s="205" t="str">
        <f t="shared" si="182"/>
        <v xml:space="preserve"> </v>
      </c>
      <c r="CH95" s="169">
        <f t="shared" si="145"/>
        <v>0</v>
      </c>
      <c r="CI95" s="170" t="str">
        <f t="shared" si="146"/>
        <v xml:space="preserve"> </v>
      </c>
      <c r="CK95" s="166">
        <v>25</v>
      </c>
      <c r="CL95" s="227">
        <v>25</v>
      </c>
      <c r="CM95" s="167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",(VLOOKUP(CO95,PROTOKOL!$A$1:$E$27,2,FALSE))*CP95)</f>
        <v xml:space="preserve"> </v>
      </c>
      <c r="CR95" s="168" t="str">
        <f t="shared" si="112"/>
        <v xml:space="preserve"> </v>
      </c>
      <c r="CS95" s="205" t="str">
        <f>IF(CO95=0," ",VLOOKUP(CO95,PROTOKOL!$A:$E,5,FALSE))</f>
        <v xml:space="preserve"> </v>
      </c>
      <c r="CT95" s="169"/>
      <c r="CU95" s="170" t="str">
        <f t="shared" si="147"/>
        <v xml:space="preserve"> </v>
      </c>
      <c r="CV95" s="210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",(VLOOKUP(CX95,PROTOKOL!$A$1:$E$27,2,FALSE))*CY95)</f>
        <v xml:space="preserve"> </v>
      </c>
      <c r="DA95" s="168" t="str">
        <f t="shared" si="113"/>
        <v xml:space="preserve"> </v>
      </c>
      <c r="DB95" s="169" t="str">
        <f>IF(CX95=0," ",VLOOKUP(CX95,PROTOKOL!$A:$E,5,FALSE))</f>
        <v xml:space="preserve"> </v>
      </c>
      <c r="DC95" s="205" t="str">
        <f t="shared" si="183"/>
        <v xml:space="preserve"> </v>
      </c>
      <c r="DD95" s="169">
        <f t="shared" si="148"/>
        <v>0</v>
      </c>
      <c r="DE95" s="170" t="str">
        <f t="shared" si="149"/>
        <v xml:space="preserve"> </v>
      </c>
      <c r="DG95" s="166">
        <v>25</v>
      </c>
      <c r="DH95" s="227">
        <v>25</v>
      </c>
      <c r="DI95" s="167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",(VLOOKUP(DK95,PROTOKOL!$A$1:$E$27,2,FALSE))*DL95)</f>
        <v xml:space="preserve"> </v>
      </c>
      <c r="DN95" s="168" t="str">
        <f t="shared" si="114"/>
        <v xml:space="preserve"> </v>
      </c>
      <c r="DO95" s="205" t="str">
        <f>IF(DK95=0," ",VLOOKUP(DK95,PROTOKOL!$A:$E,5,FALSE))</f>
        <v xml:space="preserve"> </v>
      </c>
      <c r="DP95" s="169"/>
      <c r="DQ95" s="170" t="str">
        <f t="shared" si="150"/>
        <v xml:space="preserve"> </v>
      </c>
      <c r="DR95" s="210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",(VLOOKUP(DT95,PROTOKOL!$A$1:$E$27,2,FALSE))*DU95)</f>
        <v xml:space="preserve"> </v>
      </c>
      <c r="DW95" s="168" t="str">
        <f t="shared" si="115"/>
        <v xml:space="preserve"> </v>
      </c>
      <c r="DX95" s="169" t="str">
        <f>IF(DT95=0," ",VLOOKUP(DT95,PROTOKOL!$A:$E,5,FALSE))</f>
        <v xml:space="preserve"> </v>
      </c>
      <c r="DY95" s="205" t="str">
        <f t="shared" si="184"/>
        <v xml:space="preserve"> </v>
      </c>
      <c r="DZ95" s="169">
        <f t="shared" si="151"/>
        <v>0</v>
      </c>
      <c r="EA95" s="170" t="str">
        <f t="shared" si="152"/>
        <v xml:space="preserve"> </v>
      </c>
      <c r="EC95" s="166">
        <v>25</v>
      </c>
      <c r="ED95" s="227">
        <v>25</v>
      </c>
      <c r="EE95" s="167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",(VLOOKUP(EG95,PROTOKOL!$A$1:$E$27,2,FALSE))*EH95)</f>
        <v xml:space="preserve"> </v>
      </c>
      <c r="EJ95" s="168" t="str">
        <f t="shared" si="116"/>
        <v xml:space="preserve"> </v>
      </c>
      <c r="EK95" s="205" t="str">
        <f>IF(EG95=0," ",VLOOKUP(EG95,PROTOKOL!$A:$E,5,FALSE))</f>
        <v xml:space="preserve"> </v>
      </c>
      <c r="EL95" s="169"/>
      <c r="EM95" s="170" t="str">
        <f t="shared" si="153"/>
        <v xml:space="preserve"> </v>
      </c>
      <c r="EN95" s="210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",(VLOOKUP(EP95,PROTOKOL!$A$1:$E$27,2,FALSE))*EQ95)</f>
        <v xml:space="preserve"> </v>
      </c>
      <c r="ES95" s="168" t="str">
        <f t="shared" si="117"/>
        <v xml:space="preserve"> </v>
      </c>
      <c r="ET95" s="169" t="str">
        <f>IF(EP95=0," ",VLOOKUP(EP95,PROTOKOL!$A:$E,5,FALSE))</f>
        <v xml:space="preserve"> </v>
      </c>
      <c r="EU95" s="205" t="str">
        <f t="shared" si="185"/>
        <v xml:space="preserve"> </v>
      </c>
      <c r="EV95" s="169">
        <f t="shared" si="154"/>
        <v>0</v>
      </c>
      <c r="EW95" s="170" t="str">
        <f t="shared" si="155"/>
        <v xml:space="preserve"> </v>
      </c>
      <c r="EY95" s="166">
        <v>25</v>
      </c>
      <c r="EZ95" s="227">
        <v>25</v>
      </c>
      <c r="FA95" s="167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",(VLOOKUP(FC95,PROTOKOL!$A$1:$E$27,2,FALSE))*FD95)</f>
        <v xml:space="preserve"> </v>
      </c>
      <c r="FF95" s="168" t="str">
        <f t="shared" si="118"/>
        <v xml:space="preserve"> </v>
      </c>
      <c r="FG95" s="205" t="str">
        <f>IF(FC95=0," ",VLOOKUP(FC95,PROTOKOL!$A:$E,5,FALSE))</f>
        <v xml:space="preserve"> </v>
      </c>
      <c r="FH95" s="169"/>
      <c r="FI95" s="170" t="str">
        <f t="shared" si="156"/>
        <v xml:space="preserve"> </v>
      </c>
      <c r="FJ95" s="210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",(VLOOKUP(FL95,PROTOKOL!$A$1:$E$27,2,FALSE))*FM95)</f>
        <v xml:space="preserve"> </v>
      </c>
      <c r="FO95" s="168" t="str">
        <f t="shared" si="119"/>
        <v xml:space="preserve"> </v>
      </c>
      <c r="FP95" s="169" t="str">
        <f>IF(FL95=0," ",VLOOKUP(FL95,PROTOKOL!$A:$E,5,FALSE))</f>
        <v xml:space="preserve"> </v>
      </c>
      <c r="FQ95" s="205" t="str">
        <f t="shared" si="186"/>
        <v xml:space="preserve"> </v>
      </c>
      <c r="FR95" s="169">
        <f t="shared" si="157"/>
        <v>0</v>
      </c>
      <c r="FS95" s="170" t="str">
        <f t="shared" si="158"/>
        <v xml:space="preserve"> </v>
      </c>
      <c r="FU95" s="166">
        <v>25</v>
      </c>
      <c r="FV95" s="227">
        <v>25</v>
      </c>
      <c r="FW95" s="167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",(VLOOKUP(FY95,PROTOKOL!$A$1:$E$27,2,FALSE))*FZ95)</f>
        <v xml:space="preserve"> </v>
      </c>
      <c r="GB95" s="168" t="str">
        <f t="shared" si="120"/>
        <v xml:space="preserve"> </v>
      </c>
      <c r="GC95" s="205" t="str">
        <f>IF(FY95=0," ",VLOOKUP(FY95,PROTOKOL!$A:$E,5,FALSE))</f>
        <v xml:space="preserve"> </v>
      </c>
      <c r="GD95" s="169"/>
      <c r="GE95" s="170" t="str">
        <f t="shared" si="159"/>
        <v xml:space="preserve"> </v>
      </c>
      <c r="GF95" s="210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",(VLOOKUP(GH95,PROTOKOL!$A$1:$E$27,2,FALSE))*GI95)</f>
        <v xml:space="preserve"> </v>
      </c>
      <c r="GK95" s="168" t="str">
        <f t="shared" si="121"/>
        <v xml:space="preserve"> </v>
      </c>
      <c r="GL95" s="169" t="str">
        <f>IF(GH95=0," ",VLOOKUP(GH95,PROTOKOL!$A:$E,5,FALSE))</f>
        <v xml:space="preserve"> </v>
      </c>
      <c r="GM95" s="205" t="str">
        <f t="shared" si="187"/>
        <v xml:space="preserve"> </v>
      </c>
      <c r="GN95" s="169">
        <f t="shared" si="160"/>
        <v>0</v>
      </c>
      <c r="GO95" s="170" t="str">
        <f t="shared" si="161"/>
        <v xml:space="preserve"> </v>
      </c>
      <c r="GQ95" s="166">
        <v>25</v>
      </c>
      <c r="GR95" s="227">
        <v>25</v>
      </c>
      <c r="GS95" s="167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",(VLOOKUP(GU95,PROTOKOL!$A$1:$E$27,2,FALSE))*GV95)</f>
        <v xml:space="preserve"> </v>
      </c>
      <c r="GX95" s="168" t="str">
        <f t="shared" si="122"/>
        <v xml:space="preserve"> </v>
      </c>
      <c r="GY95" s="205" t="str">
        <f>IF(GU95=0," ",VLOOKUP(GU95,PROTOKOL!$A:$E,5,FALSE))</f>
        <v xml:space="preserve"> </v>
      </c>
      <c r="GZ95" s="169"/>
      <c r="HA95" s="170" t="str">
        <f t="shared" si="162"/>
        <v xml:space="preserve"> </v>
      </c>
      <c r="HB95" s="210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",(VLOOKUP(HD95,PROTOKOL!$A$1:$E$27,2,FALSE))*HE95)</f>
        <v xml:space="preserve"> </v>
      </c>
      <c r="HG95" s="168" t="str">
        <f t="shared" si="123"/>
        <v xml:space="preserve"> </v>
      </c>
      <c r="HH95" s="169" t="str">
        <f>IF(HD95=0," ",VLOOKUP(HD95,PROTOKOL!$A:$E,5,FALSE))</f>
        <v xml:space="preserve"> </v>
      </c>
      <c r="HI95" s="205" t="str">
        <f t="shared" si="188"/>
        <v xml:space="preserve"> </v>
      </c>
      <c r="HJ95" s="169">
        <f t="shared" si="163"/>
        <v>0</v>
      </c>
      <c r="HK95" s="170" t="str">
        <f t="shared" si="164"/>
        <v xml:space="preserve"> </v>
      </c>
      <c r="HM95" s="166">
        <v>25</v>
      </c>
      <c r="HN95" s="227">
        <v>25</v>
      </c>
      <c r="HO95" s="167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",(VLOOKUP(HQ95,PROTOKOL!$A$1:$E$27,2,FALSE))*HR95)</f>
        <v xml:space="preserve"> </v>
      </c>
      <c r="HT95" s="168" t="str">
        <f t="shared" si="124"/>
        <v xml:space="preserve"> </v>
      </c>
      <c r="HU95" s="205" t="str">
        <f>IF(HQ95=0," ",VLOOKUP(HQ95,PROTOKOL!$A:$E,5,FALSE))</f>
        <v xml:space="preserve"> </v>
      </c>
      <c r="HV95" s="169"/>
      <c r="HW95" s="170" t="str">
        <f t="shared" si="165"/>
        <v xml:space="preserve"> </v>
      </c>
      <c r="HX95" s="210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",(VLOOKUP(HZ95,PROTOKOL!$A$1:$E$27,2,FALSE))*IA95)</f>
        <v xml:space="preserve"> </v>
      </c>
      <c r="IC95" s="168" t="str">
        <f t="shared" si="125"/>
        <v xml:space="preserve"> </v>
      </c>
      <c r="ID95" s="169" t="str">
        <f>IF(HZ95=0," ",VLOOKUP(HZ95,PROTOKOL!$A:$E,5,FALSE))</f>
        <v xml:space="preserve"> </v>
      </c>
      <c r="IE95" s="205" t="str">
        <f t="shared" si="189"/>
        <v xml:space="preserve"> </v>
      </c>
      <c r="IF95" s="169">
        <f t="shared" si="166"/>
        <v>0</v>
      </c>
      <c r="IG95" s="170" t="str">
        <f t="shared" si="167"/>
        <v xml:space="preserve"> </v>
      </c>
      <c r="II95" s="166">
        <v>25</v>
      </c>
      <c r="IJ95" s="227">
        <v>25</v>
      </c>
      <c r="IK95" s="167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",(VLOOKUP(IM95,PROTOKOL!$A$1:$E$27,2,FALSE))*IN95)</f>
        <v xml:space="preserve"> </v>
      </c>
      <c r="IP95" s="168" t="str">
        <f t="shared" si="126"/>
        <v xml:space="preserve"> </v>
      </c>
      <c r="IQ95" s="205" t="str">
        <f>IF(IM95=0," ",VLOOKUP(IM95,PROTOKOL!$A:$E,5,FALSE))</f>
        <v xml:space="preserve"> </v>
      </c>
      <c r="IR95" s="169"/>
      <c r="IS95" s="170" t="str">
        <f t="shared" si="168"/>
        <v xml:space="preserve"> </v>
      </c>
      <c r="IT95" s="210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",(VLOOKUP(IV95,PROTOKOL!$A$1:$E$27,2,FALSE))*IW95)</f>
        <v xml:space="preserve"> </v>
      </c>
      <c r="IY95" s="168" t="str">
        <f t="shared" si="127"/>
        <v xml:space="preserve"> </v>
      </c>
      <c r="IZ95" s="169" t="str">
        <f>IF(IV95=0," ",VLOOKUP(IV95,PROTOKOL!$A:$E,5,FALSE))</f>
        <v xml:space="preserve"> </v>
      </c>
      <c r="JA95" s="205" t="str">
        <f t="shared" si="190"/>
        <v xml:space="preserve"> </v>
      </c>
      <c r="JB95" s="169">
        <f t="shared" si="169"/>
        <v>0</v>
      </c>
      <c r="JC95" s="170" t="str">
        <f t="shared" si="170"/>
        <v xml:space="preserve"> </v>
      </c>
      <c r="JE95" s="166">
        <v>25</v>
      </c>
      <c r="JF95" s="227">
        <v>25</v>
      </c>
      <c r="JG95" s="167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",(VLOOKUP(JI95,PROTOKOL!$A$1:$E$27,2,FALSE))*JJ95)</f>
        <v xml:space="preserve"> </v>
      </c>
      <c r="JL95" s="168" t="str">
        <f t="shared" si="128"/>
        <v xml:space="preserve"> </v>
      </c>
      <c r="JM95" s="205" t="str">
        <f>IF(JI95=0," ",VLOOKUP(JI95,PROTOKOL!$A:$E,5,FALSE))</f>
        <v xml:space="preserve"> </v>
      </c>
      <c r="JN95" s="169"/>
      <c r="JO95" s="170" t="str">
        <f t="shared" si="171"/>
        <v xml:space="preserve"> </v>
      </c>
      <c r="JP95" s="210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",(VLOOKUP(JR95,PROTOKOL!$A$1:$E$27,2,FALSE))*JS95)</f>
        <v xml:space="preserve"> </v>
      </c>
      <c r="JU95" s="168" t="str">
        <f t="shared" si="129"/>
        <v xml:space="preserve"> </v>
      </c>
      <c r="JV95" s="169" t="str">
        <f>IF(JR95=0," ",VLOOKUP(JR95,PROTOKOL!$A:$E,5,FALSE))</f>
        <v xml:space="preserve"> </v>
      </c>
      <c r="JW95" s="205" t="str">
        <f t="shared" si="191"/>
        <v xml:space="preserve"> </v>
      </c>
      <c r="JX95" s="169">
        <f t="shared" si="172"/>
        <v>0</v>
      </c>
      <c r="JY95" s="170" t="str">
        <f t="shared" si="173"/>
        <v xml:space="preserve"> </v>
      </c>
      <c r="KA95" s="166">
        <v>25</v>
      </c>
      <c r="KB95" s="227">
        <v>25</v>
      </c>
      <c r="KC95" s="167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",(VLOOKUP(KE95,PROTOKOL!$A$1:$E$27,2,FALSE))*KF95)</f>
        <v xml:space="preserve"> </v>
      </c>
      <c r="KH95" s="168" t="str">
        <f t="shared" si="130"/>
        <v xml:space="preserve"> </v>
      </c>
      <c r="KI95" s="205" t="str">
        <f>IF(KE95=0," ",VLOOKUP(KE95,PROTOKOL!$A:$E,5,FALSE))</f>
        <v xml:space="preserve"> </v>
      </c>
      <c r="KJ95" s="169"/>
      <c r="KK95" s="170" t="str">
        <f t="shared" si="174"/>
        <v xml:space="preserve"> </v>
      </c>
      <c r="KL95" s="210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",(VLOOKUP(KN95,PROTOKOL!$A$1:$E$27,2,FALSE))*KO95)</f>
        <v xml:space="preserve"> </v>
      </c>
      <c r="KQ95" s="168" t="str">
        <f t="shared" si="131"/>
        <v xml:space="preserve"> </v>
      </c>
      <c r="KR95" s="169" t="str">
        <f>IF(KN95=0," ",VLOOKUP(KN95,PROTOKOL!$A:$E,5,FALSE))</f>
        <v xml:space="preserve"> </v>
      </c>
      <c r="KS95" s="205" t="str">
        <f t="shared" si="192"/>
        <v xml:space="preserve"> </v>
      </c>
      <c r="KT95" s="169">
        <f t="shared" si="175"/>
        <v>0</v>
      </c>
      <c r="KU95" s="170" t="str">
        <f t="shared" si="176"/>
        <v xml:space="preserve"> </v>
      </c>
      <c r="KW95" s="166">
        <v>25</v>
      </c>
      <c r="KX95" s="227">
        <v>25</v>
      </c>
      <c r="KY95" s="167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",(VLOOKUP(LA95,PROTOKOL!$A$1:$E$27,2,FALSE))*LB95)</f>
        <v xml:space="preserve"> </v>
      </c>
      <c r="LD95" s="168" t="str">
        <f t="shared" si="132"/>
        <v xml:space="preserve"> </v>
      </c>
      <c r="LE95" s="205" t="str">
        <f>IF(LA95=0," ",VLOOKUP(LA95,PROTOKOL!$A:$E,5,FALSE))</f>
        <v xml:space="preserve"> </v>
      </c>
      <c r="LF95" s="169"/>
      <c r="LG95" s="170" t="str">
        <f t="shared" si="177"/>
        <v xml:space="preserve"> </v>
      </c>
      <c r="LH95" s="210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",(VLOOKUP(LJ95,PROTOKOL!$A$1:$E$27,2,FALSE))*LK95)</f>
        <v xml:space="preserve"> </v>
      </c>
      <c r="LM95" s="168" t="str">
        <f t="shared" si="133"/>
        <v xml:space="preserve"> </v>
      </c>
      <c r="LN95" s="169" t="str">
        <f>IF(LJ95=0," ",VLOOKUP(LJ95,PROTOKOL!$A:$E,5,FALSE))</f>
        <v xml:space="preserve"> </v>
      </c>
      <c r="LO95" s="205" t="str">
        <f t="shared" si="193"/>
        <v xml:space="preserve"> </v>
      </c>
      <c r="LP95" s="169">
        <f t="shared" si="178"/>
        <v>0</v>
      </c>
      <c r="LQ95" s="170" t="str">
        <f t="shared" si="179"/>
        <v xml:space="preserve"> </v>
      </c>
    </row>
    <row r="96" spans="1:329" ht="13.8">
      <c r="A96" s="166">
        <v>25</v>
      </c>
      <c r="B96" s="228"/>
      <c r="C96" s="167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",(VLOOKUP(E96,PROTOKOL!$A$1:$E$27,2,FALSE))*F96)</f>
        <v xml:space="preserve"> </v>
      </c>
      <c r="H96" s="168" t="str">
        <f t="shared" si="104"/>
        <v xml:space="preserve"> </v>
      </c>
      <c r="I96" s="205" t="str">
        <f>IF(E96=0," ",VLOOKUP(E96,PROTOKOL!$A:$E,5,FALSE))</f>
        <v xml:space="preserve"> </v>
      </c>
      <c r="J96" s="169"/>
      <c r="K96" s="170" t="str">
        <f t="shared" si="134"/>
        <v xml:space="preserve"> </v>
      </c>
      <c r="L96" s="210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",(VLOOKUP(N96,PROTOKOL!$A$1:$E$27,2,FALSE))*O96)</f>
        <v xml:space="preserve"> </v>
      </c>
      <c r="Q96" s="168" t="str">
        <f t="shared" si="105"/>
        <v xml:space="preserve"> </v>
      </c>
      <c r="R96" s="169" t="str">
        <f>IF(N96=0," ",VLOOKUP(N96,PROTOKOL!$A:$E,5,FALSE))</f>
        <v xml:space="preserve"> </v>
      </c>
      <c r="S96" s="205" t="str">
        <f t="shared" si="135"/>
        <v xml:space="preserve"> </v>
      </c>
      <c r="T96" s="169">
        <f t="shared" si="136"/>
        <v>0</v>
      </c>
      <c r="U96" s="170" t="str">
        <f t="shared" si="137"/>
        <v xml:space="preserve"> </v>
      </c>
      <c r="W96" s="166">
        <v>25</v>
      </c>
      <c r="X96" s="228"/>
      <c r="Y96" s="167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",(VLOOKUP(AA96,PROTOKOL!$A$1:$E$27,2,FALSE))*AB96)</f>
        <v xml:space="preserve"> </v>
      </c>
      <c r="AD96" s="168" t="str">
        <f t="shared" si="106"/>
        <v xml:space="preserve"> </v>
      </c>
      <c r="AE96" s="205" t="str">
        <f>IF(AA96=0," ",VLOOKUP(AA96,PROTOKOL!$A:$E,5,FALSE))</f>
        <v xml:space="preserve"> </v>
      </c>
      <c r="AF96" s="169"/>
      <c r="AG96" s="170" t="str">
        <f t="shared" si="138"/>
        <v xml:space="preserve"> </v>
      </c>
      <c r="AH96" s="210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",(VLOOKUP(AJ96,PROTOKOL!$A$1:$E$27,2,FALSE))*AK96)</f>
        <v xml:space="preserve"> </v>
      </c>
      <c r="AM96" s="168" t="str">
        <f t="shared" si="107"/>
        <v xml:space="preserve"> </v>
      </c>
      <c r="AN96" s="169" t="str">
        <f>IF(AJ96=0," ",VLOOKUP(AJ96,PROTOKOL!$A:$E,5,FALSE))</f>
        <v xml:space="preserve"> </v>
      </c>
      <c r="AO96" s="205" t="str">
        <f t="shared" si="180"/>
        <v xml:space="preserve"> </v>
      </c>
      <c r="AP96" s="169">
        <f t="shared" si="139"/>
        <v>0</v>
      </c>
      <c r="AQ96" s="170" t="str">
        <f t="shared" si="140"/>
        <v xml:space="preserve"> </v>
      </c>
      <c r="AS96" s="166">
        <v>25</v>
      </c>
      <c r="AT96" s="228"/>
      <c r="AU96" s="167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",(VLOOKUP(AW96,PROTOKOL!$A$1:$E$27,2,FALSE))*AX96)</f>
        <v xml:space="preserve"> </v>
      </c>
      <c r="AZ96" s="168" t="str">
        <f t="shared" si="108"/>
        <v xml:space="preserve"> </v>
      </c>
      <c r="BA96" s="205" t="str">
        <f>IF(AW96=0," ",VLOOKUP(AW96,PROTOKOL!$A:$E,5,FALSE))</f>
        <v xml:space="preserve"> </v>
      </c>
      <c r="BB96" s="169"/>
      <c r="BC96" s="170" t="str">
        <f t="shared" si="141"/>
        <v xml:space="preserve"> </v>
      </c>
      <c r="BD96" s="210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",(VLOOKUP(BF96,PROTOKOL!$A$1:$E$27,2,FALSE))*BG96)</f>
        <v xml:space="preserve"> </v>
      </c>
      <c r="BI96" s="168" t="str">
        <f t="shared" si="109"/>
        <v xml:space="preserve"> </v>
      </c>
      <c r="BJ96" s="169" t="str">
        <f>IF(BF96=0," ",VLOOKUP(BF96,PROTOKOL!$A:$E,5,FALSE))</f>
        <v xml:space="preserve"> </v>
      </c>
      <c r="BK96" s="205" t="str">
        <f t="shared" si="181"/>
        <v xml:space="preserve"> </v>
      </c>
      <c r="BL96" s="169">
        <f t="shared" si="142"/>
        <v>0</v>
      </c>
      <c r="BM96" s="170" t="str">
        <f t="shared" si="143"/>
        <v xml:space="preserve"> </v>
      </c>
      <c r="BO96" s="166">
        <v>25</v>
      </c>
      <c r="BP96" s="228"/>
      <c r="BQ96" s="167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",(VLOOKUP(BS96,PROTOKOL!$A$1:$E$27,2,FALSE))*BT96)</f>
        <v xml:space="preserve"> </v>
      </c>
      <c r="BV96" s="168" t="str">
        <f t="shared" si="110"/>
        <v xml:space="preserve"> </v>
      </c>
      <c r="BW96" s="205" t="str">
        <f>IF(BS96=0," ",VLOOKUP(BS96,PROTOKOL!$A:$E,5,FALSE))</f>
        <v xml:space="preserve"> </v>
      </c>
      <c r="BX96" s="169"/>
      <c r="BY96" s="170" t="str">
        <f t="shared" si="144"/>
        <v xml:space="preserve"> </v>
      </c>
      <c r="BZ96" s="210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",(VLOOKUP(CB96,PROTOKOL!$A$1:$E$27,2,FALSE))*CC96)</f>
        <v xml:space="preserve"> </v>
      </c>
      <c r="CE96" s="168" t="str">
        <f t="shared" si="111"/>
        <v xml:space="preserve"> </v>
      </c>
      <c r="CF96" s="169" t="str">
        <f>IF(CB96=0," ",VLOOKUP(CB96,PROTOKOL!$A:$E,5,FALSE))</f>
        <v xml:space="preserve"> </v>
      </c>
      <c r="CG96" s="205" t="str">
        <f t="shared" si="182"/>
        <v xml:space="preserve"> </v>
      </c>
      <c r="CH96" s="169">
        <f t="shared" si="145"/>
        <v>0</v>
      </c>
      <c r="CI96" s="170" t="str">
        <f t="shared" si="146"/>
        <v xml:space="preserve"> </v>
      </c>
      <c r="CK96" s="166">
        <v>25</v>
      </c>
      <c r="CL96" s="228"/>
      <c r="CM96" s="167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",(VLOOKUP(CO96,PROTOKOL!$A$1:$E$27,2,FALSE))*CP96)</f>
        <v xml:space="preserve"> </v>
      </c>
      <c r="CR96" s="168" t="str">
        <f t="shared" si="112"/>
        <v xml:space="preserve"> </v>
      </c>
      <c r="CS96" s="205" t="str">
        <f>IF(CO96=0," ",VLOOKUP(CO96,PROTOKOL!$A:$E,5,FALSE))</f>
        <v xml:space="preserve"> </v>
      </c>
      <c r="CT96" s="169"/>
      <c r="CU96" s="170" t="str">
        <f t="shared" si="147"/>
        <v xml:space="preserve"> </v>
      </c>
      <c r="CV96" s="210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",(VLOOKUP(CX96,PROTOKOL!$A$1:$E$27,2,FALSE))*CY96)</f>
        <v xml:space="preserve"> </v>
      </c>
      <c r="DA96" s="168" t="str">
        <f t="shared" si="113"/>
        <v xml:space="preserve"> </v>
      </c>
      <c r="DB96" s="169" t="str">
        <f>IF(CX96=0," ",VLOOKUP(CX96,PROTOKOL!$A:$E,5,FALSE))</f>
        <v xml:space="preserve"> </v>
      </c>
      <c r="DC96" s="205" t="str">
        <f t="shared" si="183"/>
        <v xml:space="preserve"> </v>
      </c>
      <c r="DD96" s="169">
        <f t="shared" si="148"/>
        <v>0</v>
      </c>
      <c r="DE96" s="170" t="str">
        <f t="shared" si="149"/>
        <v xml:space="preserve"> </v>
      </c>
      <c r="DG96" s="166">
        <v>25</v>
      </c>
      <c r="DH96" s="228"/>
      <c r="DI96" s="167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",(VLOOKUP(DK96,PROTOKOL!$A$1:$E$27,2,FALSE))*DL96)</f>
        <v xml:space="preserve"> </v>
      </c>
      <c r="DN96" s="168" t="str">
        <f t="shared" si="114"/>
        <v xml:space="preserve"> </v>
      </c>
      <c r="DO96" s="205" t="str">
        <f>IF(DK96=0," ",VLOOKUP(DK96,PROTOKOL!$A:$E,5,FALSE))</f>
        <v xml:space="preserve"> </v>
      </c>
      <c r="DP96" s="169"/>
      <c r="DQ96" s="170" t="str">
        <f t="shared" si="150"/>
        <v xml:space="preserve"> </v>
      </c>
      <c r="DR96" s="210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",(VLOOKUP(DT96,PROTOKOL!$A$1:$E$27,2,FALSE))*DU96)</f>
        <v xml:space="preserve"> </v>
      </c>
      <c r="DW96" s="168" t="str">
        <f t="shared" si="115"/>
        <v xml:space="preserve"> </v>
      </c>
      <c r="DX96" s="169" t="str">
        <f>IF(DT96=0," ",VLOOKUP(DT96,PROTOKOL!$A:$E,5,FALSE))</f>
        <v xml:space="preserve"> </v>
      </c>
      <c r="DY96" s="205" t="str">
        <f t="shared" si="184"/>
        <v xml:space="preserve"> </v>
      </c>
      <c r="DZ96" s="169">
        <f t="shared" si="151"/>
        <v>0</v>
      </c>
      <c r="EA96" s="170" t="str">
        <f t="shared" si="152"/>
        <v xml:space="preserve"> </v>
      </c>
      <c r="EC96" s="166">
        <v>25</v>
      </c>
      <c r="ED96" s="228"/>
      <c r="EE96" s="167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",(VLOOKUP(EG96,PROTOKOL!$A$1:$E$27,2,FALSE))*EH96)</f>
        <v xml:space="preserve"> </v>
      </c>
      <c r="EJ96" s="168" t="str">
        <f t="shared" si="116"/>
        <v xml:space="preserve"> </v>
      </c>
      <c r="EK96" s="205" t="str">
        <f>IF(EG96=0," ",VLOOKUP(EG96,PROTOKOL!$A:$E,5,FALSE))</f>
        <v xml:space="preserve"> </v>
      </c>
      <c r="EL96" s="169"/>
      <c r="EM96" s="170" t="str">
        <f t="shared" si="153"/>
        <v xml:space="preserve"> </v>
      </c>
      <c r="EN96" s="210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",(VLOOKUP(EP96,PROTOKOL!$A$1:$E$27,2,FALSE))*EQ96)</f>
        <v xml:space="preserve"> </v>
      </c>
      <c r="ES96" s="168" t="str">
        <f t="shared" si="117"/>
        <v xml:space="preserve"> </v>
      </c>
      <c r="ET96" s="169" t="str">
        <f>IF(EP96=0," ",VLOOKUP(EP96,PROTOKOL!$A:$E,5,FALSE))</f>
        <v xml:space="preserve"> </v>
      </c>
      <c r="EU96" s="205" t="str">
        <f t="shared" si="185"/>
        <v xml:space="preserve"> </v>
      </c>
      <c r="EV96" s="169">
        <f t="shared" si="154"/>
        <v>0</v>
      </c>
      <c r="EW96" s="170" t="str">
        <f t="shared" si="155"/>
        <v xml:space="preserve"> </v>
      </c>
      <c r="EY96" s="166">
        <v>25</v>
      </c>
      <c r="EZ96" s="228"/>
      <c r="FA96" s="167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",(VLOOKUP(FC96,PROTOKOL!$A$1:$E$27,2,FALSE))*FD96)</f>
        <v xml:space="preserve"> </v>
      </c>
      <c r="FF96" s="168" t="str">
        <f t="shared" si="118"/>
        <v xml:space="preserve"> </v>
      </c>
      <c r="FG96" s="205" t="str">
        <f>IF(FC96=0," ",VLOOKUP(FC96,PROTOKOL!$A:$E,5,FALSE))</f>
        <v xml:space="preserve"> </v>
      </c>
      <c r="FH96" s="169"/>
      <c r="FI96" s="170" t="str">
        <f t="shared" si="156"/>
        <v xml:space="preserve"> </v>
      </c>
      <c r="FJ96" s="210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",(VLOOKUP(FL96,PROTOKOL!$A$1:$E$27,2,FALSE))*FM96)</f>
        <v xml:space="preserve"> </v>
      </c>
      <c r="FO96" s="168" t="str">
        <f t="shared" si="119"/>
        <v xml:space="preserve"> </v>
      </c>
      <c r="FP96" s="169" t="str">
        <f>IF(FL96=0," ",VLOOKUP(FL96,PROTOKOL!$A:$E,5,FALSE))</f>
        <v xml:space="preserve"> </v>
      </c>
      <c r="FQ96" s="205" t="str">
        <f t="shared" si="186"/>
        <v xml:space="preserve"> </v>
      </c>
      <c r="FR96" s="169">
        <f t="shared" si="157"/>
        <v>0</v>
      </c>
      <c r="FS96" s="170" t="str">
        <f t="shared" si="158"/>
        <v xml:space="preserve"> </v>
      </c>
      <c r="FU96" s="166">
        <v>25</v>
      </c>
      <c r="FV96" s="228"/>
      <c r="FW96" s="167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",(VLOOKUP(FY96,PROTOKOL!$A$1:$E$27,2,FALSE))*FZ96)</f>
        <v xml:space="preserve"> </v>
      </c>
      <c r="GB96" s="168" t="str">
        <f t="shared" si="120"/>
        <v xml:space="preserve"> </v>
      </c>
      <c r="GC96" s="205" t="str">
        <f>IF(FY96=0," ",VLOOKUP(FY96,PROTOKOL!$A:$E,5,FALSE))</f>
        <v xml:space="preserve"> </v>
      </c>
      <c r="GD96" s="169"/>
      <c r="GE96" s="170" t="str">
        <f t="shared" si="159"/>
        <v xml:space="preserve"> </v>
      </c>
      <c r="GF96" s="210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",(VLOOKUP(GH96,PROTOKOL!$A$1:$E$27,2,FALSE))*GI96)</f>
        <v xml:space="preserve"> </v>
      </c>
      <c r="GK96" s="168" t="str">
        <f t="shared" si="121"/>
        <v xml:space="preserve"> </v>
      </c>
      <c r="GL96" s="169" t="str">
        <f>IF(GH96=0," ",VLOOKUP(GH96,PROTOKOL!$A:$E,5,FALSE))</f>
        <v xml:space="preserve"> </v>
      </c>
      <c r="GM96" s="205" t="str">
        <f t="shared" si="187"/>
        <v xml:space="preserve"> </v>
      </c>
      <c r="GN96" s="169">
        <f t="shared" si="160"/>
        <v>0</v>
      </c>
      <c r="GO96" s="170" t="str">
        <f t="shared" si="161"/>
        <v xml:space="preserve"> </v>
      </c>
      <c r="GQ96" s="166">
        <v>25</v>
      </c>
      <c r="GR96" s="228"/>
      <c r="GS96" s="167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",(VLOOKUP(GU96,PROTOKOL!$A$1:$E$27,2,FALSE))*GV96)</f>
        <v xml:space="preserve"> </v>
      </c>
      <c r="GX96" s="168" t="str">
        <f t="shared" si="122"/>
        <v xml:space="preserve"> </v>
      </c>
      <c r="GY96" s="205" t="str">
        <f>IF(GU96=0," ",VLOOKUP(GU96,PROTOKOL!$A:$E,5,FALSE))</f>
        <v xml:space="preserve"> </v>
      </c>
      <c r="GZ96" s="169"/>
      <c r="HA96" s="170" t="str">
        <f t="shared" si="162"/>
        <v xml:space="preserve"> </v>
      </c>
      <c r="HB96" s="210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",(VLOOKUP(HD96,PROTOKOL!$A$1:$E$27,2,FALSE))*HE96)</f>
        <v xml:space="preserve"> </v>
      </c>
      <c r="HG96" s="168" t="str">
        <f t="shared" si="123"/>
        <v xml:space="preserve"> </v>
      </c>
      <c r="HH96" s="169" t="str">
        <f>IF(HD96=0," ",VLOOKUP(HD96,PROTOKOL!$A:$E,5,FALSE))</f>
        <v xml:space="preserve"> </v>
      </c>
      <c r="HI96" s="205" t="str">
        <f t="shared" si="188"/>
        <v xml:space="preserve"> </v>
      </c>
      <c r="HJ96" s="169">
        <f t="shared" si="163"/>
        <v>0</v>
      </c>
      <c r="HK96" s="170" t="str">
        <f t="shared" si="164"/>
        <v xml:space="preserve"> </v>
      </c>
      <c r="HM96" s="166">
        <v>25</v>
      </c>
      <c r="HN96" s="228"/>
      <c r="HO96" s="167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",(VLOOKUP(HQ96,PROTOKOL!$A$1:$E$27,2,FALSE))*HR96)</f>
        <v xml:space="preserve"> </v>
      </c>
      <c r="HT96" s="168" t="str">
        <f t="shared" si="124"/>
        <v xml:space="preserve"> </v>
      </c>
      <c r="HU96" s="205" t="str">
        <f>IF(HQ96=0," ",VLOOKUP(HQ96,PROTOKOL!$A:$E,5,FALSE))</f>
        <v xml:space="preserve"> </v>
      </c>
      <c r="HV96" s="169"/>
      <c r="HW96" s="170" t="str">
        <f t="shared" si="165"/>
        <v xml:space="preserve"> </v>
      </c>
      <c r="HX96" s="210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",(VLOOKUP(HZ96,PROTOKOL!$A$1:$E$27,2,FALSE))*IA96)</f>
        <v xml:space="preserve"> </v>
      </c>
      <c r="IC96" s="168" t="str">
        <f t="shared" si="125"/>
        <v xml:space="preserve"> </v>
      </c>
      <c r="ID96" s="169" t="str">
        <f>IF(HZ96=0," ",VLOOKUP(HZ96,PROTOKOL!$A:$E,5,FALSE))</f>
        <v xml:space="preserve"> </v>
      </c>
      <c r="IE96" s="205" t="str">
        <f t="shared" si="189"/>
        <v xml:space="preserve"> </v>
      </c>
      <c r="IF96" s="169">
        <f t="shared" si="166"/>
        <v>0</v>
      </c>
      <c r="IG96" s="170" t="str">
        <f t="shared" si="167"/>
        <v xml:space="preserve"> </v>
      </c>
      <c r="II96" s="166">
        <v>25</v>
      </c>
      <c r="IJ96" s="228"/>
      <c r="IK96" s="167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",(VLOOKUP(IM96,PROTOKOL!$A$1:$E$27,2,FALSE))*IN96)</f>
        <v xml:space="preserve"> </v>
      </c>
      <c r="IP96" s="168" t="str">
        <f t="shared" si="126"/>
        <v xml:space="preserve"> </v>
      </c>
      <c r="IQ96" s="205" t="str">
        <f>IF(IM96=0," ",VLOOKUP(IM96,PROTOKOL!$A:$E,5,FALSE))</f>
        <v xml:space="preserve"> </v>
      </c>
      <c r="IR96" s="169"/>
      <c r="IS96" s="170" t="str">
        <f t="shared" si="168"/>
        <v xml:space="preserve"> </v>
      </c>
      <c r="IT96" s="210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",(VLOOKUP(IV96,PROTOKOL!$A$1:$E$27,2,FALSE))*IW96)</f>
        <v xml:space="preserve"> </v>
      </c>
      <c r="IY96" s="168" t="str">
        <f t="shared" si="127"/>
        <v xml:space="preserve"> </v>
      </c>
      <c r="IZ96" s="169" t="str">
        <f>IF(IV96=0," ",VLOOKUP(IV96,PROTOKOL!$A:$E,5,FALSE))</f>
        <v xml:space="preserve"> </v>
      </c>
      <c r="JA96" s="205" t="str">
        <f t="shared" si="190"/>
        <v xml:space="preserve"> </v>
      </c>
      <c r="JB96" s="169">
        <f t="shared" si="169"/>
        <v>0</v>
      </c>
      <c r="JC96" s="170" t="str">
        <f t="shared" si="170"/>
        <v xml:space="preserve"> </v>
      </c>
      <c r="JE96" s="166">
        <v>25</v>
      </c>
      <c r="JF96" s="228"/>
      <c r="JG96" s="167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",(VLOOKUP(JI96,PROTOKOL!$A$1:$E$27,2,FALSE))*JJ96)</f>
        <v xml:space="preserve"> </v>
      </c>
      <c r="JL96" s="168" t="str">
        <f t="shared" si="128"/>
        <v xml:space="preserve"> </v>
      </c>
      <c r="JM96" s="205" t="str">
        <f>IF(JI96=0," ",VLOOKUP(JI96,PROTOKOL!$A:$E,5,FALSE))</f>
        <v xml:space="preserve"> </v>
      </c>
      <c r="JN96" s="169"/>
      <c r="JO96" s="170" t="str">
        <f t="shared" si="171"/>
        <v xml:space="preserve"> </v>
      </c>
      <c r="JP96" s="210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",(VLOOKUP(JR96,PROTOKOL!$A$1:$E$27,2,FALSE))*JS96)</f>
        <v xml:space="preserve"> </v>
      </c>
      <c r="JU96" s="168" t="str">
        <f t="shared" si="129"/>
        <v xml:space="preserve"> </v>
      </c>
      <c r="JV96" s="169" t="str">
        <f>IF(JR96=0," ",VLOOKUP(JR96,PROTOKOL!$A:$E,5,FALSE))</f>
        <v xml:space="preserve"> </v>
      </c>
      <c r="JW96" s="205" t="str">
        <f t="shared" si="191"/>
        <v xml:space="preserve"> </v>
      </c>
      <c r="JX96" s="169">
        <f t="shared" si="172"/>
        <v>0</v>
      </c>
      <c r="JY96" s="170" t="str">
        <f t="shared" si="173"/>
        <v xml:space="preserve"> </v>
      </c>
      <c r="KA96" s="166">
        <v>25</v>
      </c>
      <c r="KB96" s="228"/>
      <c r="KC96" s="167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",(VLOOKUP(KE96,PROTOKOL!$A$1:$E$27,2,FALSE))*KF96)</f>
        <v xml:space="preserve"> </v>
      </c>
      <c r="KH96" s="168" t="str">
        <f t="shared" si="130"/>
        <v xml:space="preserve"> </v>
      </c>
      <c r="KI96" s="205" t="str">
        <f>IF(KE96=0," ",VLOOKUP(KE96,PROTOKOL!$A:$E,5,FALSE))</f>
        <v xml:space="preserve"> </v>
      </c>
      <c r="KJ96" s="169"/>
      <c r="KK96" s="170" t="str">
        <f t="shared" si="174"/>
        <v xml:space="preserve"> </v>
      </c>
      <c r="KL96" s="210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",(VLOOKUP(KN96,PROTOKOL!$A$1:$E$27,2,FALSE))*KO96)</f>
        <v xml:space="preserve"> </v>
      </c>
      <c r="KQ96" s="168" t="str">
        <f t="shared" si="131"/>
        <v xml:space="preserve"> </v>
      </c>
      <c r="KR96" s="169" t="str">
        <f>IF(KN96=0," ",VLOOKUP(KN96,PROTOKOL!$A:$E,5,FALSE))</f>
        <v xml:space="preserve"> </v>
      </c>
      <c r="KS96" s="205" t="str">
        <f t="shared" si="192"/>
        <v xml:space="preserve"> </v>
      </c>
      <c r="KT96" s="169">
        <f t="shared" si="175"/>
        <v>0</v>
      </c>
      <c r="KU96" s="170" t="str">
        <f t="shared" si="176"/>
        <v xml:space="preserve"> </v>
      </c>
      <c r="KW96" s="166">
        <v>25</v>
      </c>
      <c r="KX96" s="228"/>
      <c r="KY96" s="167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",(VLOOKUP(LA96,PROTOKOL!$A$1:$E$27,2,FALSE))*LB96)</f>
        <v xml:space="preserve"> </v>
      </c>
      <c r="LD96" s="168" t="str">
        <f t="shared" si="132"/>
        <v xml:space="preserve"> </v>
      </c>
      <c r="LE96" s="205" t="str">
        <f>IF(LA96=0," ",VLOOKUP(LA96,PROTOKOL!$A:$E,5,FALSE))</f>
        <v xml:space="preserve"> </v>
      </c>
      <c r="LF96" s="169"/>
      <c r="LG96" s="170" t="str">
        <f t="shared" si="177"/>
        <v xml:space="preserve"> </v>
      </c>
      <c r="LH96" s="210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",(VLOOKUP(LJ96,PROTOKOL!$A$1:$E$27,2,FALSE))*LK96)</f>
        <v xml:space="preserve"> </v>
      </c>
      <c r="LM96" s="168" t="str">
        <f t="shared" si="133"/>
        <v xml:space="preserve"> </v>
      </c>
      <c r="LN96" s="169" t="str">
        <f>IF(LJ96=0," ",VLOOKUP(LJ96,PROTOKOL!$A:$E,5,FALSE))</f>
        <v xml:space="preserve"> </v>
      </c>
      <c r="LO96" s="205" t="str">
        <f t="shared" si="193"/>
        <v xml:space="preserve"> </v>
      </c>
      <c r="LP96" s="169">
        <f t="shared" si="178"/>
        <v>0</v>
      </c>
      <c r="LQ96" s="170" t="str">
        <f t="shared" si="179"/>
        <v xml:space="preserve"> </v>
      </c>
    </row>
    <row r="97" spans="1:329" ht="13.8">
      <c r="A97" s="166">
        <v>25</v>
      </c>
      <c r="B97" s="229"/>
      <c r="C97" s="167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",(VLOOKUP(E97,PROTOKOL!$A$1:$E$27,2,FALSE))*F97)</f>
        <v xml:space="preserve"> </v>
      </c>
      <c r="H97" s="168" t="str">
        <f t="shared" si="104"/>
        <v xml:space="preserve"> </v>
      </c>
      <c r="I97" s="205" t="str">
        <f>IF(E97=0," ",VLOOKUP(E97,PROTOKOL!$A:$E,5,FALSE))</f>
        <v xml:space="preserve"> </v>
      </c>
      <c r="J97" s="169"/>
      <c r="K97" s="170" t="str">
        <f t="shared" si="134"/>
        <v xml:space="preserve"> </v>
      </c>
      <c r="L97" s="210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",(VLOOKUP(N97,PROTOKOL!$A$1:$E$27,2,FALSE))*O97)</f>
        <v xml:space="preserve"> </v>
      </c>
      <c r="Q97" s="168" t="str">
        <f t="shared" si="105"/>
        <v xml:space="preserve"> </v>
      </c>
      <c r="R97" s="169" t="str">
        <f>IF(N97=0," ",VLOOKUP(N97,PROTOKOL!$A:$E,5,FALSE))</f>
        <v xml:space="preserve"> </v>
      </c>
      <c r="S97" s="205" t="str">
        <f t="shared" si="135"/>
        <v xml:space="preserve"> </v>
      </c>
      <c r="T97" s="169">
        <f t="shared" si="136"/>
        <v>0</v>
      </c>
      <c r="U97" s="170" t="str">
        <f t="shared" si="137"/>
        <v xml:space="preserve"> </v>
      </c>
      <c r="W97" s="166">
        <v>25</v>
      </c>
      <c r="X97" s="229"/>
      <c r="Y97" s="167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",(VLOOKUP(AA97,PROTOKOL!$A$1:$E$27,2,FALSE))*AB97)</f>
        <v xml:space="preserve"> </v>
      </c>
      <c r="AD97" s="168" t="str">
        <f t="shared" si="106"/>
        <v xml:space="preserve"> </v>
      </c>
      <c r="AE97" s="205" t="str">
        <f>IF(AA97=0," ",VLOOKUP(AA97,PROTOKOL!$A:$E,5,FALSE))</f>
        <v xml:space="preserve"> </v>
      </c>
      <c r="AF97" s="169"/>
      <c r="AG97" s="170" t="str">
        <f t="shared" si="138"/>
        <v xml:space="preserve"> </v>
      </c>
      <c r="AH97" s="210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",(VLOOKUP(AJ97,PROTOKOL!$A$1:$E$27,2,FALSE))*AK97)</f>
        <v xml:space="preserve"> </v>
      </c>
      <c r="AM97" s="168" t="str">
        <f t="shared" si="107"/>
        <v xml:space="preserve"> </v>
      </c>
      <c r="AN97" s="169" t="str">
        <f>IF(AJ97=0," ",VLOOKUP(AJ97,PROTOKOL!$A:$E,5,FALSE))</f>
        <v xml:space="preserve"> </v>
      </c>
      <c r="AO97" s="205" t="str">
        <f t="shared" si="180"/>
        <v xml:space="preserve"> </v>
      </c>
      <c r="AP97" s="169">
        <f t="shared" si="139"/>
        <v>0</v>
      </c>
      <c r="AQ97" s="170" t="str">
        <f t="shared" si="140"/>
        <v xml:space="preserve"> </v>
      </c>
      <c r="AS97" s="166">
        <v>25</v>
      </c>
      <c r="AT97" s="229"/>
      <c r="AU97" s="167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",(VLOOKUP(AW97,PROTOKOL!$A$1:$E$27,2,FALSE))*AX97)</f>
        <v xml:space="preserve"> </v>
      </c>
      <c r="AZ97" s="168" t="str">
        <f t="shared" si="108"/>
        <v xml:space="preserve"> </v>
      </c>
      <c r="BA97" s="205" t="str">
        <f>IF(AW97=0," ",VLOOKUP(AW97,PROTOKOL!$A:$E,5,FALSE))</f>
        <v xml:space="preserve"> </v>
      </c>
      <c r="BB97" s="169"/>
      <c r="BC97" s="170" t="str">
        <f t="shared" si="141"/>
        <v xml:space="preserve"> </v>
      </c>
      <c r="BD97" s="210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",(VLOOKUP(BF97,PROTOKOL!$A$1:$E$27,2,FALSE))*BG97)</f>
        <v xml:space="preserve"> </v>
      </c>
      <c r="BI97" s="168" t="str">
        <f t="shared" si="109"/>
        <v xml:space="preserve"> </v>
      </c>
      <c r="BJ97" s="169" t="str">
        <f>IF(BF97=0," ",VLOOKUP(BF97,PROTOKOL!$A:$E,5,FALSE))</f>
        <v xml:space="preserve"> </v>
      </c>
      <c r="BK97" s="205" t="str">
        <f t="shared" si="181"/>
        <v xml:space="preserve"> </v>
      </c>
      <c r="BL97" s="169">
        <f t="shared" si="142"/>
        <v>0</v>
      </c>
      <c r="BM97" s="170" t="str">
        <f t="shared" si="143"/>
        <v xml:space="preserve"> </v>
      </c>
      <c r="BO97" s="166">
        <v>25</v>
      </c>
      <c r="BP97" s="229"/>
      <c r="BQ97" s="167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",(VLOOKUP(BS97,PROTOKOL!$A$1:$E$27,2,FALSE))*BT97)</f>
        <v xml:space="preserve"> </v>
      </c>
      <c r="BV97" s="168" t="str">
        <f t="shared" si="110"/>
        <v xml:space="preserve"> </v>
      </c>
      <c r="BW97" s="205" t="str">
        <f>IF(BS97=0," ",VLOOKUP(BS97,PROTOKOL!$A:$E,5,FALSE))</f>
        <v xml:space="preserve"> </v>
      </c>
      <c r="BX97" s="169"/>
      <c r="BY97" s="170" t="str">
        <f t="shared" si="144"/>
        <v xml:space="preserve"> </v>
      </c>
      <c r="BZ97" s="210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",(VLOOKUP(CB97,PROTOKOL!$A$1:$E$27,2,FALSE))*CC97)</f>
        <v xml:space="preserve"> </v>
      </c>
      <c r="CE97" s="168" t="str">
        <f t="shared" si="111"/>
        <v xml:space="preserve"> </v>
      </c>
      <c r="CF97" s="169" t="str">
        <f>IF(CB97=0," ",VLOOKUP(CB97,PROTOKOL!$A:$E,5,FALSE))</f>
        <v xml:space="preserve"> </v>
      </c>
      <c r="CG97" s="205" t="str">
        <f t="shared" si="182"/>
        <v xml:space="preserve"> </v>
      </c>
      <c r="CH97" s="169">
        <f t="shared" si="145"/>
        <v>0</v>
      </c>
      <c r="CI97" s="170" t="str">
        <f t="shared" si="146"/>
        <v xml:space="preserve"> </v>
      </c>
      <c r="CK97" s="166">
        <v>25</v>
      </c>
      <c r="CL97" s="229"/>
      <c r="CM97" s="167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",(VLOOKUP(CO97,PROTOKOL!$A$1:$E$27,2,FALSE))*CP97)</f>
        <v xml:space="preserve"> </v>
      </c>
      <c r="CR97" s="168" t="str">
        <f t="shared" si="112"/>
        <v xml:space="preserve"> </v>
      </c>
      <c r="CS97" s="205" t="str">
        <f>IF(CO97=0," ",VLOOKUP(CO97,PROTOKOL!$A:$E,5,FALSE))</f>
        <v xml:space="preserve"> </v>
      </c>
      <c r="CT97" s="169"/>
      <c r="CU97" s="170" t="str">
        <f t="shared" si="147"/>
        <v xml:space="preserve"> </v>
      </c>
      <c r="CV97" s="210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",(VLOOKUP(CX97,PROTOKOL!$A$1:$E$27,2,FALSE))*CY97)</f>
        <v xml:space="preserve"> </v>
      </c>
      <c r="DA97" s="168" t="str">
        <f t="shared" si="113"/>
        <v xml:space="preserve"> </v>
      </c>
      <c r="DB97" s="169" t="str">
        <f>IF(CX97=0," ",VLOOKUP(CX97,PROTOKOL!$A:$E,5,FALSE))</f>
        <v xml:space="preserve"> </v>
      </c>
      <c r="DC97" s="205" t="str">
        <f t="shared" si="183"/>
        <v xml:space="preserve"> </v>
      </c>
      <c r="DD97" s="169">
        <f t="shared" si="148"/>
        <v>0</v>
      </c>
      <c r="DE97" s="170" t="str">
        <f t="shared" si="149"/>
        <v xml:space="preserve"> </v>
      </c>
      <c r="DG97" s="166">
        <v>25</v>
      </c>
      <c r="DH97" s="229"/>
      <c r="DI97" s="167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",(VLOOKUP(DK97,PROTOKOL!$A$1:$E$27,2,FALSE))*DL97)</f>
        <v xml:space="preserve"> </v>
      </c>
      <c r="DN97" s="168" t="str">
        <f t="shared" si="114"/>
        <v xml:space="preserve"> </v>
      </c>
      <c r="DO97" s="205" t="str">
        <f>IF(DK97=0," ",VLOOKUP(DK97,PROTOKOL!$A:$E,5,FALSE))</f>
        <v xml:space="preserve"> </v>
      </c>
      <c r="DP97" s="169"/>
      <c r="DQ97" s="170" t="str">
        <f t="shared" si="150"/>
        <v xml:space="preserve"> </v>
      </c>
      <c r="DR97" s="210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",(VLOOKUP(DT97,PROTOKOL!$A$1:$E$27,2,FALSE))*DU97)</f>
        <v xml:space="preserve"> </v>
      </c>
      <c r="DW97" s="168" t="str">
        <f t="shared" si="115"/>
        <v xml:space="preserve"> </v>
      </c>
      <c r="DX97" s="169" t="str">
        <f>IF(DT97=0," ",VLOOKUP(DT97,PROTOKOL!$A:$E,5,FALSE))</f>
        <v xml:space="preserve"> </v>
      </c>
      <c r="DY97" s="205" t="str">
        <f t="shared" si="184"/>
        <v xml:space="preserve"> </v>
      </c>
      <c r="DZ97" s="169">
        <f t="shared" si="151"/>
        <v>0</v>
      </c>
      <c r="EA97" s="170" t="str">
        <f t="shared" si="152"/>
        <v xml:space="preserve"> </v>
      </c>
      <c r="EC97" s="166">
        <v>25</v>
      </c>
      <c r="ED97" s="229"/>
      <c r="EE97" s="167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",(VLOOKUP(EG97,PROTOKOL!$A$1:$E$27,2,FALSE))*EH97)</f>
        <v xml:space="preserve"> </v>
      </c>
      <c r="EJ97" s="168" t="str">
        <f t="shared" si="116"/>
        <v xml:space="preserve"> </v>
      </c>
      <c r="EK97" s="205" t="str">
        <f>IF(EG97=0," ",VLOOKUP(EG97,PROTOKOL!$A:$E,5,FALSE))</f>
        <v xml:space="preserve"> </v>
      </c>
      <c r="EL97" s="169"/>
      <c r="EM97" s="170" t="str">
        <f t="shared" si="153"/>
        <v xml:space="preserve"> </v>
      </c>
      <c r="EN97" s="210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",(VLOOKUP(EP97,PROTOKOL!$A$1:$E$27,2,FALSE))*EQ97)</f>
        <v xml:space="preserve"> </v>
      </c>
      <c r="ES97" s="168" t="str">
        <f t="shared" si="117"/>
        <v xml:space="preserve"> </v>
      </c>
      <c r="ET97" s="169" t="str">
        <f>IF(EP97=0," ",VLOOKUP(EP97,PROTOKOL!$A:$E,5,FALSE))</f>
        <v xml:space="preserve"> </v>
      </c>
      <c r="EU97" s="205" t="str">
        <f t="shared" si="185"/>
        <v xml:space="preserve"> </v>
      </c>
      <c r="EV97" s="169">
        <f t="shared" si="154"/>
        <v>0</v>
      </c>
      <c r="EW97" s="170" t="str">
        <f t="shared" si="155"/>
        <v xml:space="preserve"> </v>
      </c>
      <c r="EY97" s="166">
        <v>25</v>
      </c>
      <c r="EZ97" s="229"/>
      <c r="FA97" s="167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",(VLOOKUP(FC97,PROTOKOL!$A$1:$E$27,2,FALSE))*FD97)</f>
        <v xml:space="preserve"> </v>
      </c>
      <c r="FF97" s="168" t="str">
        <f t="shared" si="118"/>
        <v xml:space="preserve"> </v>
      </c>
      <c r="FG97" s="205" t="str">
        <f>IF(FC97=0," ",VLOOKUP(FC97,PROTOKOL!$A:$E,5,FALSE))</f>
        <v xml:space="preserve"> </v>
      </c>
      <c r="FH97" s="169"/>
      <c r="FI97" s="170" t="str">
        <f t="shared" si="156"/>
        <v xml:space="preserve"> </v>
      </c>
      <c r="FJ97" s="210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",(VLOOKUP(FL97,PROTOKOL!$A$1:$E$27,2,FALSE))*FM97)</f>
        <v xml:space="preserve"> </v>
      </c>
      <c r="FO97" s="168" t="str">
        <f t="shared" si="119"/>
        <v xml:space="preserve"> </v>
      </c>
      <c r="FP97" s="169" t="str">
        <f>IF(FL97=0," ",VLOOKUP(FL97,PROTOKOL!$A:$E,5,FALSE))</f>
        <v xml:space="preserve"> </v>
      </c>
      <c r="FQ97" s="205" t="str">
        <f t="shared" si="186"/>
        <v xml:space="preserve"> </v>
      </c>
      <c r="FR97" s="169">
        <f t="shared" si="157"/>
        <v>0</v>
      </c>
      <c r="FS97" s="170" t="str">
        <f t="shared" si="158"/>
        <v xml:space="preserve"> </v>
      </c>
      <c r="FU97" s="166">
        <v>25</v>
      </c>
      <c r="FV97" s="229"/>
      <c r="FW97" s="167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",(VLOOKUP(FY97,PROTOKOL!$A$1:$E$27,2,FALSE))*FZ97)</f>
        <v xml:space="preserve"> </v>
      </c>
      <c r="GB97" s="168" t="str">
        <f t="shared" si="120"/>
        <v xml:space="preserve"> </v>
      </c>
      <c r="GC97" s="205" t="str">
        <f>IF(FY97=0," ",VLOOKUP(FY97,PROTOKOL!$A:$E,5,FALSE))</f>
        <v xml:space="preserve"> </v>
      </c>
      <c r="GD97" s="169"/>
      <c r="GE97" s="170" t="str">
        <f t="shared" si="159"/>
        <v xml:space="preserve"> </v>
      </c>
      <c r="GF97" s="210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",(VLOOKUP(GH97,PROTOKOL!$A$1:$E$27,2,FALSE))*GI97)</f>
        <v xml:space="preserve"> </v>
      </c>
      <c r="GK97" s="168" t="str">
        <f t="shared" si="121"/>
        <v xml:space="preserve"> </v>
      </c>
      <c r="GL97" s="169" t="str">
        <f>IF(GH97=0," ",VLOOKUP(GH97,PROTOKOL!$A:$E,5,FALSE))</f>
        <v xml:space="preserve"> </v>
      </c>
      <c r="GM97" s="205" t="str">
        <f t="shared" si="187"/>
        <v xml:space="preserve"> </v>
      </c>
      <c r="GN97" s="169">
        <f t="shared" si="160"/>
        <v>0</v>
      </c>
      <c r="GO97" s="170" t="str">
        <f t="shared" si="161"/>
        <v xml:space="preserve"> </v>
      </c>
      <c r="GQ97" s="166">
        <v>25</v>
      </c>
      <c r="GR97" s="229"/>
      <c r="GS97" s="167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",(VLOOKUP(GU97,PROTOKOL!$A$1:$E$27,2,FALSE))*GV97)</f>
        <v xml:space="preserve"> </v>
      </c>
      <c r="GX97" s="168" t="str">
        <f t="shared" si="122"/>
        <v xml:space="preserve"> </v>
      </c>
      <c r="GY97" s="205" t="str">
        <f>IF(GU97=0," ",VLOOKUP(GU97,PROTOKOL!$A:$E,5,FALSE))</f>
        <v xml:space="preserve"> </v>
      </c>
      <c r="GZ97" s="169"/>
      <c r="HA97" s="170" t="str">
        <f t="shared" si="162"/>
        <v xml:space="preserve"> </v>
      </c>
      <c r="HB97" s="210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",(VLOOKUP(HD97,PROTOKOL!$A$1:$E$27,2,FALSE))*HE97)</f>
        <v xml:space="preserve"> </v>
      </c>
      <c r="HG97" s="168" t="str">
        <f t="shared" si="123"/>
        <v xml:space="preserve"> </v>
      </c>
      <c r="HH97" s="169" t="str">
        <f>IF(HD97=0," ",VLOOKUP(HD97,PROTOKOL!$A:$E,5,FALSE))</f>
        <v xml:space="preserve"> </v>
      </c>
      <c r="HI97" s="205" t="str">
        <f t="shared" si="188"/>
        <v xml:space="preserve"> </v>
      </c>
      <c r="HJ97" s="169">
        <f t="shared" si="163"/>
        <v>0</v>
      </c>
      <c r="HK97" s="170" t="str">
        <f t="shared" si="164"/>
        <v xml:space="preserve"> </v>
      </c>
      <c r="HM97" s="166">
        <v>25</v>
      </c>
      <c r="HN97" s="229"/>
      <c r="HO97" s="167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",(VLOOKUP(HQ97,PROTOKOL!$A$1:$E$27,2,FALSE))*HR97)</f>
        <v xml:space="preserve"> </v>
      </c>
      <c r="HT97" s="168" t="str">
        <f t="shared" si="124"/>
        <v xml:space="preserve"> </v>
      </c>
      <c r="HU97" s="205" t="str">
        <f>IF(HQ97=0," ",VLOOKUP(HQ97,PROTOKOL!$A:$E,5,FALSE))</f>
        <v xml:space="preserve"> </v>
      </c>
      <c r="HV97" s="169"/>
      <c r="HW97" s="170" t="str">
        <f t="shared" si="165"/>
        <v xml:space="preserve"> </v>
      </c>
      <c r="HX97" s="210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",(VLOOKUP(HZ97,PROTOKOL!$A$1:$E$27,2,FALSE))*IA97)</f>
        <v xml:space="preserve"> </v>
      </c>
      <c r="IC97" s="168" t="str">
        <f t="shared" si="125"/>
        <v xml:space="preserve"> </v>
      </c>
      <c r="ID97" s="169" t="str">
        <f>IF(HZ97=0," ",VLOOKUP(HZ97,PROTOKOL!$A:$E,5,FALSE))</f>
        <v xml:space="preserve"> </v>
      </c>
      <c r="IE97" s="205" t="str">
        <f t="shared" si="189"/>
        <v xml:space="preserve"> </v>
      </c>
      <c r="IF97" s="169">
        <f t="shared" si="166"/>
        <v>0</v>
      </c>
      <c r="IG97" s="170" t="str">
        <f t="shared" si="167"/>
        <v xml:space="preserve"> </v>
      </c>
      <c r="II97" s="166">
        <v>25</v>
      </c>
      <c r="IJ97" s="229"/>
      <c r="IK97" s="167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",(VLOOKUP(IM97,PROTOKOL!$A$1:$E$27,2,FALSE))*IN97)</f>
        <v xml:space="preserve"> </v>
      </c>
      <c r="IP97" s="168" t="str">
        <f t="shared" si="126"/>
        <v xml:space="preserve"> </v>
      </c>
      <c r="IQ97" s="205" t="str">
        <f>IF(IM97=0," ",VLOOKUP(IM97,PROTOKOL!$A:$E,5,FALSE))</f>
        <v xml:space="preserve"> </v>
      </c>
      <c r="IR97" s="169"/>
      <c r="IS97" s="170" t="str">
        <f t="shared" si="168"/>
        <v xml:space="preserve"> </v>
      </c>
      <c r="IT97" s="210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",(VLOOKUP(IV97,PROTOKOL!$A$1:$E$27,2,FALSE))*IW97)</f>
        <v xml:space="preserve"> </v>
      </c>
      <c r="IY97" s="168" t="str">
        <f t="shared" si="127"/>
        <v xml:space="preserve"> </v>
      </c>
      <c r="IZ97" s="169" t="str">
        <f>IF(IV97=0," ",VLOOKUP(IV97,PROTOKOL!$A:$E,5,FALSE))</f>
        <v xml:space="preserve"> </v>
      </c>
      <c r="JA97" s="205" t="str">
        <f t="shared" si="190"/>
        <v xml:space="preserve"> </v>
      </c>
      <c r="JB97" s="169">
        <f t="shared" si="169"/>
        <v>0</v>
      </c>
      <c r="JC97" s="170" t="str">
        <f t="shared" si="170"/>
        <v xml:space="preserve"> </v>
      </c>
      <c r="JE97" s="166">
        <v>25</v>
      </c>
      <c r="JF97" s="229"/>
      <c r="JG97" s="167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",(VLOOKUP(JI97,PROTOKOL!$A$1:$E$27,2,FALSE))*JJ97)</f>
        <v xml:space="preserve"> </v>
      </c>
      <c r="JL97" s="168" t="str">
        <f t="shared" si="128"/>
        <v xml:space="preserve"> </v>
      </c>
      <c r="JM97" s="205" t="str">
        <f>IF(JI97=0," ",VLOOKUP(JI97,PROTOKOL!$A:$E,5,FALSE))</f>
        <v xml:space="preserve"> </v>
      </c>
      <c r="JN97" s="169"/>
      <c r="JO97" s="170" t="str">
        <f t="shared" si="171"/>
        <v xml:space="preserve"> </v>
      </c>
      <c r="JP97" s="210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",(VLOOKUP(JR97,PROTOKOL!$A$1:$E$27,2,FALSE))*JS97)</f>
        <v xml:space="preserve"> </v>
      </c>
      <c r="JU97" s="168" t="str">
        <f t="shared" si="129"/>
        <v xml:space="preserve"> </v>
      </c>
      <c r="JV97" s="169" t="str">
        <f>IF(JR97=0," ",VLOOKUP(JR97,PROTOKOL!$A:$E,5,FALSE))</f>
        <v xml:space="preserve"> </v>
      </c>
      <c r="JW97" s="205" t="str">
        <f t="shared" si="191"/>
        <v xml:space="preserve"> </v>
      </c>
      <c r="JX97" s="169">
        <f t="shared" si="172"/>
        <v>0</v>
      </c>
      <c r="JY97" s="170" t="str">
        <f t="shared" si="173"/>
        <v xml:space="preserve"> </v>
      </c>
      <c r="KA97" s="166">
        <v>25</v>
      </c>
      <c r="KB97" s="229"/>
      <c r="KC97" s="167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",(VLOOKUP(KE97,PROTOKOL!$A$1:$E$27,2,FALSE))*KF97)</f>
        <v xml:space="preserve"> </v>
      </c>
      <c r="KH97" s="168" t="str">
        <f t="shared" si="130"/>
        <v xml:space="preserve"> </v>
      </c>
      <c r="KI97" s="205" t="str">
        <f>IF(KE97=0," ",VLOOKUP(KE97,PROTOKOL!$A:$E,5,FALSE))</f>
        <v xml:space="preserve"> </v>
      </c>
      <c r="KJ97" s="169"/>
      <c r="KK97" s="170" t="str">
        <f t="shared" si="174"/>
        <v xml:space="preserve"> </v>
      </c>
      <c r="KL97" s="210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",(VLOOKUP(KN97,PROTOKOL!$A$1:$E$27,2,FALSE))*KO97)</f>
        <v xml:space="preserve"> </v>
      </c>
      <c r="KQ97" s="168" t="str">
        <f t="shared" si="131"/>
        <v xml:space="preserve"> </v>
      </c>
      <c r="KR97" s="169" t="str">
        <f>IF(KN97=0," ",VLOOKUP(KN97,PROTOKOL!$A:$E,5,FALSE))</f>
        <v xml:space="preserve"> </v>
      </c>
      <c r="KS97" s="205" t="str">
        <f t="shared" si="192"/>
        <v xml:space="preserve"> </v>
      </c>
      <c r="KT97" s="169">
        <f t="shared" si="175"/>
        <v>0</v>
      </c>
      <c r="KU97" s="170" t="str">
        <f t="shared" si="176"/>
        <v xml:space="preserve"> </v>
      </c>
      <c r="KW97" s="166">
        <v>25</v>
      </c>
      <c r="KX97" s="229"/>
      <c r="KY97" s="167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",(VLOOKUP(LA97,PROTOKOL!$A$1:$E$27,2,FALSE))*LB97)</f>
        <v xml:space="preserve"> </v>
      </c>
      <c r="LD97" s="168" t="str">
        <f t="shared" si="132"/>
        <v xml:space="preserve"> </v>
      </c>
      <c r="LE97" s="205" t="str">
        <f>IF(LA97=0," ",VLOOKUP(LA97,PROTOKOL!$A:$E,5,FALSE))</f>
        <v xml:space="preserve"> </v>
      </c>
      <c r="LF97" s="169"/>
      <c r="LG97" s="170" t="str">
        <f t="shared" si="177"/>
        <v xml:space="preserve"> </v>
      </c>
      <c r="LH97" s="210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",(VLOOKUP(LJ97,PROTOKOL!$A$1:$E$27,2,FALSE))*LK97)</f>
        <v xml:space="preserve"> </v>
      </c>
      <c r="LM97" s="168" t="str">
        <f t="shared" si="133"/>
        <v xml:space="preserve"> </v>
      </c>
      <c r="LN97" s="169" t="str">
        <f>IF(LJ97=0," ",VLOOKUP(LJ97,PROTOKOL!$A:$E,5,FALSE))</f>
        <v xml:space="preserve"> </v>
      </c>
      <c r="LO97" s="205" t="str">
        <f t="shared" si="193"/>
        <v xml:space="preserve"> </v>
      </c>
      <c r="LP97" s="169">
        <f t="shared" si="178"/>
        <v>0</v>
      </c>
      <c r="LQ97" s="170" t="str">
        <f t="shared" si="179"/>
        <v xml:space="preserve"> </v>
      </c>
    </row>
    <row r="98" spans="1:329" ht="13.8">
      <c r="A98" s="166">
        <v>26</v>
      </c>
      <c r="B98" s="227">
        <v>26</v>
      </c>
      <c r="C98" s="167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",(VLOOKUP(E98,PROTOKOL!$A$1:$E$27,2,FALSE))*F98)</f>
        <v xml:space="preserve"> </v>
      </c>
      <c r="H98" s="168" t="str">
        <f t="shared" si="104"/>
        <v xml:space="preserve"> </v>
      </c>
      <c r="I98" s="205" t="str">
        <f>IF(E98=0," ",VLOOKUP(E98,PROTOKOL!$A:$E,5,FALSE))</f>
        <v xml:space="preserve"> </v>
      </c>
      <c r="J98" s="169"/>
      <c r="K98" s="170" t="str">
        <f t="shared" si="134"/>
        <v xml:space="preserve"> </v>
      </c>
      <c r="L98" s="210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",(VLOOKUP(N98,PROTOKOL!$A$1:$E$27,2,FALSE))*O98)</f>
        <v xml:space="preserve"> </v>
      </c>
      <c r="Q98" s="168" t="str">
        <f t="shared" si="105"/>
        <v xml:space="preserve"> </v>
      </c>
      <c r="R98" s="169" t="str">
        <f>IF(N98=0," ",VLOOKUP(N98,PROTOKOL!$A:$E,5,FALSE))</f>
        <v xml:space="preserve"> </v>
      </c>
      <c r="S98" s="205" t="str">
        <f t="shared" si="135"/>
        <v xml:space="preserve"> </v>
      </c>
      <c r="T98" s="169">
        <f t="shared" si="136"/>
        <v>0</v>
      </c>
      <c r="U98" s="170" t="str">
        <f t="shared" si="137"/>
        <v xml:space="preserve"> </v>
      </c>
      <c r="W98" s="166">
        <v>26</v>
      </c>
      <c r="X98" s="227">
        <v>26</v>
      </c>
      <c r="Y98" s="167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",(VLOOKUP(AA98,PROTOKOL!$A$1:$E$27,2,FALSE))*AB98)</f>
        <v xml:space="preserve"> </v>
      </c>
      <c r="AD98" s="168" t="str">
        <f t="shared" si="106"/>
        <v xml:space="preserve"> </v>
      </c>
      <c r="AE98" s="205" t="str">
        <f>IF(AA98=0," ",VLOOKUP(AA98,PROTOKOL!$A:$E,5,FALSE))</f>
        <v xml:space="preserve"> </v>
      </c>
      <c r="AF98" s="169"/>
      <c r="AG98" s="170" t="str">
        <f t="shared" si="138"/>
        <v xml:space="preserve"> </v>
      </c>
      <c r="AH98" s="210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",(VLOOKUP(AJ98,PROTOKOL!$A$1:$E$27,2,FALSE))*AK98)</f>
        <v xml:space="preserve"> </v>
      </c>
      <c r="AM98" s="168" t="str">
        <f t="shared" si="107"/>
        <v xml:space="preserve"> </v>
      </c>
      <c r="AN98" s="169" t="str">
        <f>IF(AJ98=0," ",VLOOKUP(AJ98,PROTOKOL!$A:$E,5,FALSE))</f>
        <v xml:space="preserve"> </v>
      </c>
      <c r="AO98" s="205" t="str">
        <f t="shared" si="180"/>
        <v xml:space="preserve"> </v>
      </c>
      <c r="AP98" s="169">
        <f t="shared" si="139"/>
        <v>0</v>
      </c>
      <c r="AQ98" s="170" t="str">
        <f t="shared" si="140"/>
        <v xml:space="preserve"> </v>
      </c>
      <c r="AS98" s="166">
        <v>26</v>
      </c>
      <c r="AT98" s="227">
        <v>26</v>
      </c>
      <c r="AU98" s="167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",(VLOOKUP(AW98,PROTOKOL!$A$1:$E$27,2,FALSE))*AX98)</f>
        <v xml:space="preserve"> </v>
      </c>
      <c r="AZ98" s="168" t="str">
        <f t="shared" si="108"/>
        <v xml:space="preserve"> </v>
      </c>
      <c r="BA98" s="205" t="str">
        <f>IF(AW98=0," ",VLOOKUP(AW98,PROTOKOL!$A:$E,5,FALSE))</f>
        <v xml:space="preserve"> </v>
      </c>
      <c r="BB98" s="169"/>
      <c r="BC98" s="170" t="str">
        <f t="shared" si="141"/>
        <v xml:space="preserve"> </v>
      </c>
      <c r="BD98" s="210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",(VLOOKUP(BF98,PROTOKOL!$A$1:$E$27,2,FALSE))*BG98)</f>
        <v xml:space="preserve"> </v>
      </c>
      <c r="BI98" s="168" t="str">
        <f t="shared" si="109"/>
        <v xml:space="preserve"> </v>
      </c>
      <c r="BJ98" s="169" t="str">
        <f>IF(BF98=0," ",VLOOKUP(BF98,PROTOKOL!$A:$E,5,FALSE))</f>
        <v xml:space="preserve"> </v>
      </c>
      <c r="BK98" s="205" t="str">
        <f t="shared" si="181"/>
        <v xml:space="preserve"> </v>
      </c>
      <c r="BL98" s="169">
        <f t="shared" si="142"/>
        <v>0</v>
      </c>
      <c r="BM98" s="170" t="str">
        <f t="shared" si="143"/>
        <v xml:space="preserve"> </v>
      </c>
      <c r="BO98" s="166">
        <v>26</v>
      </c>
      <c r="BP98" s="227">
        <v>26</v>
      </c>
      <c r="BQ98" s="167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",(VLOOKUP(BS98,PROTOKOL!$A$1:$E$27,2,FALSE))*BT98)</f>
        <v xml:space="preserve"> </v>
      </c>
      <c r="BV98" s="168" t="str">
        <f t="shared" si="110"/>
        <v xml:space="preserve"> </v>
      </c>
      <c r="BW98" s="205" t="str">
        <f>IF(BS98=0," ",VLOOKUP(BS98,PROTOKOL!$A:$E,5,FALSE))</f>
        <v xml:space="preserve"> </v>
      </c>
      <c r="BX98" s="169"/>
      <c r="BY98" s="170" t="str">
        <f t="shared" si="144"/>
        <v xml:space="preserve"> </v>
      </c>
      <c r="BZ98" s="210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",(VLOOKUP(CB98,PROTOKOL!$A$1:$E$27,2,FALSE))*CC98)</f>
        <v xml:space="preserve"> </v>
      </c>
      <c r="CE98" s="168" t="str">
        <f t="shared" si="111"/>
        <v xml:space="preserve"> </v>
      </c>
      <c r="CF98" s="169" t="str">
        <f>IF(CB98=0," ",VLOOKUP(CB98,PROTOKOL!$A:$E,5,FALSE))</f>
        <v xml:space="preserve"> </v>
      </c>
      <c r="CG98" s="205" t="str">
        <f t="shared" si="182"/>
        <v xml:space="preserve"> </v>
      </c>
      <c r="CH98" s="169">
        <f t="shared" si="145"/>
        <v>0</v>
      </c>
      <c r="CI98" s="170" t="str">
        <f t="shared" si="146"/>
        <v xml:space="preserve"> </v>
      </c>
      <c r="CK98" s="166">
        <v>26</v>
      </c>
      <c r="CL98" s="227">
        <v>26</v>
      </c>
      <c r="CM98" s="167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",(VLOOKUP(CO98,PROTOKOL!$A$1:$E$27,2,FALSE))*CP98)</f>
        <v xml:space="preserve"> </v>
      </c>
      <c r="CR98" s="168" t="str">
        <f t="shared" si="112"/>
        <v xml:space="preserve"> </v>
      </c>
      <c r="CS98" s="205" t="str">
        <f>IF(CO98=0," ",VLOOKUP(CO98,PROTOKOL!$A:$E,5,FALSE))</f>
        <v xml:space="preserve"> </v>
      </c>
      <c r="CT98" s="169"/>
      <c r="CU98" s="170" t="str">
        <f t="shared" si="147"/>
        <v xml:space="preserve"> </v>
      </c>
      <c r="CV98" s="210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",(VLOOKUP(CX98,PROTOKOL!$A$1:$E$27,2,FALSE))*CY98)</f>
        <v xml:space="preserve"> </v>
      </c>
      <c r="DA98" s="168" t="str">
        <f t="shared" si="113"/>
        <v xml:space="preserve"> </v>
      </c>
      <c r="DB98" s="169" t="str">
        <f>IF(CX98=0," ",VLOOKUP(CX98,PROTOKOL!$A:$E,5,FALSE))</f>
        <v xml:space="preserve"> </v>
      </c>
      <c r="DC98" s="205" t="str">
        <f t="shared" si="183"/>
        <v xml:space="preserve"> </v>
      </c>
      <c r="DD98" s="169">
        <f t="shared" si="148"/>
        <v>0</v>
      </c>
      <c r="DE98" s="170" t="str">
        <f t="shared" si="149"/>
        <v xml:space="preserve"> </v>
      </c>
      <c r="DG98" s="166">
        <v>26</v>
      </c>
      <c r="DH98" s="227">
        <v>26</v>
      </c>
      <c r="DI98" s="167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",(VLOOKUP(DK98,PROTOKOL!$A$1:$E$27,2,FALSE))*DL98)</f>
        <v xml:space="preserve"> </v>
      </c>
      <c r="DN98" s="168" t="str">
        <f t="shared" si="114"/>
        <v xml:space="preserve"> </v>
      </c>
      <c r="DO98" s="205" t="str">
        <f>IF(DK98=0," ",VLOOKUP(DK98,PROTOKOL!$A:$E,5,FALSE))</f>
        <v xml:space="preserve"> </v>
      </c>
      <c r="DP98" s="169"/>
      <c r="DQ98" s="170" t="str">
        <f t="shared" si="150"/>
        <v xml:space="preserve"> </v>
      </c>
      <c r="DR98" s="210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",(VLOOKUP(DT98,PROTOKOL!$A$1:$E$27,2,FALSE))*DU98)</f>
        <v xml:space="preserve"> </v>
      </c>
      <c r="DW98" s="168" t="str">
        <f t="shared" si="115"/>
        <v xml:space="preserve"> </v>
      </c>
      <c r="DX98" s="169" t="str">
        <f>IF(DT98=0," ",VLOOKUP(DT98,PROTOKOL!$A:$E,5,FALSE))</f>
        <v xml:space="preserve"> </v>
      </c>
      <c r="DY98" s="205" t="str">
        <f t="shared" si="184"/>
        <v xml:space="preserve"> </v>
      </c>
      <c r="DZ98" s="169">
        <f t="shared" si="151"/>
        <v>0</v>
      </c>
      <c r="EA98" s="170" t="str">
        <f t="shared" si="152"/>
        <v xml:space="preserve"> </v>
      </c>
      <c r="EC98" s="166">
        <v>26</v>
      </c>
      <c r="ED98" s="227">
        <v>26</v>
      </c>
      <c r="EE98" s="167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",(VLOOKUP(EG98,PROTOKOL!$A$1:$E$27,2,FALSE))*EH98)</f>
        <v xml:space="preserve"> </v>
      </c>
      <c r="EJ98" s="168" t="str">
        <f t="shared" si="116"/>
        <v xml:space="preserve"> </v>
      </c>
      <c r="EK98" s="205" t="str">
        <f>IF(EG98=0," ",VLOOKUP(EG98,PROTOKOL!$A:$E,5,FALSE))</f>
        <v xml:space="preserve"> </v>
      </c>
      <c r="EL98" s="169"/>
      <c r="EM98" s="170" t="str">
        <f t="shared" si="153"/>
        <v xml:space="preserve"> </v>
      </c>
      <c r="EN98" s="210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",(VLOOKUP(EP98,PROTOKOL!$A$1:$E$27,2,FALSE))*EQ98)</f>
        <v xml:space="preserve"> </v>
      </c>
      <c r="ES98" s="168" t="str">
        <f t="shared" si="117"/>
        <v xml:space="preserve"> </v>
      </c>
      <c r="ET98" s="169" t="str">
        <f>IF(EP98=0," ",VLOOKUP(EP98,PROTOKOL!$A:$E,5,FALSE))</f>
        <v xml:space="preserve"> </v>
      </c>
      <c r="EU98" s="205" t="str">
        <f t="shared" si="185"/>
        <v xml:space="preserve"> </v>
      </c>
      <c r="EV98" s="169">
        <f t="shared" si="154"/>
        <v>0</v>
      </c>
      <c r="EW98" s="170" t="str">
        <f t="shared" si="155"/>
        <v xml:space="preserve"> </v>
      </c>
      <c r="EY98" s="166">
        <v>26</v>
      </c>
      <c r="EZ98" s="227">
        <v>26</v>
      </c>
      <c r="FA98" s="167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",(VLOOKUP(FC98,PROTOKOL!$A$1:$E$27,2,FALSE))*FD98)</f>
        <v xml:space="preserve"> </v>
      </c>
      <c r="FF98" s="168" t="str">
        <f t="shared" si="118"/>
        <v xml:space="preserve"> </v>
      </c>
      <c r="FG98" s="205" t="str">
        <f>IF(FC98=0," ",VLOOKUP(FC98,PROTOKOL!$A:$E,5,FALSE))</f>
        <v xml:space="preserve"> </v>
      </c>
      <c r="FH98" s="169"/>
      <c r="FI98" s="170" t="str">
        <f t="shared" si="156"/>
        <v xml:space="preserve"> </v>
      </c>
      <c r="FJ98" s="210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",(VLOOKUP(FL98,PROTOKOL!$A$1:$E$27,2,FALSE))*FM98)</f>
        <v xml:space="preserve"> </v>
      </c>
      <c r="FO98" s="168" t="str">
        <f t="shared" si="119"/>
        <v xml:space="preserve"> </v>
      </c>
      <c r="FP98" s="169" t="str">
        <f>IF(FL98=0," ",VLOOKUP(FL98,PROTOKOL!$A:$E,5,FALSE))</f>
        <v xml:space="preserve"> </v>
      </c>
      <c r="FQ98" s="205" t="str">
        <f t="shared" si="186"/>
        <v xml:space="preserve"> </v>
      </c>
      <c r="FR98" s="169">
        <f t="shared" si="157"/>
        <v>0</v>
      </c>
      <c r="FS98" s="170" t="str">
        <f t="shared" si="158"/>
        <v xml:space="preserve"> </v>
      </c>
      <c r="FU98" s="166">
        <v>26</v>
      </c>
      <c r="FV98" s="227">
        <v>26</v>
      </c>
      <c r="FW98" s="167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",(VLOOKUP(FY98,PROTOKOL!$A$1:$E$27,2,FALSE))*FZ98)</f>
        <v xml:space="preserve"> </v>
      </c>
      <c r="GB98" s="168" t="str">
        <f t="shared" si="120"/>
        <v xml:space="preserve"> </v>
      </c>
      <c r="GC98" s="205" t="str">
        <f>IF(FY98=0," ",VLOOKUP(FY98,PROTOKOL!$A:$E,5,FALSE))</f>
        <v xml:space="preserve"> </v>
      </c>
      <c r="GD98" s="169"/>
      <c r="GE98" s="170" t="str">
        <f t="shared" si="159"/>
        <v xml:space="preserve"> </v>
      </c>
      <c r="GF98" s="210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",(VLOOKUP(GH98,PROTOKOL!$A$1:$E$27,2,FALSE))*GI98)</f>
        <v xml:space="preserve"> </v>
      </c>
      <c r="GK98" s="168" t="str">
        <f t="shared" si="121"/>
        <v xml:space="preserve"> </v>
      </c>
      <c r="GL98" s="169" t="str">
        <f>IF(GH98=0," ",VLOOKUP(GH98,PROTOKOL!$A:$E,5,FALSE))</f>
        <v xml:space="preserve"> </v>
      </c>
      <c r="GM98" s="205" t="str">
        <f t="shared" si="187"/>
        <v xml:space="preserve"> </v>
      </c>
      <c r="GN98" s="169">
        <f t="shared" si="160"/>
        <v>0</v>
      </c>
      <c r="GO98" s="170" t="str">
        <f t="shared" si="161"/>
        <v xml:space="preserve"> </v>
      </c>
      <c r="GQ98" s="166">
        <v>26</v>
      </c>
      <c r="GR98" s="227">
        <v>26</v>
      </c>
      <c r="GS98" s="167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",(VLOOKUP(GU98,PROTOKOL!$A$1:$E$27,2,FALSE))*GV98)</f>
        <v xml:space="preserve"> </v>
      </c>
      <c r="GX98" s="168" t="str">
        <f t="shared" si="122"/>
        <v xml:space="preserve"> </v>
      </c>
      <c r="GY98" s="205" t="str">
        <f>IF(GU98=0," ",VLOOKUP(GU98,PROTOKOL!$A:$E,5,FALSE))</f>
        <v xml:space="preserve"> </v>
      </c>
      <c r="GZ98" s="169"/>
      <c r="HA98" s="170" t="str">
        <f t="shared" si="162"/>
        <v xml:space="preserve"> </v>
      </c>
      <c r="HB98" s="210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",(VLOOKUP(HD98,PROTOKOL!$A$1:$E$27,2,FALSE))*HE98)</f>
        <v xml:space="preserve"> </v>
      </c>
      <c r="HG98" s="168" t="str">
        <f t="shared" si="123"/>
        <v xml:space="preserve"> </v>
      </c>
      <c r="HH98" s="169" t="str">
        <f>IF(HD98=0," ",VLOOKUP(HD98,PROTOKOL!$A:$E,5,FALSE))</f>
        <v xml:space="preserve"> </v>
      </c>
      <c r="HI98" s="205" t="str">
        <f t="shared" si="188"/>
        <v xml:space="preserve"> </v>
      </c>
      <c r="HJ98" s="169">
        <f t="shared" si="163"/>
        <v>0</v>
      </c>
      <c r="HK98" s="170" t="str">
        <f t="shared" si="164"/>
        <v xml:space="preserve"> </v>
      </c>
      <c r="HM98" s="166">
        <v>26</v>
      </c>
      <c r="HN98" s="227">
        <v>26</v>
      </c>
      <c r="HO98" s="167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",(VLOOKUP(HQ98,PROTOKOL!$A$1:$E$27,2,FALSE))*HR98)</f>
        <v xml:space="preserve"> </v>
      </c>
      <c r="HT98" s="168" t="str">
        <f t="shared" si="124"/>
        <v xml:space="preserve"> </v>
      </c>
      <c r="HU98" s="205" t="str">
        <f>IF(HQ98=0," ",VLOOKUP(HQ98,PROTOKOL!$A:$E,5,FALSE))</f>
        <v xml:space="preserve"> </v>
      </c>
      <c r="HV98" s="169"/>
      <c r="HW98" s="170" t="str">
        <f t="shared" si="165"/>
        <v xml:space="preserve"> </v>
      </c>
      <c r="HX98" s="210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",(VLOOKUP(HZ98,PROTOKOL!$A$1:$E$27,2,FALSE))*IA98)</f>
        <v xml:space="preserve"> </v>
      </c>
      <c r="IC98" s="168" t="str">
        <f t="shared" si="125"/>
        <v xml:space="preserve"> </v>
      </c>
      <c r="ID98" s="169" t="str">
        <f>IF(HZ98=0," ",VLOOKUP(HZ98,PROTOKOL!$A:$E,5,FALSE))</f>
        <v xml:space="preserve"> </v>
      </c>
      <c r="IE98" s="205" t="str">
        <f t="shared" si="189"/>
        <v xml:space="preserve"> </v>
      </c>
      <c r="IF98" s="169">
        <f t="shared" si="166"/>
        <v>0</v>
      </c>
      <c r="IG98" s="170" t="str">
        <f t="shared" si="167"/>
        <v xml:space="preserve"> </v>
      </c>
      <c r="II98" s="166">
        <v>26</v>
      </c>
      <c r="IJ98" s="227">
        <v>26</v>
      </c>
      <c r="IK98" s="167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",(VLOOKUP(IM98,PROTOKOL!$A$1:$E$27,2,FALSE))*IN98)</f>
        <v xml:space="preserve"> </v>
      </c>
      <c r="IP98" s="168" t="str">
        <f t="shared" si="126"/>
        <v xml:space="preserve"> </v>
      </c>
      <c r="IQ98" s="205" t="str">
        <f>IF(IM98=0," ",VLOOKUP(IM98,PROTOKOL!$A:$E,5,FALSE))</f>
        <v xml:space="preserve"> </v>
      </c>
      <c r="IR98" s="169"/>
      <c r="IS98" s="170" t="str">
        <f t="shared" si="168"/>
        <v xml:space="preserve"> </v>
      </c>
      <c r="IT98" s="210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",(VLOOKUP(IV98,PROTOKOL!$A$1:$E$27,2,FALSE))*IW98)</f>
        <v xml:space="preserve"> </v>
      </c>
      <c r="IY98" s="168" t="str">
        <f t="shared" si="127"/>
        <v xml:space="preserve"> </v>
      </c>
      <c r="IZ98" s="169" t="str">
        <f>IF(IV98=0," ",VLOOKUP(IV98,PROTOKOL!$A:$E,5,FALSE))</f>
        <v xml:space="preserve"> </v>
      </c>
      <c r="JA98" s="205" t="str">
        <f t="shared" si="190"/>
        <v xml:space="preserve"> </v>
      </c>
      <c r="JB98" s="169">
        <f t="shared" si="169"/>
        <v>0</v>
      </c>
      <c r="JC98" s="170" t="str">
        <f t="shared" si="170"/>
        <v xml:space="preserve"> </v>
      </c>
      <c r="JE98" s="166">
        <v>26</v>
      </c>
      <c r="JF98" s="227">
        <v>26</v>
      </c>
      <c r="JG98" s="167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",(VLOOKUP(JI98,PROTOKOL!$A$1:$E$27,2,FALSE))*JJ98)</f>
        <v xml:space="preserve"> </v>
      </c>
      <c r="JL98" s="168" t="str">
        <f t="shared" si="128"/>
        <v xml:space="preserve"> </v>
      </c>
      <c r="JM98" s="205" t="str">
        <f>IF(JI98=0," ",VLOOKUP(JI98,PROTOKOL!$A:$E,5,FALSE))</f>
        <v xml:space="preserve"> </v>
      </c>
      <c r="JN98" s="169"/>
      <c r="JO98" s="170" t="str">
        <f t="shared" si="171"/>
        <v xml:space="preserve"> </v>
      </c>
      <c r="JP98" s="210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",(VLOOKUP(JR98,PROTOKOL!$A$1:$E$27,2,FALSE))*JS98)</f>
        <v xml:space="preserve"> </v>
      </c>
      <c r="JU98" s="168" t="str">
        <f t="shared" si="129"/>
        <v xml:space="preserve"> </v>
      </c>
      <c r="JV98" s="169" t="str">
        <f>IF(JR98=0," ",VLOOKUP(JR98,PROTOKOL!$A:$E,5,FALSE))</f>
        <v xml:space="preserve"> </v>
      </c>
      <c r="JW98" s="205" t="str">
        <f t="shared" si="191"/>
        <v xml:space="preserve"> </v>
      </c>
      <c r="JX98" s="169">
        <f t="shared" si="172"/>
        <v>0</v>
      </c>
      <c r="JY98" s="170" t="str">
        <f t="shared" si="173"/>
        <v xml:space="preserve"> </v>
      </c>
      <c r="KA98" s="166">
        <v>26</v>
      </c>
      <c r="KB98" s="227">
        <v>26</v>
      </c>
      <c r="KC98" s="167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",(VLOOKUP(KE98,PROTOKOL!$A$1:$E$27,2,FALSE))*KF98)</f>
        <v xml:space="preserve"> </v>
      </c>
      <c r="KH98" s="168" t="str">
        <f t="shared" si="130"/>
        <v xml:space="preserve"> </v>
      </c>
      <c r="KI98" s="205" t="str">
        <f>IF(KE98=0," ",VLOOKUP(KE98,PROTOKOL!$A:$E,5,FALSE))</f>
        <v xml:space="preserve"> </v>
      </c>
      <c r="KJ98" s="169"/>
      <c r="KK98" s="170" t="str">
        <f t="shared" si="174"/>
        <v xml:space="preserve"> </v>
      </c>
      <c r="KL98" s="210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",(VLOOKUP(KN98,PROTOKOL!$A$1:$E$27,2,FALSE))*KO98)</f>
        <v xml:space="preserve"> </v>
      </c>
      <c r="KQ98" s="168" t="str">
        <f t="shared" si="131"/>
        <v xml:space="preserve"> </v>
      </c>
      <c r="KR98" s="169" t="str">
        <f>IF(KN98=0," ",VLOOKUP(KN98,PROTOKOL!$A:$E,5,FALSE))</f>
        <v xml:space="preserve"> </v>
      </c>
      <c r="KS98" s="205" t="str">
        <f t="shared" si="192"/>
        <v xml:space="preserve"> </v>
      </c>
      <c r="KT98" s="169">
        <f t="shared" si="175"/>
        <v>0</v>
      </c>
      <c r="KU98" s="170" t="str">
        <f t="shared" si="176"/>
        <v xml:space="preserve"> </v>
      </c>
      <c r="KW98" s="166">
        <v>26</v>
      </c>
      <c r="KX98" s="227">
        <v>26</v>
      </c>
      <c r="KY98" s="167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",(VLOOKUP(LA98,PROTOKOL!$A$1:$E$27,2,FALSE))*LB98)</f>
        <v xml:space="preserve"> </v>
      </c>
      <c r="LD98" s="168" t="str">
        <f t="shared" si="132"/>
        <v xml:space="preserve"> </v>
      </c>
      <c r="LE98" s="205" t="str">
        <f>IF(LA98=0," ",VLOOKUP(LA98,PROTOKOL!$A:$E,5,FALSE))</f>
        <v xml:space="preserve"> </v>
      </c>
      <c r="LF98" s="169"/>
      <c r="LG98" s="170" t="str">
        <f t="shared" si="177"/>
        <v xml:space="preserve"> </v>
      </c>
      <c r="LH98" s="210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",(VLOOKUP(LJ98,PROTOKOL!$A$1:$E$27,2,FALSE))*LK98)</f>
        <v xml:space="preserve"> </v>
      </c>
      <c r="LM98" s="168" t="str">
        <f t="shared" si="133"/>
        <v xml:space="preserve"> </v>
      </c>
      <c r="LN98" s="169" t="str">
        <f>IF(LJ98=0," ",VLOOKUP(LJ98,PROTOKOL!$A:$E,5,FALSE))</f>
        <v xml:space="preserve"> </v>
      </c>
      <c r="LO98" s="205" t="str">
        <f t="shared" si="193"/>
        <v xml:space="preserve"> </v>
      </c>
      <c r="LP98" s="169">
        <f t="shared" si="178"/>
        <v>0</v>
      </c>
      <c r="LQ98" s="170" t="str">
        <f t="shared" si="179"/>
        <v xml:space="preserve"> </v>
      </c>
    </row>
    <row r="99" spans="1:329" ht="13.8">
      <c r="A99" s="166">
        <v>26</v>
      </c>
      <c r="B99" s="228"/>
      <c r="C99" s="167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",(VLOOKUP(E99,PROTOKOL!$A$1:$E$27,2,FALSE))*F99)</f>
        <v xml:space="preserve"> </v>
      </c>
      <c r="H99" s="168" t="str">
        <f t="shared" si="104"/>
        <v xml:space="preserve"> </v>
      </c>
      <c r="I99" s="205" t="str">
        <f>IF(E99=0," ",VLOOKUP(E99,PROTOKOL!$A:$E,5,FALSE))</f>
        <v xml:space="preserve"> </v>
      </c>
      <c r="J99" s="169"/>
      <c r="K99" s="170" t="str">
        <f t="shared" si="134"/>
        <v xml:space="preserve"> </v>
      </c>
      <c r="L99" s="210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",(VLOOKUP(N99,PROTOKOL!$A$1:$E$27,2,FALSE))*O99)</f>
        <v xml:space="preserve"> </v>
      </c>
      <c r="Q99" s="168" t="str">
        <f t="shared" si="105"/>
        <v xml:space="preserve"> </v>
      </c>
      <c r="R99" s="169" t="str">
        <f>IF(N99=0," ",VLOOKUP(N99,PROTOKOL!$A:$E,5,FALSE))</f>
        <v xml:space="preserve"> </v>
      </c>
      <c r="S99" s="205" t="str">
        <f t="shared" si="135"/>
        <v xml:space="preserve"> </v>
      </c>
      <c r="T99" s="169">
        <f t="shared" si="136"/>
        <v>0</v>
      </c>
      <c r="U99" s="170" t="str">
        <f t="shared" si="137"/>
        <v xml:space="preserve"> </v>
      </c>
      <c r="W99" s="166">
        <v>26</v>
      </c>
      <c r="X99" s="228"/>
      <c r="Y99" s="167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",(VLOOKUP(AA99,PROTOKOL!$A$1:$E$27,2,FALSE))*AB99)</f>
        <v xml:space="preserve"> </v>
      </c>
      <c r="AD99" s="168" t="str">
        <f t="shared" si="106"/>
        <v xml:space="preserve"> </v>
      </c>
      <c r="AE99" s="205" t="str">
        <f>IF(AA99=0," ",VLOOKUP(AA99,PROTOKOL!$A:$E,5,FALSE))</f>
        <v xml:space="preserve"> </v>
      </c>
      <c r="AF99" s="169"/>
      <c r="AG99" s="170" t="str">
        <f t="shared" si="138"/>
        <v xml:space="preserve"> </v>
      </c>
      <c r="AH99" s="210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",(VLOOKUP(AJ99,PROTOKOL!$A$1:$E$27,2,FALSE))*AK99)</f>
        <v xml:space="preserve"> </v>
      </c>
      <c r="AM99" s="168" t="str">
        <f t="shared" si="107"/>
        <v xml:space="preserve"> </v>
      </c>
      <c r="AN99" s="169" t="str">
        <f>IF(AJ99=0," ",VLOOKUP(AJ99,PROTOKOL!$A:$E,5,FALSE))</f>
        <v xml:space="preserve"> </v>
      </c>
      <c r="AO99" s="205" t="str">
        <f t="shared" si="180"/>
        <v xml:space="preserve"> </v>
      </c>
      <c r="AP99" s="169">
        <f t="shared" si="139"/>
        <v>0</v>
      </c>
      <c r="AQ99" s="170" t="str">
        <f t="shared" si="140"/>
        <v xml:space="preserve"> </v>
      </c>
      <c r="AS99" s="166">
        <v>26</v>
      </c>
      <c r="AT99" s="228"/>
      <c r="AU99" s="167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",(VLOOKUP(AW99,PROTOKOL!$A$1:$E$27,2,FALSE))*AX99)</f>
        <v xml:space="preserve"> </v>
      </c>
      <c r="AZ99" s="168" t="str">
        <f t="shared" si="108"/>
        <v xml:space="preserve"> </v>
      </c>
      <c r="BA99" s="205" t="str">
        <f>IF(AW99=0," ",VLOOKUP(AW99,PROTOKOL!$A:$E,5,FALSE))</f>
        <v xml:space="preserve"> </v>
      </c>
      <c r="BB99" s="169"/>
      <c r="BC99" s="170" t="str">
        <f t="shared" si="141"/>
        <v xml:space="preserve"> </v>
      </c>
      <c r="BD99" s="210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",(VLOOKUP(BF99,PROTOKOL!$A$1:$E$27,2,FALSE))*BG99)</f>
        <v xml:space="preserve"> </v>
      </c>
      <c r="BI99" s="168" t="str">
        <f t="shared" si="109"/>
        <v xml:space="preserve"> </v>
      </c>
      <c r="BJ99" s="169" t="str">
        <f>IF(BF99=0," ",VLOOKUP(BF99,PROTOKOL!$A:$E,5,FALSE))</f>
        <v xml:space="preserve"> </v>
      </c>
      <c r="BK99" s="205" t="str">
        <f t="shared" si="181"/>
        <v xml:space="preserve"> </v>
      </c>
      <c r="BL99" s="169">
        <f t="shared" si="142"/>
        <v>0</v>
      </c>
      <c r="BM99" s="170" t="str">
        <f t="shared" si="143"/>
        <v xml:space="preserve"> </v>
      </c>
      <c r="BO99" s="166">
        <v>26</v>
      </c>
      <c r="BP99" s="228"/>
      <c r="BQ99" s="167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",(VLOOKUP(BS99,PROTOKOL!$A$1:$E$27,2,FALSE))*BT99)</f>
        <v xml:space="preserve"> </v>
      </c>
      <c r="BV99" s="168" t="str">
        <f t="shared" si="110"/>
        <v xml:space="preserve"> </v>
      </c>
      <c r="BW99" s="205" t="str">
        <f>IF(BS99=0," ",VLOOKUP(BS99,PROTOKOL!$A:$E,5,FALSE))</f>
        <v xml:space="preserve"> </v>
      </c>
      <c r="BX99" s="169"/>
      <c r="BY99" s="170" t="str">
        <f t="shared" si="144"/>
        <v xml:space="preserve"> </v>
      </c>
      <c r="BZ99" s="210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",(VLOOKUP(CB99,PROTOKOL!$A$1:$E$27,2,FALSE))*CC99)</f>
        <v xml:space="preserve"> </v>
      </c>
      <c r="CE99" s="168" t="str">
        <f t="shared" si="111"/>
        <v xml:space="preserve"> </v>
      </c>
      <c r="CF99" s="169" t="str">
        <f>IF(CB99=0," ",VLOOKUP(CB99,PROTOKOL!$A:$E,5,FALSE))</f>
        <v xml:space="preserve"> </v>
      </c>
      <c r="CG99" s="205" t="str">
        <f t="shared" si="182"/>
        <v xml:space="preserve"> </v>
      </c>
      <c r="CH99" s="169">
        <f t="shared" si="145"/>
        <v>0</v>
      </c>
      <c r="CI99" s="170" t="str">
        <f t="shared" si="146"/>
        <v xml:space="preserve"> </v>
      </c>
      <c r="CK99" s="166">
        <v>26</v>
      </c>
      <c r="CL99" s="228"/>
      <c r="CM99" s="167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",(VLOOKUP(CO99,PROTOKOL!$A$1:$E$27,2,FALSE))*CP99)</f>
        <v xml:space="preserve"> </v>
      </c>
      <c r="CR99" s="168" t="str">
        <f t="shared" si="112"/>
        <v xml:space="preserve"> </v>
      </c>
      <c r="CS99" s="205" t="str">
        <f>IF(CO99=0," ",VLOOKUP(CO99,PROTOKOL!$A:$E,5,FALSE))</f>
        <v xml:space="preserve"> </v>
      </c>
      <c r="CT99" s="169"/>
      <c r="CU99" s="170" t="str">
        <f t="shared" si="147"/>
        <v xml:space="preserve"> </v>
      </c>
      <c r="CV99" s="210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",(VLOOKUP(CX99,PROTOKOL!$A$1:$E$27,2,FALSE))*CY99)</f>
        <v xml:space="preserve"> </v>
      </c>
      <c r="DA99" s="168" t="str">
        <f t="shared" si="113"/>
        <v xml:space="preserve"> </v>
      </c>
      <c r="DB99" s="169" t="str">
        <f>IF(CX99=0," ",VLOOKUP(CX99,PROTOKOL!$A:$E,5,FALSE))</f>
        <v xml:space="preserve"> </v>
      </c>
      <c r="DC99" s="205" t="str">
        <f t="shared" si="183"/>
        <v xml:space="preserve"> </v>
      </c>
      <c r="DD99" s="169">
        <f t="shared" si="148"/>
        <v>0</v>
      </c>
      <c r="DE99" s="170" t="str">
        <f t="shared" si="149"/>
        <v xml:space="preserve"> </v>
      </c>
      <c r="DG99" s="166">
        <v>26</v>
      </c>
      <c r="DH99" s="228"/>
      <c r="DI99" s="167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",(VLOOKUP(DK99,PROTOKOL!$A$1:$E$27,2,FALSE))*DL99)</f>
        <v xml:space="preserve"> </v>
      </c>
      <c r="DN99" s="168" t="str">
        <f t="shared" si="114"/>
        <v xml:space="preserve"> </v>
      </c>
      <c r="DO99" s="205" t="str">
        <f>IF(DK99=0," ",VLOOKUP(DK99,PROTOKOL!$A:$E,5,FALSE))</f>
        <v xml:space="preserve"> </v>
      </c>
      <c r="DP99" s="169"/>
      <c r="DQ99" s="170" t="str">
        <f t="shared" si="150"/>
        <v xml:space="preserve"> </v>
      </c>
      <c r="DR99" s="210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",(VLOOKUP(DT99,PROTOKOL!$A$1:$E$27,2,FALSE))*DU99)</f>
        <v xml:space="preserve"> </v>
      </c>
      <c r="DW99" s="168" t="str">
        <f t="shared" si="115"/>
        <v xml:space="preserve"> </v>
      </c>
      <c r="DX99" s="169" t="str">
        <f>IF(DT99=0," ",VLOOKUP(DT99,PROTOKOL!$A:$E,5,FALSE))</f>
        <v xml:space="preserve"> </v>
      </c>
      <c r="DY99" s="205" t="str">
        <f t="shared" si="184"/>
        <v xml:space="preserve"> </v>
      </c>
      <c r="DZ99" s="169">
        <f t="shared" si="151"/>
        <v>0</v>
      </c>
      <c r="EA99" s="170" t="str">
        <f t="shared" si="152"/>
        <v xml:space="preserve"> </v>
      </c>
      <c r="EC99" s="166">
        <v>26</v>
      </c>
      <c r="ED99" s="228"/>
      <c r="EE99" s="167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",(VLOOKUP(EG99,PROTOKOL!$A$1:$E$27,2,FALSE))*EH99)</f>
        <v xml:space="preserve"> </v>
      </c>
      <c r="EJ99" s="168" t="str">
        <f t="shared" si="116"/>
        <v xml:space="preserve"> </v>
      </c>
      <c r="EK99" s="205" t="str">
        <f>IF(EG99=0," ",VLOOKUP(EG99,PROTOKOL!$A:$E,5,FALSE))</f>
        <v xml:space="preserve"> </v>
      </c>
      <c r="EL99" s="169"/>
      <c r="EM99" s="170" t="str">
        <f t="shared" si="153"/>
        <v xml:space="preserve"> </v>
      </c>
      <c r="EN99" s="210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",(VLOOKUP(EP99,PROTOKOL!$A$1:$E$27,2,FALSE))*EQ99)</f>
        <v xml:space="preserve"> </v>
      </c>
      <c r="ES99" s="168" t="str">
        <f t="shared" si="117"/>
        <v xml:space="preserve"> </v>
      </c>
      <c r="ET99" s="169" t="str">
        <f>IF(EP99=0," ",VLOOKUP(EP99,PROTOKOL!$A:$E,5,FALSE))</f>
        <v xml:space="preserve"> </v>
      </c>
      <c r="EU99" s="205" t="str">
        <f t="shared" si="185"/>
        <v xml:space="preserve"> </v>
      </c>
      <c r="EV99" s="169">
        <f t="shared" si="154"/>
        <v>0</v>
      </c>
      <c r="EW99" s="170" t="str">
        <f t="shared" si="155"/>
        <v xml:space="preserve"> </v>
      </c>
      <c r="EY99" s="166">
        <v>26</v>
      </c>
      <c r="EZ99" s="228"/>
      <c r="FA99" s="167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",(VLOOKUP(FC99,PROTOKOL!$A$1:$E$27,2,FALSE))*FD99)</f>
        <v xml:space="preserve"> </v>
      </c>
      <c r="FF99" s="168" t="str">
        <f t="shared" si="118"/>
        <v xml:space="preserve"> </v>
      </c>
      <c r="FG99" s="205" t="str">
        <f>IF(FC99=0," ",VLOOKUP(FC99,PROTOKOL!$A:$E,5,FALSE))</f>
        <v xml:space="preserve"> </v>
      </c>
      <c r="FH99" s="169"/>
      <c r="FI99" s="170" t="str">
        <f t="shared" si="156"/>
        <v xml:space="preserve"> </v>
      </c>
      <c r="FJ99" s="210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",(VLOOKUP(FL99,PROTOKOL!$A$1:$E$27,2,FALSE))*FM99)</f>
        <v xml:space="preserve"> </v>
      </c>
      <c r="FO99" s="168" t="str">
        <f t="shared" si="119"/>
        <v xml:space="preserve"> </v>
      </c>
      <c r="FP99" s="169" t="str">
        <f>IF(FL99=0," ",VLOOKUP(FL99,PROTOKOL!$A:$E,5,FALSE))</f>
        <v xml:space="preserve"> </v>
      </c>
      <c r="FQ99" s="205" t="str">
        <f t="shared" si="186"/>
        <v xml:space="preserve"> </v>
      </c>
      <c r="FR99" s="169">
        <f t="shared" si="157"/>
        <v>0</v>
      </c>
      <c r="FS99" s="170" t="str">
        <f t="shared" si="158"/>
        <v xml:space="preserve"> </v>
      </c>
      <c r="FU99" s="166">
        <v>26</v>
      </c>
      <c r="FV99" s="228"/>
      <c r="FW99" s="167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",(VLOOKUP(FY99,PROTOKOL!$A$1:$E$27,2,FALSE))*FZ99)</f>
        <v xml:space="preserve"> </v>
      </c>
      <c r="GB99" s="168" t="str">
        <f t="shared" si="120"/>
        <v xml:space="preserve"> </v>
      </c>
      <c r="GC99" s="205" t="str">
        <f>IF(FY99=0," ",VLOOKUP(FY99,PROTOKOL!$A:$E,5,FALSE))</f>
        <v xml:space="preserve"> </v>
      </c>
      <c r="GD99" s="169"/>
      <c r="GE99" s="170" t="str">
        <f t="shared" si="159"/>
        <v xml:space="preserve"> </v>
      </c>
      <c r="GF99" s="210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",(VLOOKUP(GH99,PROTOKOL!$A$1:$E$27,2,FALSE))*GI99)</f>
        <v xml:space="preserve"> </v>
      </c>
      <c r="GK99" s="168" t="str">
        <f t="shared" si="121"/>
        <v xml:space="preserve"> </v>
      </c>
      <c r="GL99" s="169" t="str">
        <f>IF(GH99=0," ",VLOOKUP(GH99,PROTOKOL!$A:$E,5,FALSE))</f>
        <v xml:space="preserve"> </v>
      </c>
      <c r="GM99" s="205" t="str">
        <f t="shared" si="187"/>
        <v xml:space="preserve"> </v>
      </c>
      <c r="GN99" s="169">
        <f t="shared" si="160"/>
        <v>0</v>
      </c>
      <c r="GO99" s="170" t="str">
        <f t="shared" si="161"/>
        <v xml:space="preserve"> </v>
      </c>
      <c r="GQ99" s="166">
        <v>26</v>
      </c>
      <c r="GR99" s="228"/>
      <c r="GS99" s="167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",(VLOOKUP(GU99,PROTOKOL!$A$1:$E$27,2,FALSE))*GV99)</f>
        <v xml:space="preserve"> </v>
      </c>
      <c r="GX99" s="168" t="str">
        <f t="shared" si="122"/>
        <v xml:space="preserve"> </v>
      </c>
      <c r="GY99" s="205" t="str">
        <f>IF(GU99=0," ",VLOOKUP(GU99,PROTOKOL!$A:$E,5,FALSE))</f>
        <v xml:space="preserve"> </v>
      </c>
      <c r="GZ99" s="169"/>
      <c r="HA99" s="170" t="str">
        <f t="shared" si="162"/>
        <v xml:space="preserve"> </v>
      </c>
      <c r="HB99" s="210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",(VLOOKUP(HD99,PROTOKOL!$A$1:$E$27,2,FALSE))*HE99)</f>
        <v xml:space="preserve"> </v>
      </c>
      <c r="HG99" s="168" t="str">
        <f t="shared" si="123"/>
        <v xml:space="preserve"> </v>
      </c>
      <c r="HH99" s="169" t="str">
        <f>IF(HD99=0," ",VLOOKUP(HD99,PROTOKOL!$A:$E,5,FALSE))</f>
        <v xml:space="preserve"> </v>
      </c>
      <c r="HI99" s="205" t="str">
        <f t="shared" si="188"/>
        <v xml:space="preserve"> </v>
      </c>
      <c r="HJ99" s="169">
        <f t="shared" si="163"/>
        <v>0</v>
      </c>
      <c r="HK99" s="170" t="str">
        <f t="shared" si="164"/>
        <v xml:space="preserve"> </v>
      </c>
      <c r="HM99" s="166">
        <v>26</v>
      </c>
      <c r="HN99" s="228"/>
      <c r="HO99" s="167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",(VLOOKUP(HQ99,PROTOKOL!$A$1:$E$27,2,FALSE))*HR99)</f>
        <v xml:space="preserve"> </v>
      </c>
      <c r="HT99" s="168" t="str">
        <f t="shared" si="124"/>
        <v xml:space="preserve"> </v>
      </c>
      <c r="HU99" s="205" t="str">
        <f>IF(HQ99=0," ",VLOOKUP(HQ99,PROTOKOL!$A:$E,5,FALSE))</f>
        <v xml:space="preserve"> </v>
      </c>
      <c r="HV99" s="169"/>
      <c r="HW99" s="170" t="str">
        <f t="shared" si="165"/>
        <v xml:space="preserve"> </v>
      </c>
      <c r="HX99" s="210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",(VLOOKUP(HZ99,PROTOKOL!$A$1:$E$27,2,FALSE))*IA99)</f>
        <v xml:space="preserve"> </v>
      </c>
      <c r="IC99" s="168" t="str">
        <f t="shared" si="125"/>
        <v xml:space="preserve"> </v>
      </c>
      <c r="ID99" s="169" t="str">
        <f>IF(HZ99=0," ",VLOOKUP(HZ99,PROTOKOL!$A:$E,5,FALSE))</f>
        <v xml:space="preserve"> </v>
      </c>
      <c r="IE99" s="205" t="str">
        <f t="shared" si="189"/>
        <v xml:space="preserve"> </v>
      </c>
      <c r="IF99" s="169">
        <f t="shared" si="166"/>
        <v>0</v>
      </c>
      <c r="IG99" s="170" t="str">
        <f t="shared" si="167"/>
        <v xml:space="preserve"> </v>
      </c>
      <c r="II99" s="166">
        <v>26</v>
      </c>
      <c r="IJ99" s="228"/>
      <c r="IK99" s="167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",(VLOOKUP(IM99,PROTOKOL!$A$1:$E$27,2,FALSE))*IN99)</f>
        <v xml:space="preserve"> </v>
      </c>
      <c r="IP99" s="168" t="str">
        <f t="shared" si="126"/>
        <v xml:space="preserve"> </v>
      </c>
      <c r="IQ99" s="205" t="str">
        <f>IF(IM99=0," ",VLOOKUP(IM99,PROTOKOL!$A:$E,5,FALSE))</f>
        <v xml:space="preserve"> </v>
      </c>
      <c r="IR99" s="169"/>
      <c r="IS99" s="170" t="str">
        <f t="shared" si="168"/>
        <v xml:space="preserve"> </v>
      </c>
      <c r="IT99" s="210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",(VLOOKUP(IV99,PROTOKOL!$A$1:$E$27,2,FALSE))*IW99)</f>
        <v xml:space="preserve"> </v>
      </c>
      <c r="IY99" s="168" t="str">
        <f t="shared" si="127"/>
        <v xml:space="preserve"> </v>
      </c>
      <c r="IZ99" s="169" t="str">
        <f>IF(IV99=0," ",VLOOKUP(IV99,PROTOKOL!$A:$E,5,FALSE))</f>
        <v xml:space="preserve"> </v>
      </c>
      <c r="JA99" s="205" t="str">
        <f t="shared" si="190"/>
        <v xml:space="preserve"> </v>
      </c>
      <c r="JB99" s="169">
        <f t="shared" si="169"/>
        <v>0</v>
      </c>
      <c r="JC99" s="170" t="str">
        <f t="shared" si="170"/>
        <v xml:space="preserve"> </v>
      </c>
      <c r="JE99" s="166">
        <v>26</v>
      </c>
      <c r="JF99" s="228"/>
      <c r="JG99" s="167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",(VLOOKUP(JI99,PROTOKOL!$A$1:$E$27,2,FALSE))*JJ99)</f>
        <v xml:space="preserve"> </v>
      </c>
      <c r="JL99" s="168" t="str">
        <f t="shared" si="128"/>
        <v xml:space="preserve"> </v>
      </c>
      <c r="JM99" s="205" t="str">
        <f>IF(JI99=0," ",VLOOKUP(JI99,PROTOKOL!$A:$E,5,FALSE))</f>
        <v xml:space="preserve"> </v>
      </c>
      <c r="JN99" s="169"/>
      <c r="JO99" s="170" t="str">
        <f t="shared" si="171"/>
        <v xml:space="preserve"> </v>
      </c>
      <c r="JP99" s="210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",(VLOOKUP(JR99,PROTOKOL!$A$1:$E$27,2,FALSE))*JS99)</f>
        <v xml:space="preserve"> </v>
      </c>
      <c r="JU99" s="168" t="str">
        <f t="shared" si="129"/>
        <v xml:space="preserve"> </v>
      </c>
      <c r="JV99" s="169" t="str">
        <f>IF(JR99=0," ",VLOOKUP(JR99,PROTOKOL!$A:$E,5,FALSE))</f>
        <v xml:space="preserve"> </v>
      </c>
      <c r="JW99" s="205" t="str">
        <f t="shared" si="191"/>
        <v xml:space="preserve"> </v>
      </c>
      <c r="JX99" s="169">
        <f t="shared" si="172"/>
        <v>0</v>
      </c>
      <c r="JY99" s="170" t="str">
        <f t="shared" si="173"/>
        <v xml:space="preserve"> </v>
      </c>
      <c r="KA99" s="166">
        <v>26</v>
      </c>
      <c r="KB99" s="228"/>
      <c r="KC99" s="167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",(VLOOKUP(KE99,PROTOKOL!$A$1:$E$27,2,FALSE))*KF99)</f>
        <v xml:space="preserve"> </v>
      </c>
      <c r="KH99" s="168" t="str">
        <f t="shared" si="130"/>
        <v xml:space="preserve"> </v>
      </c>
      <c r="KI99" s="205" t="str">
        <f>IF(KE99=0," ",VLOOKUP(KE99,PROTOKOL!$A:$E,5,FALSE))</f>
        <v xml:space="preserve"> </v>
      </c>
      <c r="KJ99" s="169"/>
      <c r="KK99" s="170" t="str">
        <f t="shared" si="174"/>
        <v xml:space="preserve"> </v>
      </c>
      <c r="KL99" s="210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",(VLOOKUP(KN99,PROTOKOL!$A$1:$E$27,2,FALSE))*KO99)</f>
        <v xml:space="preserve"> </v>
      </c>
      <c r="KQ99" s="168" t="str">
        <f t="shared" si="131"/>
        <v xml:space="preserve"> </v>
      </c>
      <c r="KR99" s="169" t="str">
        <f>IF(KN99=0," ",VLOOKUP(KN99,PROTOKOL!$A:$E,5,FALSE))</f>
        <v xml:space="preserve"> </v>
      </c>
      <c r="KS99" s="205" t="str">
        <f t="shared" si="192"/>
        <v xml:space="preserve"> </v>
      </c>
      <c r="KT99" s="169">
        <f t="shared" si="175"/>
        <v>0</v>
      </c>
      <c r="KU99" s="170" t="str">
        <f t="shared" si="176"/>
        <v xml:space="preserve"> </v>
      </c>
      <c r="KW99" s="166">
        <v>26</v>
      </c>
      <c r="KX99" s="228"/>
      <c r="KY99" s="167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",(VLOOKUP(LA99,PROTOKOL!$A$1:$E$27,2,FALSE))*LB99)</f>
        <v xml:space="preserve"> </v>
      </c>
      <c r="LD99" s="168" t="str">
        <f t="shared" si="132"/>
        <v xml:space="preserve"> </v>
      </c>
      <c r="LE99" s="205" t="str">
        <f>IF(LA99=0," ",VLOOKUP(LA99,PROTOKOL!$A:$E,5,FALSE))</f>
        <v xml:space="preserve"> </v>
      </c>
      <c r="LF99" s="169"/>
      <c r="LG99" s="170" t="str">
        <f t="shared" si="177"/>
        <v xml:space="preserve"> </v>
      </c>
      <c r="LH99" s="210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",(VLOOKUP(LJ99,PROTOKOL!$A$1:$E$27,2,FALSE))*LK99)</f>
        <v xml:space="preserve"> </v>
      </c>
      <c r="LM99" s="168" t="str">
        <f t="shared" si="133"/>
        <v xml:space="preserve"> </v>
      </c>
      <c r="LN99" s="169" t="str">
        <f>IF(LJ99=0," ",VLOOKUP(LJ99,PROTOKOL!$A:$E,5,FALSE))</f>
        <v xml:space="preserve"> </v>
      </c>
      <c r="LO99" s="205" t="str">
        <f t="shared" si="193"/>
        <v xml:space="preserve"> </v>
      </c>
      <c r="LP99" s="169">
        <f t="shared" si="178"/>
        <v>0</v>
      </c>
      <c r="LQ99" s="170" t="str">
        <f t="shared" si="179"/>
        <v xml:space="preserve"> </v>
      </c>
    </row>
    <row r="100" spans="1:329" ht="14.4" thickBot="1">
      <c r="A100" s="171">
        <v>26</v>
      </c>
      <c r="B100" s="230"/>
      <c r="C100" s="167" t="str">
        <f>IF(E100=0," ",VLOOKUP(E100,PROTOKOL!$A:$F,6,FALSE))</f>
        <v xml:space="preserve"> </v>
      </c>
      <c r="D100" s="172"/>
      <c r="E100" s="172"/>
      <c r="F100" s="172"/>
      <c r="G100" s="42" t="str">
        <f>IF(E100=0," ",(VLOOKUP(E100,PROTOKOL!$A$1:$E$27,2,FALSE))*F100)</f>
        <v xml:space="preserve"> </v>
      </c>
      <c r="H100" s="174" t="str">
        <f t="shared" si="104"/>
        <v xml:space="preserve"> </v>
      </c>
      <c r="I100" s="209" t="str">
        <f>IF(E100=0," ",VLOOKUP(E100,PROTOKOL!$A:$E,5,FALSE))</f>
        <v xml:space="preserve"> </v>
      </c>
      <c r="J100" s="175"/>
      <c r="K100" s="176" t="str">
        <f t="shared" si="134"/>
        <v xml:space="preserve"> </v>
      </c>
      <c r="L100" s="210" t="str">
        <f>IF(N100=0," ",VLOOKUP(N100,PROTOKOL!$A:$F,6,FALSE))</f>
        <v xml:space="preserve"> </v>
      </c>
      <c r="M100" s="172"/>
      <c r="N100" s="172"/>
      <c r="O100" s="172"/>
      <c r="P100" s="173" t="str">
        <f>IF(N100=0," ",(VLOOKUP(N100,PROTOKOL!$A$1:$E$27,2,FALSE))*O100)</f>
        <v xml:space="preserve"> </v>
      </c>
      <c r="Q100" s="174" t="str">
        <f t="shared" si="105"/>
        <v xml:space="preserve"> </v>
      </c>
      <c r="R100" s="175" t="str">
        <f>IF(N100=0," ",VLOOKUP(N100,PROTOKOL!$A:$E,5,FALSE))</f>
        <v xml:space="preserve"> </v>
      </c>
      <c r="S100" s="209" t="str">
        <f t="shared" si="135"/>
        <v xml:space="preserve"> </v>
      </c>
      <c r="T100" s="175">
        <f t="shared" si="136"/>
        <v>0</v>
      </c>
      <c r="U100" s="176" t="str">
        <f t="shared" si="137"/>
        <v xml:space="preserve"> </v>
      </c>
      <c r="W100" s="171">
        <v>26</v>
      </c>
      <c r="X100" s="230"/>
      <c r="Y100" s="167" t="str">
        <f>IF(AA100=0," ",VLOOKUP(AA100,PROTOKOL!$A:$F,6,FALSE))</f>
        <v xml:space="preserve"> </v>
      </c>
      <c r="Z100" s="172"/>
      <c r="AA100" s="172"/>
      <c r="AB100" s="172"/>
      <c r="AC100" s="42" t="str">
        <f>IF(AA100=0," ",(VLOOKUP(AA100,PROTOKOL!$A$1:$E$27,2,FALSE))*AB100)</f>
        <v xml:space="preserve"> </v>
      </c>
      <c r="AD100" s="174" t="str">
        <f t="shared" si="106"/>
        <v xml:space="preserve"> </v>
      </c>
      <c r="AE100" s="209" t="str">
        <f>IF(AA100=0," ",VLOOKUP(AA100,PROTOKOL!$A:$E,5,FALSE))</f>
        <v xml:space="preserve"> </v>
      </c>
      <c r="AF100" s="175"/>
      <c r="AG100" s="176" t="str">
        <f t="shared" si="138"/>
        <v xml:space="preserve"> </v>
      </c>
      <c r="AH100" s="210" t="str">
        <f>IF(AJ100=0," ",VLOOKUP(AJ100,PROTOKOL!$A:$F,6,FALSE))</f>
        <v xml:space="preserve"> </v>
      </c>
      <c r="AI100" s="172"/>
      <c r="AJ100" s="172"/>
      <c r="AK100" s="172"/>
      <c r="AL100" s="173" t="str">
        <f>IF(AJ100=0," ",(VLOOKUP(AJ100,PROTOKOL!$A$1:$E$27,2,FALSE))*AK100)</f>
        <v xml:space="preserve"> </v>
      </c>
      <c r="AM100" s="174" t="str">
        <f t="shared" si="107"/>
        <v xml:space="preserve"> </v>
      </c>
      <c r="AN100" s="175" t="str">
        <f>IF(AJ100=0," ",VLOOKUP(AJ100,PROTOKOL!$A:$E,5,FALSE))</f>
        <v xml:space="preserve"> </v>
      </c>
      <c r="AO100" s="209" t="str">
        <f t="shared" si="180"/>
        <v xml:space="preserve"> </v>
      </c>
      <c r="AP100" s="175">
        <f t="shared" si="139"/>
        <v>0</v>
      </c>
      <c r="AQ100" s="176" t="str">
        <f t="shared" si="140"/>
        <v xml:space="preserve"> </v>
      </c>
      <c r="AS100" s="171">
        <v>26</v>
      </c>
      <c r="AT100" s="230"/>
      <c r="AU100" s="167" t="str">
        <f>IF(AW100=0," ",VLOOKUP(AW100,PROTOKOL!$A:$F,6,FALSE))</f>
        <v xml:space="preserve"> </v>
      </c>
      <c r="AV100" s="172"/>
      <c r="AW100" s="172"/>
      <c r="AX100" s="172"/>
      <c r="AY100" s="42" t="str">
        <f>IF(AW100=0," ",(VLOOKUP(AW100,PROTOKOL!$A$1:$E$27,2,FALSE))*AX100)</f>
        <v xml:space="preserve"> </v>
      </c>
      <c r="AZ100" s="174" t="str">
        <f t="shared" si="108"/>
        <v xml:space="preserve"> </v>
      </c>
      <c r="BA100" s="209" t="str">
        <f>IF(AW100=0," ",VLOOKUP(AW100,PROTOKOL!$A:$E,5,FALSE))</f>
        <v xml:space="preserve"> </v>
      </c>
      <c r="BB100" s="175"/>
      <c r="BC100" s="176" t="str">
        <f t="shared" si="141"/>
        <v xml:space="preserve"> </v>
      </c>
      <c r="BD100" s="210" t="str">
        <f>IF(BF100=0," ",VLOOKUP(BF100,PROTOKOL!$A:$F,6,FALSE))</f>
        <v xml:space="preserve"> </v>
      </c>
      <c r="BE100" s="172"/>
      <c r="BF100" s="172"/>
      <c r="BG100" s="172"/>
      <c r="BH100" s="173" t="str">
        <f>IF(BF100=0," ",(VLOOKUP(BF100,PROTOKOL!$A$1:$E$27,2,FALSE))*BG100)</f>
        <v xml:space="preserve"> </v>
      </c>
      <c r="BI100" s="174" t="str">
        <f t="shared" si="109"/>
        <v xml:space="preserve"> </v>
      </c>
      <c r="BJ100" s="175" t="str">
        <f>IF(BF100=0," ",VLOOKUP(BF100,PROTOKOL!$A:$E,5,FALSE))</f>
        <v xml:space="preserve"> </v>
      </c>
      <c r="BK100" s="209" t="str">
        <f t="shared" si="181"/>
        <v xml:space="preserve"> </v>
      </c>
      <c r="BL100" s="175">
        <f t="shared" si="142"/>
        <v>0</v>
      </c>
      <c r="BM100" s="176" t="str">
        <f t="shared" si="143"/>
        <v xml:space="preserve"> </v>
      </c>
      <c r="BO100" s="171">
        <v>26</v>
      </c>
      <c r="BP100" s="230"/>
      <c r="BQ100" s="167" t="str">
        <f>IF(BS100=0," ",VLOOKUP(BS100,PROTOKOL!$A:$F,6,FALSE))</f>
        <v xml:space="preserve"> </v>
      </c>
      <c r="BR100" s="172"/>
      <c r="BS100" s="172"/>
      <c r="BT100" s="172"/>
      <c r="BU100" s="42" t="str">
        <f>IF(BS100=0," ",(VLOOKUP(BS100,PROTOKOL!$A$1:$E$27,2,FALSE))*BT100)</f>
        <v xml:space="preserve"> </v>
      </c>
      <c r="BV100" s="174" t="str">
        <f t="shared" si="110"/>
        <v xml:space="preserve"> </v>
      </c>
      <c r="BW100" s="209" t="str">
        <f>IF(BS100=0," ",VLOOKUP(BS100,PROTOKOL!$A:$E,5,FALSE))</f>
        <v xml:space="preserve"> </v>
      </c>
      <c r="BX100" s="175"/>
      <c r="BY100" s="176" t="str">
        <f t="shared" si="144"/>
        <v xml:space="preserve"> </v>
      </c>
      <c r="BZ100" s="210" t="str">
        <f>IF(CB100=0," ",VLOOKUP(CB100,PROTOKOL!$A:$F,6,FALSE))</f>
        <v xml:space="preserve"> </v>
      </c>
      <c r="CA100" s="172"/>
      <c r="CB100" s="172"/>
      <c r="CC100" s="172"/>
      <c r="CD100" s="173" t="str">
        <f>IF(CB100=0," ",(VLOOKUP(CB100,PROTOKOL!$A$1:$E$27,2,FALSE))*CC100)</f>
        <v xml:space="preserve"> </v>
      </c>
      <c r="CE100" s="174" t="str">
        <f t="shared" si="111"/>
        <v xml:space="preserve"> </v>
      </c>
      <c r="CF100" s="175" t="str">
        <f>IF(CB100=0," ",VLOOKUP(CB100,PROTOKOL!$A:$E,5,FALSE))</f>
        <v xml:space="preserve"> </v>
      </c>
      <c r="CG100" s="209" t="str">
        <f t="shared" si="182"/>
        <v xml:space="preserve"> </v>
      </c>
      <c r="CH100" s="175">
        <f t="shared" si="145"/>
        <v>0</v>
      </c>
      <c r="CI100" s="176" t="str">
        <f t="shared" si="146"/>
        <v xml:space="preserve"> </v>
      </c>
      <c r="CK100" s="171">
        <v>26</v>
      </c>
      <c r="CL100" s="230"/>
      <c r="CM100" s="167" t="str">
        <f>IF(CO100=0," ",VLOOKUP(CO100,PROTOKOL!$A:$F,6,FALSE))</f>
        <v xml:space="preserve"> </v>
      </c>
      <c r="CN100" s="172"/>
      <c r="CO100" s="172"/>
      <c r="CP100" s="172"/>
      <c r="CQ100" s="42" t="str">
        <f>IF(CO100=0," ",(VLOOKUP(CO100,PROTOKOL!$A$1:$E$27,2,FALSE))*CP100)</f>
        <v xml:space="preserve"> </v>
      </c>
      <c r="CR100" s="174" t="str">
        <f t="shared" si="112"/>
        <v xml:space="preserve"> </v>
      </c>
      <c r="CS100" s="209" t="str">
        <f>IF(CO100=0," ",VLOOKUP(CO100,PROTOKOL!$A:$E,5,FALSE))</f>
        <v xml:space="preserve"> </v>
      </c>
      <c r="CT100" s="175"/>
      <c r="CU100" s="176" t="str">
        <f t="shared" si="147"/>
        <v xml:space="preserve"> </v>
      </c>
      <c r="CV100" s="210" t="str">
        <f>IF(CX100=0," ",VLOOKUP(CX100,PROTOKOL!$A:$F,6,FALSE))</f>
        <v xml:space="preserve"> </v>
      </c>
      <c r="CW100" s="172"/>
      <c r="CX100" s="172"/>
      <c r="CY100" s="172"/>
      <c r="CZ100" s="173" t="str">
        <f>IF(CX100=0," ",(VLOOKUP(CX100,PROTOKOL!$A$1:$E$27,2,FALSE))*CY100)</f>
        <v xml:space="preserve"> </v>
      </c>
      <c r="DA100" s="174" t="str">
        <f t="shared" si="113"/>
        <v xml:space="preserve"> </v>
      </c>
      <c r="DB100" s="175" t="str">
        <f>IF(CX100=0," ",VLOOKUP(CX100,PROTOKOL!$A:$E,5,FALSE))</f>
        <v xml:space="preserve"> </v>
      </c>
      <c r="DC100" s="209" t="str">
        <f t="shared" si="183"/>
        <v xml:space="preserve"> </v>
      </c>
      <c r="DD100" s="175">
        <f t="shared" si="148"/>
        <v>0</v>
      </c>
      <c r="DE100" s="176" t="str">
        <f t="shared" si="149"/>
        <v xml:space="preserve"> </v>
      </c>
      <c r="DG100" s="171">
        <v>26</v>
      </c>
      <c r="DH100" s="230"/>
      <c r="DI100" s="167" t="str">
        <f>IF(DK100=0," ",VLOOKUP(DK100,PROTOKOL!$A:$F,6,FALSE))</f>
        <v xml:space="preserve"> </v>
      </c>
      <c r="DJ100" s="172"/>
      <c r="DK100" s="172"/>
      <c r="DL100" s="172"/>
      <c r="DM100" s="42" t="str">
        <f>IF(DK100=0," ",(VLOOKUP(DK100,PROTOKOL!$A$1:$E$27,2,FALSE))*DL100)</f>
        <v xml:space="preserve"> </v>
      </c>
      <c r="DN100" s="174" t="str">
        <f t="shared" si="114"/>
        <v xml:space="preserve"> </v>
      </c>
      <c r="DO100" s="209" t="str">
        <f>IF(DK100=0," ",VLOOKUP(DK100,PROTOKOL!$A:$E,5,FALSE))</f>
        <v xml:space="preserve"> </v>
      </c>
      <c r="DP100" s="175"/>
      <c r="DQ100" s="176" t="str">
        <f t="shared" si="150"/>
        <v xml:space="preserve"> </v>
      </c>
      <c r="DR100" s="210" t="str">
        <f>IF(DT100=0," ",VLOOKUP(DT100,PROTOKOL!$A:$F,6,FALSE))</f>
        <v xml:space="preserve"> </v>
      </c>
      <c r="DS100" s="172"/>
      <c r="DT100" s="172"/>
      <c r="DU100" s="172"/>
      <c r="DV100" s="173" t="str">
        <f>IF(DT100=0," ",(VLOOKUP(DT100,PROTOKOL!$A$1:$E$27,2,FALSE))*DU100)</f>
        <v xml:space="preserve"> </v>
      </c>
      <c r="DW100" s="174" t="str">
        <f t="shared" si="115"/>
        <v xml:space="preserve"> </v>
      </c>
      <c r="DX100" s="175" t="str">
        <f>IF(DT100=0," ",VLOOKUP(DT100,PROTOKOL!$A:$E,5,FALSE))</f>
        <v xml:space="preserve"> </v>
      </c>
      <c r="DY100" s="209" t="str">
        <f t="shared" si="184"/>
        <v xml:space="preserve"> </v>
      </c>
      <c r="DZ100" s="175">
        <f t="shared" si="151"/>
        <v>0</v>
      </c>
      <c r="EA100" s="176" t="str">
        <f t="shared" si="152"/>
        <v xml:space="preserve"> </v>
      </c>
      <c r="EC100" s="171">
        <v>26</v>
      </c>
      <c r="ED100" s="230"/>
      <c r="EE100" s="167" t="str">
        <f>IF(EG100=0," ",VLOOKUP(EG100,PROTOKOL!$A:$F,6,FALSE))</f>
        <v xml:space="preserve"> </v>
      </c>
      <c r="EF100" s="172"/>
      <c r="EG100" s="172"/>
      <c r="EH100" s="172"/>
      <c r="EI100" s="42" t="str">
        <f>IF(EG100=0," ",(VLOOKUP(EG100,PROTOKOL!$A$1:$E$27,2,FALSE))*EH100)</f>
        <v xml:space="preserve"> </v>
      </c>
      <c r="EJ100" s="174" t="str">
        <f t="shared" si="116"/>
        <v xml:space="preserve"> </v>
      </c>
      <c r="EK100" s="209" t="str">
        <f>IF(EG100=0," ",VLOOKUP(EG100,PROTOKOL!$A:$E,5,FALSE))</f>
        <v xml:space="preserve"> </v>
      </c>
      <c r="EL100" s="175"/>
      <c r="EM100" s="176" t="str">
        <f t="shared" si="153"/>
        <v xml:space="preserve"> </v>
      </c>
      <c r="EN100" s="210" t="str">
        <f>IF(EP100=0," ",VLOOKUP(EP100,PROTOKOL!$A:$F,6,FALSE))</f>
        <v xml:space="preserve"> </v>
      </c>
      <c r="EO100" s="172"/>
      <c r="EP100" s="172"/>
      <c r="EQ100" s="172"/>
      <c r="ER100" s="173" t="str">
        <f>IF(EP100=0," ",(VLOOKUP(EP100,PROTOKOL!$A$1:$E$27,2,FALSE))*EQ100)</f>
        <v xml:space="preserve"> </v>
      </c>
      <c r="ES100" s="174" t="str">
        <f t="shared" si="117"/>
        <v xml:space="preserve"> </v>
      </c>
      <c r="ET100" s="175" t="str">
        <f>IF(EP100=0," ",VLOOKUP(EP100,PROTOKOL!$A:$E,5,FALSE))</f>
        <v xml:space="preserve"> </v>
      </c>
      <c r="EU100" s="209" t="str">
        <f t="shared" si="185"/>
        <v xml:space="preserve"> </v>
      </c>
      <c r="EV100" s="175">
        <f t="shared" si="154"/>
        <v>0</v>
      </c>
      <c r="EW100" s="176" t="str">
        <f t="shared" si="155"/>
        <v xml:space="preserve"> </v>
      </c>
      <c r="EY100" s="171">
        <v>26</v>
      </c>
      <c r="EZ100" s="230"/>
      <c r="FA100" s="167" t="str">
        <f>IF(FC100=0," ",VLOOKUP(FC100,PROTOKOL!$A:$F,6,FALSE))</f>
        <v xml:space="preserve"> </v>
      </c>
      <c r="FB100" s="172"/>
      <c r="FC100" s="172"/>
      <c r="FD100" s="172"/>
      <c r="FE100" s="42" t="str">
        <f>IF(FC100=0," ",(VLOOKUP(FC100,PROTOKOL!$A$1:$E$27,2,FALSE))*FD100)</f>
        <v xml:space="preserve"> </v>
      </c>
      <c r="FF100" s="174" t="str">
        <f t="shared" si="118"/>
        <v xml:space="preserve"> </v>
      </c>
      <c r="FG100" s="209" t="str">
        <f>IF(FC100=0," ",VLOOKUP(FC100,PROTOKOL!$A:$E,5,FALSE))</f>
        <v xml:space="preserve"> </v>
      </c>
      <c r="FH100" s="175"/>
      <c r="FI100" s="176" t="str">
        <f t="shared" si="156"/>
        <v xml:space="preserve"> </v>
      </c>
      <c r="FJ100" s="210" t="str">
        <f>IF(FL100=0," ",VLOOKUP(FL100,PROTOKOL!$A:$F,6,FALSE))</f>
        <v xml:space="preserve"> </v>
      </c>
      <c r="FK100" s="172"/>
      <c r="FL100" s="172"/>
      <c r="FM100" s="172"/>
      <c r="FN100" s="173" t="str">
        <f>IF(FL100=0," ",(VLOOKUP(FL100,PROTOKOL!$A$1:$E$27,2,FALSE))*FM100)</f>
        <v xml:space="preserve"> </v>
      </c>
      <c r="FO100" s="174" t="str">
        <f t="shared" si="119"/>
        <v xml:space="preserve"> </v>
      </c>
      <c r="FP100" s="175" t="str">
        <f>IF(FL100=0," ",VLOOKUP(FL100,PROTOKOL!$A:$E,5,FALSE))</f>
        <v xml:space="preserve"> </v>
      </c>
      <c r="FQ100" s="209" t="str">
        <f t="shared" si="186"/>
        <v xml:space="preserve"> </v>
      </c>
      <c r="FR100" s="175">
        <f t="shared" si="157"/>
        <v>0</v>
      </c>
      <c r="FS100" s="176" t="str">
        <f t="shared" si="158"/>
        <v xml:space="preserve"> </v>
      </c>
      <c r="FU100" s="171">
        <v>26</v>
      </c>
      <c r="FV100" s="230"/>
      <c r="FW100" s="167" t="str">
        <f>IF(FY100=0," ",VLOOKUP(FY100,PROTOKOL!$A:$F,6,FALSE))</f>
        <v xml:space="preserve"> </v>
      </c>
      <c r="FX100" s="172"/>
      <c r="FY100" s="172"/>
      <c r="FZ100" s="172"/>
      <c r="GA100" s="42" t="str">
        <f>IF(FY100=0," ",(VLOOKUP(FY100,PROTOKOL!$A$1:$E$27,2,FALSE))*FZ100)</f>
        <v xml:space="preserve"> </v>
      </c>
      <c r="GB100" s="174" t="str">
        <f t="shared" si="120"/>
        <v xml:space="preserve"> </v>
      </c>
      <c r="GC100" s="209" t="str">
        <f>IF(FY100=0," ",VLOOKUP(FY100,PROTOKOL!$A:$E,5,FALSE))</f>
        <v xml:space="preserve"> </v>
      </c>
      <c r="GD100" s="175"/>
      <c r="GE100" s="176" t="str">
        <f t="shared" si="159"/>
        <v xml:space="preserve"> </v>
      </c>
      <c r="GF100" s="210" t="str">
        <f>IF(GH100=0," ",VLOOKUP(GH100,PROTOKOL!$A:$F,6,FALSE))</f>
        <v xml:space="preserve"> </v>
      </c>
      <c r="GG100" s="172"/>
      <c r="GH100" s="172"/>
      <c r="GI100" s="172"/>
      <c r="GJ100" s="173" t="str">
        <f>IF(GH100=0," ",(VLOOKUP(GH100,PROTOKOL!$A$1:$E$27,2,FALSE))*GI100)</f>
        <v xml:space="preserve"> </v>
      </c>
      <c r="GK100" s="174" t="str">
        <f t="shared" si="121"/>
        <v xml:space="preserve"> </v>
      </c>
      <c r="GL100" s="175" t="str">
        <f>IF(GH100=0," ",VLOOKUP(GH100,PROTOKOL!$A:$E,5,FALSE))</f>
        <v xml:space="preserve"> </v>
      </c>
      <c r="GM100" s="209" t="str">
        <f t="shared" si="187"/>
        <v xml:space="preserve"> </v>
      </c>
      <c r="GN100" s="175">
        <f t="shared" si="160"/>
        <v>0</v>
      </c>
      <c r="GO100" s="176" t="str">
        <f t="shared" si="161"/>
        <v xml:space="preserve"> </v>
      </c>
      <c r="GQ100" s="171">
        <v>26</v>
      </c>
      <c r="GR100" s="230"/>
      <c r="GS100" s="167" t="str">
        <f>IF(GU100=0," ",VLOOKUP(GU100,PROTOKOL!$A:$F,6,FALSE))</f>
        <v xml:space="preserve"> </v>
      </c>
      <c r="GT100" s="172"/>
      <c r="GU100" s="172"/>
      <c r="GV100" s="172"/>
      <c r="GW100" s="42" t="str">
        <f>IF(GU100=0," ",(VLOOKUP(GU100,PROTOKOL!$A$1:$E$27,2,FALSE))*GV100)</f>
        <v xml:space="preserve"> </v>
      </c>
      <c r="GX100" s="174" t="str">
        <f t="shared" si="122"/>
        <v xml:space="preserve"> </v>
      </c>
      <c r="GY100" s="209" t="str">
        <f>IF(GU100=0," ",VLOOKUP(GU100,PROTOKOL!$A:$E,5,FALSE))</f>
        <v xml:space="preserve"> </v>
      </c>
      <c r="GZ100" s="175"/>
      <c r="HA100" s="176" t="str">
        <f t="shared" si="162"/>
        <v xml:space="preserve"> </v>
      </c>
      <c r="HB100" s="210" t="str">
        <f>IF(HD100=0," ",VLOOKUP(HD100,PROTOKOL!$A:$F,6,FALSE))</f>
        <v xml:space="preserve"> </v>
      </c>
      <c r="HC100" s="172"/>
      <c r="HD100" s="172"/>
      <c r="HE100" s="172"/>
      <c r="HF100" s="173" t="str">
        <f>IF(HD100=0," ",(VLOOKUP(HD100,PROTOKOL!$A$1:$E$27,2,FALSE))*HE100)</f>
        <v xml:space="preserve"> </v>
      </c>
      <c r="HG100" s="174" t="str">
        <f t="shared" si="123"/>
        <v xml:space="preserve"> </v>
      </c>
      <c r="HH100" s="175" t="str">
        <f>IF(HD100=0," ",VLOOKUP(HD100,PROTOKOL!$A:$E,5,FALSE))</f>
        <v xml:space="preserve"> </v>
      </c>
      <c r="HI100" s="209" t="str">
        <f t="shared" si="188"/>
        <v xml:space="preserve"> </v>
      </c>
      <c r="HJ100" s="175">
        <f t="shared" si="163"/>
        <v>0</v>
      </c>
      <c r="HK100" s="176" t="str">
        <f t="shared" si="164"/>
        <v xml:space="preserve"> </v>
      </c>
      <c r="HM100" s="171">
        <v>26</v>
      </c>
      <c r="HN100" s="230"/>
      <c r="HO100" s="167" t="str">
        <f>IF(HQ100=0," ",VLOOKUP(HQ100,PROTOKOL!$A:$F,6,FALSE))</f>
        <v xml:space="preserve"> </v>
      </c>
      <c r="HP100" s="172"/>
      <c r="HQ100" s="172"/>
      <c r="HR100" s="172"/>
      <c r="HS100" s="42" t="str">
        <f>IF(HQ100=0," ",(VLOOKUP(HQ100,PROTOKOL!$A$1:$E$27,2,FALSE))*HR100)</f>
        <v xml:space="preserve"> </v>
      </c>
      <c r="HT100" s="174" t="str">
        <f t="shared" si="124"/>
        <v xml:space="preserve"> </v>
      </c>
      <c r="HU100" s="209" t="str">
        <f>IF(HQ100=0," ",VLOOKUP(HQ100,PROTOKOL!$A:$E,5,FALSE))</f>
        <v xml:space="preserve"> </v>
      </c>
      <c r="HV100" s="175"/>
      <c r="HW100" s="176" t="str">
        <f t="shared" si="165"/>
        <v xml:space="preserve"> </v>
      </c>
      <c r="HX100" s="210" t="str">
        <f>IF(HZ100=0," ",VLOOKUP(HZ100,PROTOKOL!$A:$F,6,FALSE))</f>
        <v xml:space="preserve"> </v>
      </c>
      <c r="HY100" s="172"/>
      <c r="HZ100" s="172"/>
      <c r="IA100" s="172"/>
      <c r="IB100" s="173" t="str">
        <f>IF(HZ100=0," ",(VLOOKUP(HZ100,PROTOKOL!$A$1:$E$27,2,FALSE))*IA100)</f>
        <v xml:space="preserve"> </v>
      </c>
      <c r="IC100" s="174" t="str">
        <f t="shared" si="125"/>
        <v xml:space="preserve"> </v>
      </c>
      <c r="ID100" s="175" t="str">
        <f>IF(HZ100=0," ",VLOOKUP(HZ100,PROTOKOL!$A:$E,5,FALSE))</f>
        <v xml:space="preserve"> </v>
      </c>
      <c r="IE100" s="209" t="str">
        <f t="shared" si="189"/>
        <v xml:space="preserve"> </v>
      </c>
      <c r="IF100" s="175">
        <f t="shared" si="166"/>
        <v>0</v>
      </c>
      <c r="IG100" s="176" t="str">
        <f t="shared" si="167"/>
        <v xml:space="preserve"> </v>
      </c>
      <c r="II100" s="171">
        <v>26</v>
      </c>
      <c r="IJ100" s="230"/>
      <c r="IK100" s="167" t="str">
        <f>IF(IM100=0," ",VLOOKUP(IM100,PROTOKOL!$A:$F,6,FALSE))</f>
        <v xml:space="preserve"> </v>
      </c>
      <c r="IL100" s="172"/>
      <c r="IM100" s="172"/>
      <c r="IN100" s="172"/>
      <c r="IO100" s="42" t="str">
        <f>IF(IM100=0," ",(VLOOKUP(IM100,PROTOKOL!$A$1:$E$27,2,FALSE))*IN100)</f>
        <v xml:space="preserve"> </v>
      </c>
      <c r="IP100" s="174" t="str">
        <f t="shared" si="126"/>
        <v xml:space="preserve"> </v>
      </c>
      <c r="IQ100" s="209" t="str">
        <f>IF(IM100=0," ",VLOOKUP(IM100,PROTOKOL!$A:$E,5,FALSE))</f>
        <v xml:space="preserve"> </v>
      </c>
      <c r="IR100" s="175"/>
      <c r="IS100" s="176" t="str">
        <f t="shared" si="168"/>
        <v xml:space="preserve"> </v>
      </c>
      <c r="IT100" s="210" t="str">
        <f>IF(IV100=0," ",VLOOKUP(IV100,PROTOKOL!$A:$F,6,FALSE))</f>
        <v xml:space="preserve"> </v>
      </c>
      <c r="IU100" s="172"/>
      <c r="IV100" s="172"/>
      <c r="IW100" s="172"/>
      <c r="IX100" s="173" t="str">
        <f>IF(IV100=0," ",(VLOOKUP(IV100,PROTOKOL!$A$1:$E$27,2,FALSE))*IW100)</f>
        <v xml:space="preserve"> </v>
      </c>
      <c r="IY100" s="174" t="str">
        <f t="shared" si="127"/>
        <v xml:space="preserve"> </v>
      </c>
      <c r="IZ100" s="175" t="str">
        <f>IF(IV100=0," ",VLOOKUP(IV100,PROTOKOL!$A:$E,5,FALSE))</f>
        <v xml:space="preserve"> </v>
      </c>
      <c r="JA100" s="209" t="str">
        <f t="shared" si="190"/>
        <v xml:space="preserve"> </v>
      </c>
      <c r="JB100" s="175">
        <f t="shared" si="169"/>
        <v>0</v>
      </c>
      <c r="JC100" s="176" t="str">
        <f t="shared" si="170"/>
        <v xml:space="preserve"> </v>
      </c>
      <c r="JE100" s="171">
        <v>26</v>
      </c>
      <c r="JF100" s="230"/>
      <c r="JG100" s="167" t="str">
        <f>IF(JI100=0," ",VLOOKUP(JI100,PROTOKOL!$A:$F,6,FALSE))</f>
        <v xml:space="preserve"> </v>
      </c>
      <c r="JH100" s="172"/>
      <c r="JI100" s="172"/>
      <c r="JJ100" s="172"/>
      <c r="JK100" s="42" t="str">
        <f>IF(JI100=0," ",(VLOOKUP(JI100,PROTOKOL!$A$1:$E$27,2,FALSE))*JJ100)</f>
        <v xml:space="preserve"> </v>
      </c>
      <c r="JL100" s="174" t="str">
        <f t="shared" si="128"/>
        <v xml:space="preserve"> </v>
      </c>
      <c r="JM100" s="209" t="str">
        <f>IF(JI100=0," ",VLOOKUP(JI100,PROTOKOL!$A:$E,5,FALSE))</f>
        <v xml:space="preserve"> </v>
      </c>
      <c r="JN100" s="175"/>
      <c r="JO100" s="176" t="str">
        <f t="shared" si="171"/>
        <v xml:space="preserve"> </v>
      </c>
      <c r="JP100" s="210" t="str">
        <f>IF(JR100=0," ",VLOOKUP(JR100,PROTOKOL!$A:$F,6,FALSE))</f>
        <v xml:space="preserve"> </v>
      </c>
      <c r="JQ100" s="172"/>
      <c r="JR100" s="172"/>
      <c r="JS100" s="172"/>
      <c r="JT100" s="173" t="str">
        <f>IF(JR100=0," ",(VLOOKUP(JR100,PROTOKOL!$A$1:$E$27,2,FALSE))*JS100)</f>
        <v xml:space="preserve"> </v>
      </c>
      <c r="JU100" s="174" t="str">
        <f t="shared" si="129"/>
        <v xml:space="preserve"> </v>
      </c>
      <c r="JV100" s="175" t="str">
        <f>IF(JR100=0," ",VLOOKUP(JR100,PROTOKOL!$A:$E,5,FALSE))</f>
        <v xml:space="preserve"> </v>
      </c>
      <c r="JW100" s="209" t="str">
        <f t="shared" si="191"/>
        <v xml:space="preserve"> </v>
      </c>
      <c r="JX100" s="175">
        <f t="shared" si="172"/>
        <v>0</v>
      </c>
      <c r="JY100" s="176" t="str">
        <f t="shared" si="173"/>
        <v xml:space="preserve"> </v>
      </c>
      <c r="KA100" s="171">
        <v>26</v>
      </c>
      <c r="KB100" s="230"/>
      <c r="KC100" s="167" t="str">
        <f>IF(KE100=0," ",VLOOKUP(KE100,PROTOKOL!$A:$F,6,FALSE))</f>
        <v xml:space="preserve"> </v>
      </c>
      <c r="KD100" s="172"/>
      <c r="KE100" s="172"/>
      <c r="KF100" s="172"/>
      <c r="KG100" s="42" t="str">
        <f>IF(KE100=0," ",(VLOOKUP(KE100,PROTOKOL!$A$1:$E$27,2,FALSE))*KF100)</f>
        <v xml:space="preserve"> </v>
      </c>
      <c r="KH100" s="174" t="str">
        <f t="shared" si="130"/>
        <v xml:space="preserve"> </v>
      </c>
      <c r="KI100" s="209" t="str">
        <f>IF(KE100=0," ",VLOOKUP(KE100,PROTOKOL!$A:$E,5,FALSE))</f>
        <v xml:space="preserve"> </v>
      </c>
      <c r="KJ100" s="175"/>
      <c r="KK100" s="176" t="str">
        <f t="shared" si="174"/>
        <v xml:space="preserve"> </v>
      </c>
      <c r="KL100" s="210" t="str">
        <f>IF(KN100=0," ",VLOOKUP(KN100,PROTOKOL!$A:$F,6,FALSE))</f>
        <v xml:space="preserve"> </v>
      </c>
      <c r="KM100" s="172"/>
      <c r="KN100" s="172"/>
      <c r="KO100" s="172"/>
      <c r="KP100" s="173" t="str">
        <f>IF(KN100=0," ",(VLOOKUP(KN100,PROTOKOL!$A$1:$E$27,2,FALSE))*KO100)</f>
        <v xml:space="preserve"> </v>
      </c>
      <c r="KQ100" s="174" t="str">
        <f t="shared" si="131"/>
        <v xml:space="preserve"> </v>
      </c>
      <c r="KR100" s="175" t="str">
        <f>IF(KN100=0," ",VLOOKUP(KN100,PROTOKOL!$A:$E,5,FALSE))</f>
        <v xml:space="preserve"> </v>
      </c>
      <c r="KS100" s="209" t="str">
        <f t="shared" si="192"/>
        <v xml:space="preserve"> </v>
      </c>
      <c r="KT100" s="175">
        <f t="shared" si="175"/>
        <v>0</v>
      </c>
      <c r="KU100" s="176" t="str">
        <f t="shared" si="176"/>
        <v xml:space="preserve"> </v>
      </c>
      <c r="KW100" s="171">
        <v>26</v>
      </c>
      <c r="KX100" s="230"/>
      <c r="KY100" s="167" t="str">
        <f>IF(LA100=0," ",VLOOKUP(LA100,PROTOKOL!$A:$F,6,FALSE))</f>
        <v xml:space="preserve"> </v>
      </c>
      <c r="KZ100" s="172"/>
      <c r="LA100" s="172"/>
      <c r="LB100" s="172"/>
      <c r="LC100" s="42" t="str">
        <f>IF(LA100=0," ",(VLOOKUP(LA100,PROTOKOL!$A$1:$E$27,2,FALSE))*LB100)</f>
        <v xml:space="preserve"> </v>
      </c>
      <c r="LD100" s="174" t="str">
        <f t="shared" si="132"/>
        <v xml:space="preserve"> </v>
      </c>
      <c r="LE100" s="209" t="str">
        <f>IF(LA100=0," ",VLOOKUP(LA100,PROTOKOL!$A:$E,5,FALSE))</f>
        <v xml:space="preserve"> </v>
      </c>
      <c r="LF100" s="175"/>
      <c r="LG100" s="176" t="str">
        <f t="shared" si="177"/>
        <v xml:space="preserve"> </v>
      </c>
      <c r="LH100" s="210" t="str">
        <f>IF(LJ100=0," ",VLOOKUP(LJ100,PROTOKOL!$A:$F,6,FALSE))</f>
        <v xml:space="preserve"> </v>
      </c>
      <c r="LI100" s="172"/>
      <c r="LJ100" s="172"/>
      <c r="LK100" s="172"/>
      <c r="LL100" s="173" t="str">
        <f>IF(LJ100=0," ",(VLOOKUP(LJ100,PROTOKOL!$A$1:$E$27,2,FALSE))*LK100)</f>
        <v xml:space="preserve"> </v>
      </c>
      <c r="LM100" s="174" t="str">
        <f t="shared" si="133"/>
        <v xml:space="preserve"> </v>
      </c>
      <c r="LN100" s="175" t="str">
        <f>IF(LJ100=0," ",VLOOKUP(LJ100,PROTOKOL!$A:$E,5,FALSE))</f>
        <v xml:space="preserve"> </v>
      </c>
      <c r="LO100" s="209" t="str">
        <f t="shared" si="193"/>
        <v xml:space="preserve"> </v>
      </c>
      <c r="LP100" s="175">
        <f t="shared" si="178"/>
        <v>0</v>
      </c>
      <c r="LQ100" s="176" t="str">
        <f t="shared" si="179"/>
        <v xml:space="preserve"> </v>
      </c>
    </row>
    <row r="101" spans="1:329" ht="13.8" thickBot="1">
      <c r="A101" s="155"/>
      <c r="B101" s="20"/>
      <c r="C101" s="184"/>
      <c r="D101" s="21">
        <f>SUM(D8:D100)</f>
        <v>242</v>
      </c>
      <c r="E101" s="21"/>
      <c r="F101" s="21">
        <f>SUM(F8:F100)</f>
        <v>22.5</v>
      </c>
      <c r="G101" s="186"/>
      <c r="H101" s="187"/>
      <c r="I101" s="183"/>
      <c r="J101" s="21"/>
      <c r="K101" s="21">
        <f t="shared" ref="K101" si="194">SUM(K8:K100)</f>
        <v>9.1985693313953547</v>
      </c>
      <c r="L101" s="184"/>
      <c r="O101">
        <f>SUM(O8:O100)</f>
        <v>0</v>
      </c>
      <c r="P101" s="188"/>
      <c r="Q101" s="189"/>
      <c r="R101" s="183"/>
      <c r="S101" s="77"/>
      <c r="T101" s="183">
        <f t="shared" si="136"/>
        <v>0</v>
      </c>
      <c r="U101" s="192">
        <f>SUM(U8:U100)</f>
        <v>0</v>
      </c>
      <c r="W101" s="155"/>
      <c r="X101" s="20"/>
      <c r="Y101" s="184"/>
      <c r="Z101" s="21">
        <f>SUM(Z8:Z100)</f>
        <v>0</v>
      </c>
      <c r="AA101" s="21"/>
      <c r="AB101" s="21">
        <f>SUM(AB8:AB100)</f>
        <v>0</v>
      </c>
      <c r="AC101" s="186"/>
      <c r="AD101" s="187"/>
      <c r="AE101" s="183"/>
      <c r="AF101" s="21"/>
      <c r="AG101" s="21">
        <f t="shared" ref="AG101" si="195">SUM(AG8:AG100)</f>
        <v>0</v>
      </c>
      <c r="AH101" s="184"/>
      <c r="AK101">
        <f>SUM(AK8:AK100)</f>
        <v>0</v>
      </c>
      <c r="AL101" s="188"/>
      <c r="AM101" s="189"/>
      <c r="AN101" s="183"/>
      <c r="AO101" s="77"/>
      <c r="AP101" s="183">
        <f t="shared" si="139"/>
        <v>0</v>
      </c>
      <c r="AQ101" s="192">
        <f>SUM(AQ8:AQ100)</f>
        <v>0</v>
      </c>
      <c r="AS101" s="155"/>
      <c r="AT101" s="20"/>
      <c r="AU101" s="184"/>
      <c r="AV101" s="21">
        <f>SUM(AV8:AV100)</f>
        <v>70</v>
      </c>
      <c r="AW101" s="21"/>
      <c r="AX101" s="21">
        <f>SUM(AX8:AX100)</f>
        <v>7.5</v>
      </c>
      <c r="AY101" s="186"/>
      <c r="AZ101" s="187"/>
      <c r="BA101" s="183"/>
      <c r="BB101" s="21"/>
      <c r="BC101" s="21">
        <f t="shared" ref="BC101" si="196">SUM(BC8:BC100)</f>
        <v>-10.034802906976743</v>
      </c>
      <c r="BD101" s="184"/>
      <c r="BG101">
        <f>SUM(BG8:BG100)</f>
        <v>0</v>
      </c>
      <c r="BH101" s="188"/>
      <c r="BI101" s="189"/>
      <c r="BJ101" s="183"/>
      <c r="BK101" s="77"/>
      <c r="BL101" s="183">
        <f t="shared" si="142"/>
        <v>0</v>
      </c>
      <c r="BM101" s="192">
        <f>SUM(BM8:BM100)</f>
        <v>0</v>
      </c>
      <c r="BO101" s="155"/>
      <c r="BP101" s="20"/>
      <c r="BQ101" s="184"/>
      <c r="BR101" s="21">
        <f>SUM(BR8:BR100)</f>
        <v>180</v>
      </c>
      <c r="BS101" s="21"/>
      <c r="BT101" s="21">
        <f>SUM(BT8:BT100)</f>
        <v>15</v>
      </c>
      <c r="BU101" s="186"/>
      <c r="BV101" s="187"/>
      <c r="BW101" s="183"/>
      <c r="BX101" s="21"/>
      <c r="BY101" s="21">
        <f t="shared" ref="BY101" si="197">SUM(BY8:BY100)</f>
        <v>71.916087500000003</v>
      </c>
      <c r="BZ101" s="184"/>
      <c r="CC101">
        <f>SUM(CC8:CC100)</f>
        <v>2.5</v>
      </c>
      <c r="CD101" s="188"/>
      <c r="CE101" s="189"/>
      <c r="CF101" s="183"/>
      <c r="CG101" s="77"/>
      <c r="CH101" s="183">
        <f t="shared" si="145"/>
        <v>5</v>
      </c>
      <c r="CI101" s="192">
        <f>SUM(CI8:CI100)</f>
        <v>23.972029166666672</v>
      </c>
      <c r="CK101" s="155"/>
      <c r="CL101" s="20"/>
      <c r="CM101" s="184"/>
      <c r="CN101" s="21">
        <f>SUM(CN8:CN100)</f>
        <v>91</v>
      </c>
      <c r="CO101" s="21"/>
      <c r="CP101" s="21">
        <f>SUM(CP8:CP100)</f>
        <v>15</v>
      </c>
      <c r="CQ101" s="186"/>
      <c r="CR101" s="187"/>
      <c r="CS101" s="183"/>
      <c r="CT101" s="21"/>
      <c r="CU101" s="21" t="e">
        <f t="shared" ref="CU101" si="198">SUM(CU8:CU100)</f>
        <v>#DIV/0!</v>
      </c>
      <c r="CV101" s="184"/>
      <c r="CY101">
        <f>SUM(CY8:CY100)</f>
        <v>4.5</v>
      </c>
      <c r="CZ101" s="188"/>
      <c r="DA101" s="189"/>
      <c r="DB101" s="183"/>
      <c r="DC101" s="77"/>
      <c r="DD101" s="183">
        <f t="shared" si="148"/>
        <v>9</v>
      </c>
      <c r="DE101" s="192">
        <f>SUM(DE8:DE100)</f>
        <v>14.857502808243733</v>
      </c>
      <c r="DG101" s="155"/>
      <c r="DH101" s="20"/>
      <c r="DI101" s="184"/>
      <c r="DJ101" s="21">
        <f>SUM(DJ8:DJ100)</f>
        <v>250</v>
      </c>
      <c r="DK101" s="21"/>
      <c r="DL101" s="21">
        <f>SUM(DL8:DL100)</f>
        <v>15</v>
      </c>
      <c r="DM101" s="186"/>
      <c r="DN101" s="187"/>
      <c r="DO101" s="183"/>
      <c r="DP101" s="21"/>
      <c r="DQ101" s="21">
        <f t="shared" ref="DQ101" si="199">SUM(DQ8:DQ100)</f>
        <v>80.477526488095236</v>
      </c>
      <c r="DR101" s="184"/>
      <c r="DU101">
        <f>SUM(DU8:DU100)</f>
        <v>2.5</v>
      </c>
      <c r="DV101" s="188"/>
      <c r="DW101" s="189"/>
      <c r="DX101" s="183"/>
      <c r="DY101" s="77"/>
      <c r="DZ101" s="183">
        <f t="shared" si="151"/>
        <v>5</v>
      </c>
      <c r="EA101" s="192">
        <f>SUM(EA8:EA100)</f>
        <v>23.972029166666665</v>
      </c>
      <c r="EC101" s="155"/>
      <c r="ED101" s="20"/>
      <c r="EE101" s="184"/>
      <c r="EF101" s="21">
        <f>SUM(EF8:EF100)</f>
        <v>135</v>
      </c>
      <c r="EG101" s="21"/>
      <c r="EH101" s="21">
        <f>SUM(EH8:EH100)</f>
        <v>15</v>
      </c>
      <c r="EI101" s="186"/>
      <c r="EJ101" s="187"/>
      <c r="EK101" s="183"/>
      <c r="EL101" s="21"/>
      <c r="EM101" s="21">
        <f t="shared" ref="EM101" si="200">SUM(EM8:EM100)</f>
        <v>-24.250773691860463</v>
      </c>
      <c r="EN101" s="184"/>
      <c r="EQ101">
        <f>SUM(EQ8:EQ100)</f>
        <v>0</v>
      </c>
      <c r="ER101" s="188"/>
      <c r="ES101" s="189"/>
      <c r="ET101" s="183"/>
      <c r="EU101" s="77"/>
      <c r="EV101" s="183">
        <f t="shared" si="154"/>
        <v>0</v>
      </c>
      <c r="EW101" s="192">
        <f>SUM(EW8:EW100)</f>
        <v>0</v>
      </c>
      <c r="EY101" s="155"/>
      <c r="EZ101" s="20"/>
      <c r="FA101" s="184"/>
      <c r="FB101" s="21">
        <f>SUM(FB8:FB100)</f>
        <v>195</v>
      </c>
      <c r="FC101" s="21"/>
      <c r="FD101" s="21">
        <f>SUM(FD8:FD100)</f>
        <v>22.5</v>
      </c>
      <c r="FE101" s="186"/>
      <c r="FF101" s="187"/>
      <c r="FG101" s="183"/>
      <c r="FH101" s="21"/>
      <c r="FI101" s="21">
        <f t="shared" ref="FI101" si="201">SUM(FI8:FI100)</f>
        <v>57.700116715116295</v>
      </c>
      <c r="FJ101" s="184"/>
      <c r="FM101">
        <f>SUM(FM8:FM100)</f>
        <v>6</v>
      </c>
      <c r="FN101" s="188"/>
      <c r="FO101" s="189"/>
      <c r="FP101" s="183"/>
      <c r="FQ101" s="77"/>
      <c r="FR101" s="183">
        <f t="shared" si="157"/>
        <v>12</v>
      </c>
      <c r="FS101" s="192" t="e">
        <f>SUM(FS8:FS100)</f>
        <v>#VALUE!</v>
      </c>
      <c r="FU101" s="155"/>
      <c r="FV101" s="20"/>
      <c r="FW101" s="184"/>
      <c r="FX101" s="21">
        <f>SUM(FX8:FX100)</f>
        <v>240</v>
      </c>
      <c r="FY101" s="21"/>
      <c r="FZ101" s="21">
        <f>SUM(FZ8:FZ100)</f>
        <v>22.5</v>
      </c>
      <c r="GA101" s="186"/>
      <c r="GB101" s="187"/>
      <c r="GC101" s="183"/>
      <c r="GD101" s="21"/>
      <c r="GE101" s="21" t="e">
        <f t="shared" ref="GE101" si="202">SUM(GE8:GE100)</f>
        <v>#DIV/0!</v>
      </c>
      <c r="GF101" s="184"/>
      <c r="GI101">
        <f>SUM(GI8:GI100)</f>
        <v>35</v>
      </c>
      <c r="GJ101" s="188"/>
      <c r="GK101" s="189"/>
      <c r="GL101" s="183"/>
      <c r="GM101" s="77"/>
      <c r="GN101" s="183">
        <f t="shared" si="160"/>
        <v>70</v>
      </c>
      <c r="GO101" s="192" t="e">
        <f>SUM(GO8:GO100)</f>
        <v>#VALUE!</v>
      </c>
      <c r="GQ101" s="155"/>
      <c r="GR101" s="20"/>
      <c r="GS101" s="184"/>
      <c r="GT101" s="21">
        <f>SUM(GT8:GT100)</f>
        <v>255</v>
      </c>
      <c r="GU101" s="21"/>
      <c r="GV101" s="21">
        <f>SUM(GV8:GV100)</f>
        <v>22.5</v>
      </c>
      <c r="GW101" s="186"/>
      <c r="GX101" s="187"/>
      <c r="GY101" s="183"/>
      <c r="GZ101" s="21"/>
      <c r="HA101" s="21">
        <f t="shared" ref="HA101" si="203">SUM(HA8:HA100)</f>
        <v>11.707270058139539</v>
      </c>
      <c r="HB101" s="184"/>
      <c r="HE101">
        <f>SUM(HE8:HE100)</f>
        <v>3.5</v>
      </c>
      <c r="HF101" s="188"/>
      <c r="HG101" s="189"/>
      <c r="HH101" s="183"/>
      <c r="HI101" s="77"/>
      <c r="HJ101" s="183">
        <f t="shared" si="163"/>
        <v>7</v>
      </c>
      <c r="HK101" s="192">
        <f>SUM(HK8:HK100)</f>
        <v>-2.1184583914728661</v>
      </c>
      <c r="HM101" s="155"/>
      <c r="HN101" s="20"/>
      <c r="HO101" s="184"/>
      <c r="HP101" s="21">
        <f>SUM(HP8:HP100)</f>
        <v>289</v>
      </c>
      <c r="HQ101" s="21"/>
      <c r="HR101" s="21">
        <f>SUM(HR8:HR100)</f>
        <v>22.5</v>
      </c>
      <c r="HS101" s="186"/>
      <c r="HT101" s="187"/>
      <c r="HU101" s="183"/>
      <c r="HV101" s="21"/>
      <c r="HW101" s="21">
        <f t="shared" ref="HW101" si="204">SUM(HW8:HW100)</f>
        <v>111.65918848684211</v>
      </c>
      <c r="HX101" s="184"/>
      <c r="IA101">
        <f>SUM(IA8:IA100)</f>
        <v>7.5</v>
      </c>
      <c r="IB101" s="188"/>
      <c r="IC101" s="189"/>
      <c r="ID101" s="183"/>
      <c r="IE101" s="77"/>
      <c r="IF101" s="183">
        <f t="shared" si="166"/>
        <v>15</v>
      </c>
      <c r="IG101" s="192" t="e">
        <f>SUM(IG8:IG100)</f>
        <v>#VALUE!</v>
      </c>
      <c r="II101" s="155"/>
      <c r="IJ101" s="20"/>
      <c r="IK101" s="184"/>
      <c r="IL101" s="21">
        <f>SUM(IL8:IL100)</f>
        <v>131</v>
      </c>
      <c r="IM101" s="21"/>
      <c r="IN101" s="21">
        <f>SUM(IN8:IN100)</f>
        <v>22.5</v>
      </c>
      <c r="IO101" s="186"/>
      <c r="IP101" s="187"/>
      <c r="IQ101" s="183"/>
      <c r="IR101" s="21"/>
      <c r="IS101" s="21" t="e">
        <f t="shared" ref="IS101" si="205">SUM(IS8:IS100)</f>
        <v>#DIV/0!</v>
      </c>
      <c r="IT101" s="184"/>
      <c r="IW101">
        <f>SUM(IW8:IW100)</f>
        <v>3.5</v>
      </c>
      <c r="IX101" s="188"/>
      <c r="IY101" s="189"/>
      <c r="IZ101" s="183"/>
      <c r="JA101" s="77"/>
      <c r="JB101" s="183">
        <f t="shared" si="169"/>
        <v>7</v>
      </c>
      <c r="JC101" s="192">
        <f>SUM(JC8:JC100)</f>
        <v>-10.480794147286819</v>
      </c>
      <c r="JE101" s="155"/>
      <c r="JF101" s="20"/>
      <c r="JG101" s="184"/>
      <c r="JH101" s="21">
        <f>SUM(JH8:JH100)</f>
        <v>250</v>
      </c>
      <c r="JI101" s="21"/>
      <c r="JJ101" s="21">
        <f>SUM(JJ8:JJ100)</f>
        <v>22.5</v>
      </c>
      <c r="JK101" s="186"/>
      <c r="JL101" s="187"/>
      <c r="JM101" s="183"/>
      <c r="JN101" s="21"/>
      <c r="JO101" s="21" t="e">
        <f t="shared" ref="JO101" si="206">SUM(JO8:JO100)</f>
        <v>#DIV/0!</v>
      </c>
      <c r="JP101" s="184"/>
      <c r="JS101">
        <f>SUM(JS8:JS100)</f>
        <v>3.5</v>
      </c>
      <c r="JT101" s="188"/>
      <c r="JU101" s="189"/>
      <c r="JV101" s="183"/>
      <c r="JW101" s="77"/>
      <c r="JX101" s="183">
        <f t="shared" si="172"/>
        <v>7</v>
      </c>
      <c r="JY101" s="192">
        <f>SUM(JY8:JY100)</f>
        <v>57.532870000000003</v>
      </c>
      <c r="KA101" s="155"/>
      <c r="KB101" s="20"/>
      <c r="KC101" s="184"/>
      <c r="KD101" s="21">
        <f>SUM(KD8:KD100)</f>
        <v>250</v>
      </c>
      <c r="KE101" s="21"/>
      <c r="KF101" s="21">
        <f>SUM(KF8:KF100)</f>
        <v>22.5</v>
      </c>
      <c r="KG101" s="186"/>
      <c r="KH101" s="187"/>
      <c r="KI101" s="183"/>
      <c r="KJ101" s="21"/>
      <c r="KK101" s="21">
        <f t="shared" ref="KK101" si="207">SUM(KK8:KK100)</f>
        <v>57.700116715116295</v>
      </c>
      <c r="KL101" s="184"/>
      <c r="KO101">
        <f>SUM(KO8:KO100)</f>
        <v>0</v>
      </c>
      <c r="KP101" s="188"/>
      <c r="KQ101" s="189"/>
      <c r="KR101" s="183"/>
      <c r="KS101" s="77"/>
      <c r="KT101" s="183">
        <f t="shared" si="175"/>
        <v>0</v>
      </c>
      <c r="KU101" s="192">
        <f>SUM(KU8:KU100)</f>
        <v>0</v>
      </c>
      <c r="KW101" s="155"/>
      <c r="KX101" s="20"/>
      <c r="KY101" s="184"/>
      <c r="KZ101" s="21">
        <f>SUM(KZ8:KZ100)</f>
        <v>0</v>
      </c>
      <c r="LA101" s="21"/>
      <c r="LB101" s="21">
        <f>SUM(LB8:LB100)</f>
        <v>0</v>
      </c>
      <c r="LC101" s="186"/>
      <c r="LD101" s="187"/>
      <c r="LE101" s="183"/>
      <c r="LF101" s="21"/>
      <c r="LG101" s="21">
        <f t="shared" ref="LG101" si="208">SUM(LG8:LG100)</f>
        <v>0</v>
      </c>
      <c r="LH101" s="184"/>
      <c r="LK101">
        <f>SUM(LK8:LK100)</f>
        <v>0</v>
      </c>
      <c r="LL101" s="188"/>
      <c r="LM101" s="189"/>
      <c r="LN101" s="183"/>
      <c r="LO101" s="77"/>
      <c r="LP101" s="183">
        <f t="shared" si="178"/>
        <v>0</v>
      </c>
      <c r="LQ101" s="192">
        <f>SUM(LQ8:LQ100)</f>
        <v>0</v>
      </c>
    </row>
    <row r="102" spans="1:329" ht="13.8" thickBot="1">
      <c r="A102" s="156"/>
      <c r="B102" s="3"/>
      <c r="C102" s="185"/>
      <c r="D102" s="18"/>
      <c r="E102" s="18"/>
      <c r="F102" s="18"/>
      <c r="G102" s="188"/>
      <c r="H102" s="189"/>
      <c r="I102" s="183"/>
      <c r="J102" s="18"/>
      <c r="K102" s="22"/>
      <c r="L102" s="185"/>
      <c r="P102" s="188"/>
      <c r="Q102" s="49"/>
      <c r="R102" s="193">
        <f>VLOOKUP(L2,PUANTAJ!$A:$F,2, )</f>
        <v>0</v>
      </c>
      <c r="S102" s="195" t="s">
        <v>86</v>
      </c>
      <c r="T102" s="25"/>
      <c r="U102" s="31">
        <f>K101</f>
        <v>9.1985693313953547</v>
      </c>
      <c r="W102" s="156"/>
      <c r="X102" s="3"/>
      <c r="Y102" s="185"/>
      <c r="Z102" s="18"/>
      <c r="AA102" s="18"/>
      <c r="AB102" s="18"/>
      <c r="AC102" s="188"/>
      <c r="AD102" s="189"/>
      <c r="AE102" s="183"/>
      <c r="AF102" s="18"/>
      <c r="AG102" s="22"/>
      <c r="AH102" s="185"/>
      <c r="AL102" s="188"/>
      <c r="AM102" s="49"/>
      <c r="AN102" s="193">
        <f>VLOOKUP(AH2,PUANTAJ!$A:$F,2, )</f>
        <v>0</v>
      </c>
      <c r="AO102" s="195" t="s">
        <v>86</v>
      </c>
      <c r="AP102" s="25"/>
      <c r="AQ102" s="31">
        <f>AG101</f>
        <v>0</v>
      </c>
      <c r="AS102" s="156"/>
      <c r="AT102" s="3"/>
      <c r="AU102" s="185"/>
      <c r="AV102" s="18"/>
      <c r="AW102" s="18"/>
      <c r="AX102" s="18"/>
      <c r="AY102" s="188"/>
      <c r="AZ102" s="189"/>
      <c r="BA102" s="183"/>
      <c r="BB102" s="18"/>
      <c r="BC102" s="22"/>
      <c r="BD102" s="185"/>
      <c r="BH102" s="188"/>
      <c r="BI102" s="49"/>
      <c r="BJ102" s="193">
        <f>VLOOKUP(BD2,PUANTAJ!$A:$F,2, )</f>
        <v>0</v>
      </c>
      <c r="BK102" s="195" t="s">
        <v>86</v>
      </c>
      <c r="BL102" s="25"/>
      <c r="BM102" s="31">
        <f>BC101</f>
        <v>-10.034802906976743</v>
      </c>
      <c r="BO102" s="156"/>
      <c r="BP102" s="3"/>
      <c r="BQ102" s="185"/>
      <c r="BR102" s="18"/>
      <c r="BS102" s="18"/>
      <c r="BT102" s="18"/>
      <c r="BU102" s="188"/>
      <c r="BV102" s="189"/>
      <c r="BW102" s="183"/>
      <c r="BX102" s="18"/>
      <c r="BY102" s="22"/>
      <c r="BZ102" s="185"/>
      <c r="CD102" s="188"/>
      <c r="CE102" s="49"/>
      <c r="CF102" s="193">
        <f>VLOOKUP(BZ2,PUANTAJ!$A:$F,2, )</f>
        <v>0</v>
      </c>
      <c r="CG102" s="195" t="s">
        <v>86</v>
      </c>
      <c r="CH102" s="25"/>
      <c r="CI102" s="31">
        <f>BY101</f>
        <v>71.916087500000003</v>
      </c>
      <c r="CK102" s="156"/>
      <c r="CL102" s="3"/>
      <c r="CM102" s="185"/>
      <c r="CN102" s="18"/>
      <c r="CO102" s="18"/>
      <c r="CP102" s="18"/>
      <c r="CQ102" s="188"/>
      <c r="CR102" s="189"/>
      <c r="CS102" s="183"/>
      <c r="CT102" s="18"/>
      <c r="CU102" s="22"/>
      <c r="CV102" s="185"/>
      <c r="CZ102" s="188"/>
      <c r="DA102" s="49"/>
      <c r="DB102" s="193">
        <f>VLOOKUP(CV2,PUANTAJ!$A:$F,2, )</f>
        <v>0</v>
      </c>
      <c r="DC102" s="195" t="s">
        <v>86</v>
      </c>
      <c r="DD102" s="25"/>
      <c r="DE102" s="31" t="e">
        <f>CU101</f>
        <v>#DIV/0!</v>
      </c>
      <c r="DG102" s="156"/>
      <c r="DH102" s="3"/>
      <c r="DI102" s="185"/>
      <c r="DJ102" s="18"/>
      <c r="DK102" s="18"/>
      <c r="DL102" s="18"/>
      <c r="DM102" s="188"/>
      <c r="DN102" s="189"/>
      <c r="DO102" s="183"/>
      <c r="DP102" s="18"/>
      <c r="DQ102" s="22"/>
      <c r="DR102" s="185"/>
      <c r="DV102" s="188"/>
      <c r="DW102" s="49"/>
      <c r="DX102" s="193">
        <f>VLOOKUP(DR2,PUANTAJ!$A:$F,2, )</f>
        <v>0</v>
      </c>
      <c r="DY102" s="195" t="s">
        <v>86</v>
      </c>
      <c r="DZ102" s="25"/>
      <c r="EA102" s="31">
        <f>DQ101</f>
        <v>80.477526488095236</v>
      </c>
      <c r="EC102" s="156"/>
      <c r="ED102" s="3"/>
      <c r="EE102" s="185"/>
      <c r="EF102" s="18"/>
      <c r="EG102" s="18"/>
      <c r="EH102" s="18"/>
      <c r="EI102" s="188"/>
      <c r="EJ102" s="189"/>
      <c r="EK102" s="183"/>
      <c r="EL102" s="18"/>
      <c r="EM102" s="22"/>
      <c r="EN102" s="185"/>
      <c r="ER102" s="188"/>
      <c r="ES102" s="49"/>
      <c r="ET102" s="193">
        <f>VLOOKUP(EN2,PUANTAJ!$A:$F,2, )</f>
        <v>0</v>
      </c>
      <c r="EU102" s="195" t="s">
        <v>86</v>
      </c>
      <c r="EV102" s="25"/>
      <c r="EW102" s="31">
        <f>EM101</f>
        <v>-24.250773691860463</v>
      </c>
      <c r="EY102" s="156"/>
      <c r="EZ102" s="3"/>
      <c r="FA102" s="185"/>
      <c r="FB102" s="18"/>
      <c r="FC102" s="18"/>
      <c r="FD102" s="18"/>
      <c r="FE102" s="188"/>
      <c r="FF102" s="189"/>
      <c r="FG102" s="183"/>
      <c r="FH102" s="18"/>
      <c r="FI102" s="22"/>
      <c r="FJ102" s="185"/>
      <c r="FN102" s="188"/>
      <c r="FO102" s="49"/>
      <c r="FP102" s="193">
        <f>VLOOKUP(FJ2,PUANTAJ!$A:$F,2, )</f>
        <v>0</v>
      </c>
      <c r="FQ102" s="195" t="s">
        <v>86</v>
      </c>
      <c r="FR102" s="25"/>
      <c r="FS102" s="31">
        <f>FI101</f>
        <v>57.700116715116295</v>
      </c>
      <c r="FU102" s="156"/>
      <c r="FV102" s="3"/>
      <c r="FW102" s="185"/>
      <c r="FX102" s="18"/>
      <c r="FY102" s="18"/>
      <c r="FZ102" s="18"/>
      <c r="GA102" s="188"/>
      <c r="GB102" s="189"/>
      <c r="GC102" s="183"/>
      <c r="GD102" s="18"/>
      <c r="GE102" s="22"/>
      <c r="GF102" s="185"/>
      <c r="GJ102" s="188"/>
      <c r="GK102" s="49"/>
      <c r="GL102" s="193">
        <f>VLOOKUP(GF2,PUANTAJ!$A:$F,2, )</f>
        <v>0</v>
      </c>
      <c r="GM102" s="195" t="s">
        <v>86</v>
      </c>
      <c r="GN102" s="25"/>
      <c r="GO102" s="31" t="e">
        <f>GE101</f>
        <v>#DIV/0!</v>
      </c>
      <c r="GQ102" s="156"/>
      <c r="GR102" s="3"/>
      <c r="GS102" s="185"/>
      <c r="GT102" s="18"/>
      <c r="GU102" s="18"/>
      <c r="GV102" s="18"/>
      <c r="GW102" s="188"/>
      <c r="GX102" s="189"/>
      <c r="GY102" s="183"/>
      <c r="GZ102" s="18"/>
      <c r="HA102" s="22"/>
      <c r="HB102" s="185"/>
      <c r="HF102" s="188"/>
      <c r="HG102" s="49"/>
      <c r="HH102" s="193">
        <f>VLOOKUP(HB2,PUANTAJ!$A:$F,2, )</f>
        <v>0</v>
      </c>
      <c r="HI102" s="195" t="s">
        <v>86</v>
      </c>
      <c r="HJ102" s="25"/>
      <c r="HK102" s="31">
        <f>HA101</f>
        <v>11.707270058139539</v>
      </c>
      <c r="HM102" s="156"/>
      <c r="HN102" s="3"/>
      <c r="HO102" s="185"/>
      <c r="HP102" s="18"/>
      <c r="HQ102" s="18"/>
      <c r="HR102" s="18"/>
      <c r="HS102" s="188"/>
      <c r="HT102" s="189"/>
      <c r="HU102" s="183"/>
      <c r="HV102" s="18"/>
      <c r="HW102" s="22"/>
      <c r="HX102" s="185"/>
      <c r="IB102" s="188"/>
      <c r="IC102" s="49"/>
      <c r="ID102" s="193">
        <f>VLOOKUP(HX2,PUANTAJ!$A:$F,2, )</f>
        <v>0</v>
      </c>
      <c r="IE102" s="195" t="s">
        <v>86</v>
      </c>
      <c r="IF102" s="25"/>
      <c r="IG102" s="31">
        <f>HW101</f>
        <v>111.65918848684211</v>
      </c>
      <c r="II102" s="156"/>
      <c r="IJ102" s="3"/>
      <c r="IK102" s="185"/>
      <c r="IL102" s="18"/>
      <c r="IM102" s="18"/>
      <c r="IN102" s="18"/>
      <c r="IO102" s="188"/>
      <c r="IP102" s="189"/>
      <c r="IQ102" s="183"/>
      <c r="IR102" s="18"/>
      <c r="IS102" s="22"/>
      <c r="IT102" s="185"/>
      <c r="IX102" s="188"/>
      <c r="IY102" s="49"/>
      <c r="IZ102" s="193">
        <f>VLOOKUP(IT2,PUANTAJ!$A:$F,2, )</f>
        <v>0</v>
      </c>
      <c r="JA102" s="195" t="s">
        <v>86</v>
      </c>
      <c r="JB102" s="25"/>
      <c r="JC102" s="31" t="e">
        <f>IS101</f>
        <v>#DIV/0!</v>
      </c>
      <c r="JE102" s="156"/>
      <c r="JF102" s="3"/>
      <c r="JG102" s="185"/>
      <c r="JH102" s="18"/>
      <c r="JI102" s="18"/>
      <c r="JJ102" s="18"/>
      <c r="JK102" s="188"/>
      <c r="JL102" s="189"/>
      <c r="JM102" s="183"/>
      <c r="JN102" s="18"/>
      <c r="JO102" s="22"/>
      <c r="JP102" s="185"/>
      <c r="JT102" s="188"/>
      <c r="JU102" s="49"/>
      <c r="JV102" s="193">
        <f>VLOOKUP(JP2,PUANTAJ!$A:$F,2, )</f>
        <v>0</v>
      </c>
      <c r="JW102" s="195" t="s">
        <v>86</v>
      </c>
      <c r="JX102" s="25"/>
      <c r="JY102" s="31" t="e">
        <f>JO101</f>
        <v>#DIV/0!</v>
      </c>
      <c r="KA102" s="156"/>
      <c r="KB102" s="3"/>
      <c r="KC102" s="185"/>
      <c r="KD102" s="18"/>
      <c r="KE102" s="18"/>
      <c r="KF102" s="18"/>
      <c r="KG102" s="188"/>
      <c r="KH102" s="189"/>
      <c r="KI102" s="183"/>
      <c r="KJ102" s="18"/>
      <c r="KK102" s="22"/>
      <c r="KL102" s="185"/>
      <c r="KP102" s="188"/>
      <c r="KQ102" s="49"/>
      <c r="KR102" s="193">
        <f>VLOOKUP(KL2,PUANTAJ!$A:$F,2, )</f>
        <v>0</v>
      </c>
      <c r="KS102" s="195" t="s">
        <v>86</v>
      </c>
      <c r="KT102" s="25"/>
      <c r="KU102" s="31">
        <f>KK101</f>
        <v>57.700116715116295</v>
      </c>
      <c r="KW102" s="156"/>
      <c r="KX102" s="3"/>
      <c r="KY102" s="185"/>
      <c r="KZ102" s="18"/>
      <c r="LA102" s="18"/>
      <c r="LB102" s="18"/>
      <c r="LC102" s="188"/>
      <c r="LD102" s="189"/>
      <c r="LE102" s="183"/>
      <c r="LF102" s="18"/>
      <c r="LG102" s="22"/>
      <c r="LH102" s="185"/>
      <c r="LL102" s="188"/>
      <c r="LM102" s="49"/>
      <c r="LN102" s="193">
        <f>VLOOKUP(LH2,PUANTAJ!$A:$F,2, )</f>
        <v>0</v>
      </c>
      <c r="LO102" s="195" t="s">
        <v>86</v>
      </c>
      <c r="LP102" s="25"/>
      <c r="LQ102" s="31">
        <f>LG101</f>
        <v>0</v>
      </c>
    </row>
    <row r="103" spans="1:329" ht="13.8" thickBot="1">
      <c r="A103" s="157"/>
      <c r="B103" s="23"/>
      <c r="C103" s="231" t="s">
        <v>88</v>
      </c>
      <c r="D103" s="232"/>
      <c r="E103" s="24"/>
      <c r="G103" s="188"/>
      <c r="H103" s="190"/>
      <c r="I103" s="183"/>
      <c r="J103" s="190"/>
      <c r="K103" s="40" t="s">
        <v>89</v>
      </c>
      <c r="L103" s="58">
        <f>U101</f>
        <v>0</v>
      </c>
      <c r="P103" s="188"/>
      <c r="Q103" s="49"/>
      <c r="R103" s="183"/>
      <c r="S103" s="13"/>
      <c r="T103" s="27"/>
      <c r="U103" s="27"/>
      <c r="W103" s="157"/>
      <c r="X103" s="23"/>
      <c r="Y103" s="231" t="s">
        <v>88</v>
      </c>
      <c r="Z103" s="232"/>
      <c r="AA103" s="24"/>
      <c r="AC103" s="188"/>
      <c r="AD103" s="190"/>
      <c r="AE103" s="183"/>
      <c r="AF103" s="190"/>
      <c r="AG103" s="40" t="s">
        <v>89</v>
      </c>
      <c r="AH103" s="58">
        <f>AQ101</f>
        <v>0</v>
      </c>
      <c r="AL103" s="188"/>
      <c r="AM103" s="49"/>
      <c r="AN103" s="183"/>
      <c r="AO103" s="13"/>
      <c r="AP103" s="27"/>
      <c r="AQ103" s="27"/>
      <c r="AS103" s="157"/>
      <c r="AT103" s="23"/>
      <c r="AU103" s="231" t="s">
        <v>88</v>
      </c>
      <c r="AV103" s="232"/>
      <c r="AW103" s="24"/>
      <c r="AY103" s="188"/>
      <c r="AZ103" s="190"/>
      <c r="BA103" s="183"/>
      <c r="BB103" s="190"/>
      <c r="BC103" s="40" t="s">
        <v>89</v>
      </c>
      <c r="BD103" s="58">
        <f>BM101</f>
        <v>0</v>
      </c>
      <c r="BH103" s="188"/>
      <c r="BI103" s="49"/>
      <c r="BJ103" s="183"/>
      <c r="BK103" s="13"/>
      <c r="BL103" s="27"/>
      <c r="BM103" s="27"/>
      <c r="BO103" s="157"/>
      <c r="BP103" s="23"/>
      <c r="BQ103" s="231" t="s">
        <v>88</v>
      </c>
      <c r="BR103" s="232"/>
      <c r="BS103" s="24"/>
      <c r="BU103" s="188"/>
      <c r="BV103" s="190"/>
      <c r="BW103" s="183"/>
      <c r="BX103" s="190"/>
      <c r="BY103" s="40" t="s">
        <v>89</v>
      </c>
      <c r="BZ103" s="58">
        <f>CI101</f>
        <v>23.972029166666672</v>
      </c>
      <c r="CD103" s="188"/>
      <c r="CE103" s="49"/>
      <c r="CF103" s="183"/>
      <c r="CG103" s="13"/>
      <c r="CH103" s="27"/>
      <c r="CI103" s="27"/>
      <c r="CK103" s="157"/>
      <c r="CL103" s="23"/>
      <c r="CM103" s="231" t="s">
        <v>88</v>
      </c>
      <c r="CN103" s="232"/>
      <c r="CO103" s="24"/>
      <c r="CQ103" s="188"/>
      <c r="CR103" s="190"/>
      <c r="CS103" s="183"/>
      <c r="CT103" s="190"/>
      <c r="CU103" s="40" t="s">
        <v>89</v>
      </c>
      <c r="CV103" s="58">
        <f>DE101</f>
        <v>14.857502808243733</v>
      </c>
      <c r="CZ103" s="188"/>
      <c r="DA103" s="49"/>
      <c r="DB103" s="183"/>
      <c r="DC103" s="13"/>
      <c r="DD103" s="27"/>
      <c r="DE103" s="27"/>
      <c r="DG103" s="157"/>
      <c r="DH103" s="23"/>
      <c r="DI103" s="231" t="s">
        <v>88</v>
      </c>
      <c r="DJ103" s="232"/>
      <c r="DK103" s="24"/>
      <c r="DM103" s="188"/>
      <c r="DN103" s="190"/>
      <c r="DO103" s="183"/>
      <c r="DP103" s="190"/>
      <c r="DQ103" s="40" t="s">
        <v>89</v>
      </c>
      <c r="DR103" s="58">
        <f>EA101</f>
        <v>23.972029166666665</v>
      </c>
      <c r="DV103" s="188"/>
      <c r="DW103" s="49"/>
      <c r="DX103" s="183"/>
      <c r="DY103" s="13"/>
      <c r="DZ103" s="27"/>
      <c r="EA103" s="27"/>
      <c r="EC103" s="157"/>
      <c r="ED103" s="23"/>
      <c r="EE103" s="231" t="s">
        <v>88</v>
      </c>
      <c r="EF103" s="232"/>
      <c r="EG103" s="24"/>
      <c r="EI103" s="188"/>
      <c r="EJ103" s="190"/>
      <c r="EK103" s="183"/>
      <c r="EL103" s="190"/>
      <c r="EM103" s="40" t="s">
        <v>89</v>
      </c>
      <c r="EN103" s="58">
        <f>EW101</f>
        <v>0</v>
      </c>
      <c r="ER103" s="188"/>
      <c r="ES103" s="49"/>
      <c r="ET103" s="183"/>
      <c r="EU103" s="13"/>
      <c r="EV103" s="27"/>
      <c r="EW103" s="27"/>
      <c r="EY103" s="157"/>
      <c r="EZ103" s="23"/>
      <c r="FA103" s="231" t="s">
        <v>88</v>
      </c>
      <c r="FB103" s="232"/>
      <c r="FC103" s="24"/>
      <c r="FE103" s="188"/>
      <c r="FF103" s="190"/>
      <c r="FG103" s="183"/>
      <c r="FH103" s="190"/>
      <c r="FI103" s="40" t="s">
        <v>89</v>
      </c>
      <c r="FJ103" s="58" t="e">
        <f>FS101</f>
        <v>#VALUE!</v>
      </c>
      <c r="FN103" s="188"/>
      <c r="FO103" s="49"/>
      <c r="FP103" s="183"/>
      <c r="FQ103" s="13"/>
      <c r="FR103" s="27"/>
      <c r="FS103" s="27"/>
      <c r="FU103" s="157"/>
      <c r="FV103" s="23"/>
      <c r="FW103" s="231" t="s">
        <v>88</v>
      </c>
      <c r="FX103" s="232"/>
      <c r="FY103" s="24"/>
      <c r="GA103" s="188"/>
      <c r="GB103" s="190"/>
      <c r="GC103" s="183"/>
      <c r="GD103" s="190"/>
      <c r="GE103" s="40" t="s">
        <v>89</v>
      </c>
      <c r="GF103" s="58" t="e">
        <f>GO101</f>
        <v>#VALUE!</v>
      </c>
      <c r="GJ103" s="188"/>
      <c r="GK103" s="49"/>
      <c r="GL103" s="183"/>
      <c r="GM103" s="13"/>
      <c r="GN103" s="27"/>
      <c r="GO103" s="27"/>
      <c r="GQ103" s="157"/>
      <c r="GR103" s="23"/>
      <c r="GS103" s="231" t="s">
        <v>88</v>
      </c>
      <c r="GT103" s="232"/>
      <c r="GU103" s="24"/>
      <c r="GW103" s="188"/>
      <c r="GX103" s="190"/>
      <c r="GY103" s="183"/>
      <c r="GZ103" s="190"/>
      <c r="HA103" s="40" t="s">
        <v>89</v>
      </c>
      <c r="HB103" s="58">
        <f>HK101</f>
        <v>-2.1184583914728661</v>
      </c>
      <c r="HF103" s="188"/>
      <c r="HG103" s="49"/>
      <c r="HH103" s="183"/>
      <c r="HI103" s="13"/>
      <c r="HJ103" s="27"/>
      <c r="HK103" s="27"/>
      <c r="HM103" s="157"/>
      <c r="HN103" s="23"/>
      <c r="HO103" s="231" t="s">
        <v>88</v>
      </c>
      <c r="HP103" s="232"/>
      <c r="HQ103" s="24"/>
      <c r="HS103" s="188"/>
      <c r="HT103" s="190"/>
      <c r="HU103" s="183"/>
      <c r="HV103" s="190"/>
      <c r="HW103" s="40" t="s">
        <v>89</v>
      </c>
      <c r="HX103" s="58" t="e">
        <f>IG101</f>
        <v>#VALUE!</v>
      </c>
      <c r="IB103" s="188"/>
      <c r="IC103" s="49"/>
      <c r="ID103" s="183"/>
      <c r="IE103" s="13"/>
      <c r="IF103" s="27"/>
      <c r="IG103" s="27"/>
      <c r="II103" s="157"/>
      <c r="IJ103" s="23"/>
      <c r="IK103" s="231" t="s">
        <v>88</v>
      </c>
      <c r="IL103" s="232"/>
      <c r="IM103" s="24"/>
      <c r="IO103" s="188"/>
      <c r="IP103" s="190"/>
      <c r="IQ103" s="183"/>
      <c r="IR103" s="190"/>
      <c r="IS103" s="40" t="s">
        <v>89</v>
      </c>
      <c r="IT103" s="58">
        <f>JC101</f>
        <v>-10.480794147286819</v>
      </c>
      <c r="IX103" s="188"/>
      <c r="IY103" s="49"/>
      <c r="IZ103" s="183"/>
      <c r="JA103" s="13"/>
      <c r="JB103" s="27"/>
      <c r="JC103" s="27"/>
      <c r="JE103" s="157"/>
      <c r="JF103" s="23"/>
      <c r="JG103" s="231" t="s">
        <v>88</v>
      </c>
      <c r="JH103" s="232"/>
      <c r="JI103" s="24"/>
      <c r="JK103" s="188"/>
      <c r="JL103" s="190"/>
      <c r="JM103" s="183"/>
      <c r="JN103" s="190"/>
      <c r="JO103" s="40" t="s">
        <v>89</v>
      </c>
      <c r="JP103" s="58">
        <f>JY101</f>
        <v>57.532870000000003</v>
      </c>
      <c r="JT103" s="188"/>
      <c r="JU103" s="49"/>
      <c r="JV103" s="183"/>
      <c r="JW103" s="13"/>
      <c r="JX103" s="27"/>
      <c r="JY103" s="27"/>
      <c r="KA103" s="157"/>
      <c r="KB103" s="23"/>
      <c r="KC103" s="231" t="s">
        <v>88</v>
      </c>
      <c r="KD103" s="232"/>
      <c r="KE103" s="24"/>
      <c r="KG103" s="188"/>
      <c r="KH103" s="190"/>
      <c r="KI103" s="183"/>
      <c r="KJ103" s="190"/>
      <c r="KK103" s="40" t="s">
        <v>89</v>
      </c>
      <c r="KL103" s="58">
        <f>KU101</f>
        <v>0</v>
      </c>
      <c r="KP103" s="188"/>
      <c r="KQ103" s="49"/>
      <c r="KR103" s="183"/>
      <c r="KS103" s="13"/>
      <c r="KT103" s="27"/>
      <c r="KU103" s="27"/>
      <c r="KW103" s="157"/>
      <c r="KX103" s="23"/>
      <c r="KY103" s="231" t="s">
        <v>88</v>
      </c>
      <c r="KZ103" s="232"/>
      <c r="LA103" s="24"/>
      <c r="LC103" s="188"/>
      <c r="LD103" s="190"/>
      <c r="LE103" s="183"/>
      <c r="LF103" s="190"/>
      <c r="LG103" s="40" t="s">
        <v>89</v>
      </c>
      <c r="LH103" s="58">
        <f>LQ101</f>
        <v>0</v>
      </c>
      <c r="LL103" s="188"/>
      <c r="LM103" s="49"/>
      <c r="LN103" s="183"/>
      <c r="LO103" s="13"/>
      <c r="LP103" s="27"/>
      <c r="LQ103" s="27"/>
    </row>
    <row r="104" spans="1:329" ht="13.8" thickBot="1">
      <c r="A104" s="157"/>
      <c r="B104" s="23"/>
      <c r="C104" s="233" t="e">
        <f>VLOOKUP(L$2,ORTALAMA!$A:$I,3,FALSE)</f>
        <v>#DIV/0!</v>
      </c>
      <c r="D104" s="234"/>
      <c r="E104" s="26"/>
      <c r="G104" s="188"/>
      <c r="H104" s="26"/>
      <c r="I104" s="183"/>
      <c r="J104" s="26"/>
      <c r="K104" s="26"/>
      <c r="L104" s="75"/>
      <c r="P104" s="188"/>
      <c r="Q104" s="49"/>
      <c r="R104" s="193">
        <f>VLOOKUP(L2,PUANTAJ!$A:$F,4, )</f>
        <v>0</v>
      </c>
      <c r="S104" s="195" t="s">
        <v>87</v>
      </c>
      <c r="T104" s="195"/>
      <c r="U104" s="31" t="e">
        <f>U102/R102*R104</f>
        <v>#DIV/0!</v>
      </c>
      <c r="W104" s="157"/>
      <c r="X104" s="23"/>
      <c r="Y104" s="233" t="e">
        <f>VLOOKUP(AH$2,ORTALAMA!$A:$I,3,FALSE)</f>
        <v>#DIV/0!</v>
      </c>
      <c r="Z104" s="234"/>
      <c r="AA104" s="26"/>
      <c r="AC104" s="188"/>
      <c r="AD104" s="26"/>
      <c r="AE104" s="183"/>
      <c r="AF104" s="26"/>
      <c r="AG104" s="26"/>
      <c r="AH104" s="75"/>
      <c r="AL104" s="188"/>
      <c r="AM104" s="49"/>
      <c r="AN104" s="193">
        <f>VLOOKUP(AH2,PUANTAJ!$A:$F,4, )</f>
        <v>0</v>
      </c>
      <c r="AO104" s="195" t="s">
        <v>87</v>
      </c>
      <c r="AP104" s="195"/>
      <c r="AQ104" s="31" t="e">
        <f>AQ102/AN102*AN104</f>
        <v>#DIV/0!</v>
      </c>
      <c r="AS104" s="157"/>
      <c r="AT104" s="23"/>
      <c r="AU104" s="233" t="e">
        <f>VLOOKUP(BD$2,ORTALAMA!$A:$I,3,FALSE)</f>
        <v>#DIV/0!</v>
      </c>
      <c r="AV104" s="234"/>
      <c r="AW104" s="26"/>
      <c r="AY104" s="188"/>
      <c r="AZ104" s="26"/>
      <c r="BA104" s="183"/>
      <c r="BB104" s="26"/>
      <c r="BC104" s="26"/>
      <c r="BD104" s="75"/>
      <c r="BH104" s="188"/>
      <c r="BI104" s="49"/>
      <c r="BJ104" s="193">
        <f>VLOOKUP(BD2,PUANTAJ!$A:$F,4, )</f>
        <v>0</v>
      </c>
      <c r="BK104" s="195" t="s">
        <v>87</v>
      </c>
      <c r="BL104" s="195"/>
      <c r="BM104" s="31" t="e">
        <f>BM102/BJ102*BJ104</f>
        <v>#DIV/0!</v>
      </c>
      <c r="BO104" s="157"/>
      <c r="BP104" s="23"/>
      <c r="BQ104" s="233" t="e">
        <f>VLOOKUP(BZ$2,ORTALAMA!$A:$I,3,FALSE)</f>
        <v>#DIV/0!</v>
      </c>
      <c r="BR104" s="234"/>
      <c r="BS104" s="26"/>
      <c r="BU104" s="188"/>
      <c r="BV104" s="26"/>
      <c r="BW104" s="183"/>
      <c r="BX104" s="26"/>
      <c r="BY104" s="26"/>
      <c r="BZ104" s="75"/>
      <c r="CD104" s="188"/>
      <c r="CE104" s="49"/>
      <c r="CF104" s="193">
        <f>VLOOKUP(BZ2,PUANTAJ!$A:$F,4, )</f>
        <v>0</v>
      </c>
      <c r="CG104" s="195" t="s">
        <v>87</v>
      </c>
      <c r="CH104" s="195"/>
      <c r="CI104" s="31" t="e">
        <f>CI102/CF102*CF104</f>
        <v>#DIV/0!</v>
      </c>
      <c r="CK104" s="157"/>
      <c r="CL104" s="23"/>
      <c r="CM104" s="233" t="e">
        <f>VLOOKUP(CV$2,ORTALAMA!$A:$I,3,FALSE)</f>
        <v>#DIV/0!</v>
      </c>
      <c r="CN104" s="234"/>
      <c r="CO104" s="26"/>
      <c r="CQ104" s="188"/>
      <c r="CR104" s="26"/>
      <c r="CS104" s="183"/>
      <c r="CT104" s="26"/>
      <c r="CU104" s="26"/>
      <c r="CV104" s="75"/>
      <c r="CZ104" s="188"/>
      <c r="DA104" s="49"/>
      <c r="DB104" s="193">
        <f>VLOOKUP(CV2,PUANTAJ!$A:$F,4, )</f>
        <v>0</v>
      </c>
      <c r="DC104" s="195" t="s">
        <v>87</v>
      </c>
      <c r="DD104" s="195"/>
      <c r="DE104" s="31" t="e">
        <f>DE102/DB102*DB104</f>
        <v>#DIV/0!</v>
      </c>
      <c r="DG104" s="157"/>
      <c r="DH104" s="23"/>
      <c r="DI104" s="233" t="e">
        <f>VLOOKUP(DR$2,ORTALAMA!$A:$I,3,FALSE)</f>
        <v>#DIV/0!</v>
      </c>
      <c r="DJ104" s="234"/>
      <c r="DK104" s="26"/>
      <c r="DM104" s="188"/>
      <c r="DN104" s="26"/>
      <c r="DO104" s="183"/>
      <c r="DP104" s="26"/>
      <c r="DQ104" s="26"/>
      <c r="DR104" s="75"/>
      <c r="DV104" s="188"/>
      <c r="DW104" s="49"/>
      <c r="DX104" s="193">
        <f>VLOOKUP(DR2,PUANTAJ!$A:$F,4, )</f>
        <v>0</v>
      </c>
      <c r="DY104" s="195" t="s">
        <v>87</v>
      </c>
      <c r="DZ104" s="195"/>
      <c r="EA104" s="31" t="e">
        <f>EA102/DX102*DX104</f>
        <v>#DIV/0!</v>
      </c>
      <c r="EC104" s="157"/>
      <c r="ED104" s="23"/>
      <c r="EE104" s="233" t="e">
        <f>VLOOKUP(EN$2,ORTALAMA!$A:$I,3,FALSE)</f>
        <v>#DIV/0!</v>
      </c>
      <c r="EF104" s="234"/>
      <c r="EG104" s="26"/>
      <c r="EI104" s="188"/>
      <c r="EJ104" s="26"/>
      <c r="EK104" s="183"/>
      <c r="EL104" s="26"/>
      <c r="EM104" s="26"/>
      <c r="EN104" s="75"/>
      <c r="ER104" s="188"/>
      <c r="ES104" s="49"/>
      <c r="ET104" s="193">
        <f>VLOOKUP(EN2,PUANTAJ!$A:$F,4, )</f>
        <v>0</v>
      </c>
      <c r="EU104" s="195" t="s">
        <v>87</v>
      </c>
      <c r="EV104" s="195"/>
      <c r="EW104" s="31" t="e">
        <f>EW102/ET102*ET104</f>
        <v>#DIV/0!</v>
      </c>
      <c r="EY104" s="157"/>
      <c r="EZ104" s="23"/>
      <c r="FA104" s="233" t="e">
        <f>VLOOKUP(FJ$2,ORTALAMA!$A:$I,3,FALSE)</f>
        <v>#DIV/0!</v>
      </c>
      <c r="FB104" s="234"/>
      <c r="FC104" s="26"/>
      <c r="FE104" s="188"/>
      <c r="FF104" s="26"/>
      <c r="FG104" s="183"/>
      <c r="FH104" s="26"/>
      <c r="FI104" s="26"/>
      <c r="FJ104" s="75"/>
      <c r="FN104" s="188"/>
      <c r="FO104" s="49"/>
      <c r="FP104" s="193">
        <f>VLOOKUP(FJ2,PUANTAJ!$A:$F,4, )</f>
        <v>0</v>
      </c>
      <c r="FQ104" s="195" t="s">
        <v>87</v>
      </c>
      <c r="FR104" s="195"/>
      <c r="FS104" s="31" t="e">
        <f>FS102/FP102*FP104</f>
        <v>#DIV/0!</v>
      </c>
      <c r="FU104" s="157"/>
      <c r="FV104" s="23"/>
      <c r="FW104" s="233" t="e">
        <f>VLOOKUP(GF$2,ORTALAMA!$A:$I,3,FALSE)</f>
        <v>#DIV/0!</v>
      </c>
      <c r="FX104" s="234"/>
      <c r="FY104" s="26"/>
      <c r="GA104" s="188"/>
      <c r="GB104" s="26"/>
      <c r="GC104" s="183"/>
      <c r="GD104" s="26"/>
      <c r="GE104" s="26"/>
      <c r="GF104" s="75"/>
      <c r="GJ104" s="188"/>
      <c r="GK104" s="49"/>
      <c r="GL104" s="193">
        <f>VLOOKUP(GF2,PUANTAJ!$A:$F,4, )</f>
        <v>0</v>
      </c>
      <c r="GM104" s="195" t="s">
        <v>87</v>
      </c>
      <c r="GN104" s="195"/>
      <c r="GO104" s="31" t="e">
        <f>GO102/GL102*GL104</f>
        <v>#DIV/0!</v>
      </c>
      <c r="GQ104" s="157"/>
      <c r="GR104" s="23"/>
      <c r="GS104" s="233" t="e">
        <f>VLOOKUP(HB$2,ORTALAMA!$A:$I,3,FALSE)</f>
        <v>#DIV/0!</v>
      </c>
      <c r="GT104" s="234"/>
      <c r="GU104" s="26"/>
      <c r="GW104" s="188"/>
      <c r="GX104" s="26"/>
      <c r="GY104" s="183"/>
      <c r="GZ104" s="26"/>
      <c r="HA104" s="26"/>
      <c r="HB104" s="75"/>
      <c r="HF104" s="188"/>
      <c r="HG104" s="49"/>
      <c r="HH104" s="193">
        <f>VLOOKUP(HB2,PUANTAJ!$A:$F,4, )</f>
        <v>0</v>
      </c>
      <c r="HI104" s="195" t="s">
        <v>87</v>
      </c>
      <c r="HJ104" s="195"/>
      <c r="HK104" s="31" t="e">
        <f>HK102/HH102*HH104</f>
        <v>#DIV/0!</v>
      </c>
      <c r="HM104" s="157"/>
      <c r="HN104" s="23"/>
      <c r="HO104" s="233" t="e">
        <f>VLOOKUP(HX$2,ORTALAMA!$A:$I,3,FALSE)</f>
        <v>#DIV/0!</v>
      </c>
      <c r="HP104" s="234"/>
      <c r="HQ104" s="26"/>
      <c r="HS104" s="188"/>
      <c r="HT104" s="26"/>
      <c r="HU104" s="183"/>
      <c r="HV104" s="26"/>
      <c r="HW104" s="26"/>
      <c r="HX104" s="75"/>
      <c r="IB104" s="188"/>
      <c r="IC104" s="49"/>
      <c r="ID104" s="193">
        <f>VLOOKUP(HX2,PUANTAJ!$A:$F,4, )</f>
        <v>0</v>
      </c>
      <c r="IE104" s="195" t="s">
        <v>87</v>
      </c>
      <c r="IF104" s="195"/>
      <c r="IG104" s="31" t="e">
        <f>IG102/ID102*ID104</f>
        <v>#DIV/0!</v>
      </c>
      <c r="II104" s="157"/>
      <c r="IJ104" s="23"/>
      <c r="IK104" s="233" t="e">
        <f>VLOOKUP(IT$2,ORTALAMA!$A:$I,3,FALSE)</f>
        <v>#DIV/0!</v>
      </c>
      <c r="IL104" s="234"/>
      <c r="IM104" s="26"/>
      <c r="IO104" s="188"/>
      <c r="IP104" s="26"/>
      <c r="IQ104" s="183"/>
      <c r="IR104" s="26"/>
      <c r="IS104" s="26"/>
      <c r="IT104" s="75"/>
      <c r="IX104" s="188"/>
      <c r="IY104" s="49"/>
      <c r="IZ104" s="193">
        <f>VLOOKUP(IT2,PUANTAJ!$A:$F,4, )</f>
        <v>0</v>
      </c>
      <c r="JA104" s="195" t="s">
        <v>87</v>
      </c>
      <c r="JB104" s="195"/>
      <c r="JC104" s="31" t="e">
        <f>JC102/IZ102*IZ104</f>
        <v>#DIV/0!</v>
      </c>
      <c r="JE104" s="157"/>
      <c r="JF104" s="23"/>
      <c r="JG104" s="233" t="e">
        <f>VLOOKUP(JP$2,ORTALAMA!$A:$I,3,FALSE)</f>
        <v>#DIV/0!</v>
      </c>
      <c r="JH104" s="234"/>
      <c r="JI104" s="26"/>
      <c r="JK104" s="188"/>
      <c r="JL104" s="26"/>
      <c r="JM104" s="183"/>
      <c r="JN104" s="26"/>
      <c r="JO104" s="26"/>
      <c r="JP104" s="75"/>
      <c r="JT104" s="188"/>
      <c r="JU104" s="49"/>
      <c r="JV104" s="193">
        <f>VLOOKUP(JP2,PUANTAJ!$A:$F,4, )</f>
        <v>0</v>
      </c>
      <c r="JW104" s="195" t="s">
        <v>87</v>
      </c>
      <c r="JX104" s="195"/>
      <c r="JY104" s="31" t="e">
        <f>JY102/JV102*JV104</f>
        <v>#DIV/0!</v>
      </c>
      <c r="KA104" s="157"/>
      <c r="KB104" s="23"/>
      <c r="KC104" s="233" t="e">
        <f>VLOOKUP(KL$2,ORTALAMA!$A:$I,3,FALSE)</f>
        <v>#DIV/0!</v>
      </c>
      <c r="KD104" s="234"/>
      <c r="KE104" s="26"/>
      <c r="KG104" s="188"/>
      <c r="KH104" s="26"/>
      <c r="KI104" s="183"/>
      <c r="KJ104" s="26"/>
      <c r="KK104" s="26"/>
      <c r="KL104" s="75"/>
      <c r="KP104" s="188"/>
      <c r="KQ104" s="49"/>
      <c r="KR104" s="193">
        <f>VLOOKUP(KL2,PUANTAJ!$A:$F,4, )</f>
        <v>0</v>
      </c>
      <c r="KS104" s="195" t="s">
        <v>87</v>
      </c>
      <c r="KT104" s="195"/>
      <c r="KU104" s="31" t="e">
        <f>KU102/KR102*KR104</f>
        <v>#DIV/0!</v>
      </c>
      <c r="KW104" s="157"/>
      <c r="KX104" s="23"/>
      <c r="KY104" s="233" t="e">
        <f>VLOOKUP(LH$2,ORTALAMA!$A:$I,3,FALSE)</f>
        <v>#DIV/0!</v>
      </c>
      <c r="KZ104" s="234"/>
      <c r="LA104" s="26"/>
      <c r="LC104" s="188"/>
      <c r="LD104" s="26"/>
      <c r="LE104" s="183"/>
      <c r="LF104" s="26"/>
      <c r="LG104" s="26"/>
      <c r="LH104" s="75"/>
      <c r="LL104" s="188"/>
      <c r="LM104" s="49"/>
      <c r="LN104" s="193">
        <f>VLOOKUP(LH2,PUANTAJ!$A:$F,4, )</f>
        <v>0</v>
      </c>
      <c r="LO104" s="195" t="s">
        <v>87</v>
      </c>
      <c r="LP104" s="195"/>
      <c r="LQ104" s="31" t="e">
        <f>LQ102/LN102*LN104</f>
        <v>#DIV/0!</v>
      </c>
    </row>
    <row r="105" spans="1:329" ht="13.8" thickBot="1">
      <c r="A105" s="158"/>
      <c r="B105" s="28"/>
      <c r="C105" s="29"/>
      <c r="D105" s="29"/>
      <c r="E105" s="30"/>
      <c r="G105" s="188"/>
      <c r="H105" s="26"/>
      <c r="I105" s="183"/>
      <c r="J105" s="26"/>
      <c r="K105" s="41" t="s">
        <v>90</v>
      </c>
      <c r="L105" s="59" t="e">
        <f>D110*C104</f>
        <v>#DIV/0!</v>
      </c>
      <c r="M105" s="24"/>
      <c r="N105" s="24"/>
      <c r="O105" s="24"/>
      <c r="P105" s="188"/>
      <c r="Q105" s="13"/>
      <c r="R105" s="183"/>
      <c r="S105" s="13"/>
      <c r="T105" s="71"/>
      <c r="U105" s="71"/>
      <c r="W105" s="158"/>
      <c r="X105" s="28"/>
      <c r="Y105" s="29"/>
      <c r="Z105" s="29"/>
      <c r="AA105" s="30"/>
      <c r="AC105" s="188"/>
      <c r="AD105" s="26"/>
      <c r="AE105" s="183"/>
      <c r="AF105" s="26"/>
      <c r="AG105" s="41" t="s">
        <v>90</v>
      </c>
      <c r="AH105" s="59" t="e">
        <f>Z110*Y104</f>
        <v>#DIV/0!</v>
      </c>
      <c r="AI105" s="24"/>
      <c r="AJ105" s="24"/>
      <c r="AK105" s="24"/>
      <c r="AL105" s="188"/>
      <c r="AM105" s="13"/>
      <c r="AN105" s="183"/>
      <c r="AO105" s="13"/>
      <c r="AP105" s="71"/>
      <c r="AQ105" s="71"/>
      <c r="AS105" s="158"/>
      <c r="AT105" s="28"/>
      <c r="AU105" s="29"/>
      <c r="AV105" s="29"/>
      <c r="AW105" s="30"/>
      <c r="AY105" s="188"/>
      <c r="AZ105" s="26"/>
      <c r="BA105" s="183"/>
      <c r="BB105" s="26"/>
      <c r="BC105" s="41" t="s">
        <v>90</v>
      </c>
      <c r="BD105" s="59" t="e">
        <f>AV110*AU104</f>
        <v>#DIV/0!</v>
      </c>
      <c r="BE105" s="24"/>
      <c r="BF105" s="24"/>
      <c r="BG105" s="24"/>
      <c r="BH105" s="188"/>
      <c r="BI105" s="13"/>
      <c r="BJ105" s="183"/>
      <c r="BK105" s="13"/>
      <c r="BL105" s="71"/>
      <c r="BM105" s="71"/>
      <c r="BO105" s="158"/>
      <c r="BP105" s="28"/>
      <c r="BQ105" s="29"/>
      <c r="BR105" s="29"/>
      <c r="BS105" s="30"/>
      <c r="BU105" s="188"/>
      <c r="BV105" s="26"/>
      <c r="BW105" s="183"/>
      <c r="BX105" s="26"/>
      <c r="BY105" s="41" t="s">
        <v>90</v>
      </c>
      <c r="BZ105" s="59" t="e">
        <f>BR110*BQ104</f>
        <v>#DIV/0!</v>
      </c>
      <c r="CA105" s="24"/>
      <c r="CB105" s="24"/>
      <c r="CC105" s="24"/>
      <c r="CD105" s="188"/>
      <c r="CE105" s="13"/>
      <c r="CF105" s="183"/>
      <c r="CG105" s="13"/>
      <c r="CH105" s="71"/>
      <c r="CI105" s="71"/>
      <c r="CK105" s="158"/>
      <c r="CL105" s="28"/>
      <c r="CM105" s="29"/>
      <c r="CN105" s="29"/>
      <c r="CO105" s="30"/>
      <c r="CQ105" s="188"/>
      <c r="CR105" s="26"/>
      <c r="CS105" s="183"/>
      <c r="CT105" s="26"/>
      <c r="CU105" s="41" t="s">
        <v>90</v>
      </c>
      <c r="CV105" s="59" t="e">
        <f>CN110*CM104</f>
        <v>#DIV/0!</v>
      </c>
      <c r="CW105" s="24"/>
      <c r="CX105" s="24"/>
      <c r="CY105" s="24"/>
      <c r="CZ105" s="188"/>
      <c r="DA105" s="13"/>
      <c r="DB105" s="183"/>
      <c r="DC105" s="13"/>
      <c r="DD105" s="71"/>
      <c r="DE105" s="71"/>
      <c r="DG105" s="158"/>
      <c r="DH105" s="28"/>
      <c r="DI105" s="29"/>
      <c r="DJ105" s="29"/>
      <c r="DK105" s="30"/>
      <c r="DM105" s="188"/>
      <c r="DN105" s="26"/>
      <c r="DO105" s="183"/>
      <c r="DP105" s="26"/>
      <c r="DQ105" s="41" t="s">
        <v>90</v>
      </c>
      <c r="DR105" s="59" t="e">
        <f>DJ110*DI104</f>
        <v>#DIV/0!</v>
      </c>
      <c r="DS105" s="24"/>
      <c r="DT105" s="24"/>
      <c r="DU105" s="24"/>
      <c r="DV105" s="188"/>
      <c r="DW105" s="13"/>
      <c r="DX105" s="183"/>
      <c r="DY105" s="13"/>
      <c r="DZ105" s="71"/>
      <c r="EA105" s="71"/>
      <c r="EC105" s="158"/>
      <c r="ED105" s="28"/>
      <c r="EE105" s="29"/>
      <c r="EF105" s="29"/>
      <c r="EG105" s="30"/>
      <c r="EI105" s="188"/>
      <c r="EJ105" s="26"/>
      <c r="EK105" s="183"/>
      <c r="EL105" s="26"/>
      <c r="EM105" s="41" t="s">
        <v>90</v>
      </c>
      <c r="EN105" s="59" t="e">
        <f>EF110*EE104</f>
        <v>#DIV/0!</v>
      </c>
      <c r="EO105" s="24"/>
      <c r="EP105" s="24"/>
      <c r="EQ105" s="24"/>
      <c r="ER105" s="188"/>
      <c r="ES105" s="13"/>
      <c r="ET105" s="183"/>
      <c r="EU105" s="13"/>
      <c r="EV105" s="71"/>
      <c r="EW105" s="71"/>
      <c r="EY105" s="158"/>
      <c r="EZ105" s="28"/>
      <c r="FA105" s="29"/>
      <c r="FB105" s="29"/>
      <c r="FC105" s="30"/>
      <c r="FE105" s="188"/>
      <c r="FF105" s="26"/>
      <c r="FG105" s="183"/>
      <c r="FH105" s="26"/>
      <c r="FI105" s="41" t="s">
        <v>90</v>
      </c>
      <c r="FJ105" s="59" t="e">
        <f>FB110*FA104</f>
        <v>#DIV/0!</v>
      </c>
      <c r="FK105" s="24"/>
      <c r="FL105" s="24"/>
      <c r="FM105" s="24"/>
      <c r="FN105" s="188"/>
      <c r="FO105" s="13"/>
      <c r="FP105" s="183"/>
      <c r="FQ105" s="13"/>
      <c r="FR105" s="71"/>
      <c r="FS105" s="71"/>
      <c r="FU105" s="158"/>
      <c r="FV105" s="28"/>
      <c r="FW105" s="29"/>
      <c r="FX105" s="29"/>
      <c r="FY105" s="30"/>
      <c r="GA105" s="188"/>
      <c r="GB105" s="26"/>
      <c r="GC105" s="183"/>
      <c r="GD105" s="26"/>
      <c r="GE105" s="41" t="s">
        <v>90</v>
      </c>
      <c r="GF105" s="59" t="e">
        <f>FX110*FW104</f>
        <v>#DIV/0!</v>
      </c>
      <c r="GG105" s="24"/>
      <c r="GH105" s="24"/>
      <c r="GI105" s="24"/>
      <c r="GJ105" s="188"/>
      <c r="GK105" s="13"/>
      <c r="GL105" s="183"/>
      <c r="GM105" s="13"/>
      <c r="GN105" s="71"/>
      <c r="GO105" s="71"/>
      <c r="GQ105" s="158"/>
      <c r="GR105" s="28"/>
      <c r="GS105" s="29"/>
      <c r="GT105" s="29"/>
      <c r="GU105" s="30"/>
      <c r="GW105" s="188"/>
      <c r="GX105" s="26"/>
      <c r="GY105" s="183"/>
      <c r="GZ105" s="26"/>
      <c r="HA105" s="41" t="s">
        <v>90</v>
      </c>
      <c r="HB105" s="59" t="e">
        <f>GT110*GS104</f>
        <v>#DIV/0!</v>
      </c>
      <c r="HC105" s="24"/>
      <c r="HD105" s="24"/>
      <c r="HE105" s="24"/>
      <c r="HF105" s="188"/>
      <c r="HG105" s="13"/>
      <c r="HH105" s="183"/>
      <c r="HI105" s="13"/>
      <c r="HJ105" s="71"/>
      <c r="HK105" s="71"/>
      <c r="HM105" s="158"/>
      <c r="HN105" s="28"/>
      <c r="HO105" s="29"/>
      <c r="HP105" s="29"/>
      <c r="HQ105" s="30"/>
      <c r="HS105" s="188"/>
      <c r="HT105" s="26"/>
      <c r="HU105" s="183"/>
      <c r="HV105" s="26"/>
      <c r="HW105" s="41" t="s">
        <v>90</v>
      </c>
      <c r="HX105" s="59" t="e">
        <f>HP110*HO104</f>
        <v>#DIV/0!</v>
      </c>
      <c r="HY105" s="24"/>
      <c r="HZ105" s="24"/>
      <c r="IA105" s="24"/>
      <c r="IB105" s="188"/>
      <c r="IC105" s="13"/>
      <c r="ID105" s="183"/>
      <c r="IE105" s="13"/>
      <c r="IF105" s="71"/>
      <c r="IG105" s="71"/>
      <c r="II105" s="158"/>
      <c r="IJ105" s="28"/>
      <c r="IK105" s="29"/>
      <c r="IL105" s="29"/>
      <c r="IM105" s="30"/>
      <c r="IO105" s="188"/>
      <c r="IP105" s="26"/>
      <c r="IQ105" s="183"/>
      <c r="IR105" s="26"/>
      <c r="IS105" s="41" t="s">
        <v>90</v>
      </c>
      <c r="IT105" s="59" t="e">
        <f>IL110*IK104</f>
        <v>#DIV/0!</v>
      </c>
      <c r="IU105" s="24"/>
      <c r="IV105" s="24"/>
      <c r="IW105" s="24"/>
      <c r="IX105" s="188"/>
      <c r="IY105" s="13"/>
      <c r="IZ105" s="183"/>
      <c r="JA105" s="13"/>
      <c r="JB105" s="71"/>
      <c r="JC105" s="71"/>
      <c r="JE105" s="158"/>
      <c r="JF105" s="28"/>
      <c r="JG105" s="29"/>
      <c r="JH105" s="29"/>
      <c r="JI105" s="30"/>
      <c r="JK105" s="188"/>
      <c r="JL105" s="26"/>
      <c r="JM105" s="183"/>
      <c r="JN105" s="26"/>
      <c r="JO105" s="41" t="s">
        <v>90</v>
      </c>
      <c r="JP105" s="59" t="e">
        <f>JH110*JG104</f>
        <v>#DIV/0!</v>
      </c>
      <c r="JQ105" s="24"/>
      <c r="JR105" s="24"/>
      <c r="JS105" s="24"/>
      <c r="JT105" s="188"/>
      <c r="JU105" s="13"/>
      <c r="JV105" s="183"/>
      <c r="JW105" s="13"/>
      <c r="JX105" s="71"/>
      <c r="JY105" s="71"/>
      <c r="KA105" s="158"/>
      <c r="KB105" s="28"/>
      <c r="KC105" s="29"/>
      <c r="KD105" s="29"/>
      <c r="KE105" s="30"/>
      <c r="KG105" s="188"/>
      <c r="KH105" s="26"/>
      <c r="KI105" s="183"/>
      <c r="KJ105" s="26"/>
      <c r="KK105" s="41" t="s">
        <v>90</v>
      </c>
      <c r="KL105" s="59" t="e">
        <f>KD110*KC104</f>
        <v>#DIV/0!</v>
      </c>
      <c r="KM105" s="24"/>
      <c r="KN105" s="24"/>
      <c r="KO105" s="24"/>
      <c r="KP105" s="188"/>
      <c r="KQ105" s="13"/>
      <c r="KR105" s="183"/>
      <c r="KS105" s="13"/>
      <c r="KT105" s="71"/>
      <c r="KU105" s="71"/>
      <c r="KW105" s="158"/>
      <c r="KX105" s="28"/>
      <c r="KY105" s="29"/>
      <c r="KZ105" s="29"/>
      <c r="LA105" s="30"/>
      <c r="LC105" s="188"/>
      <c r="LD105" s="26"/>
      <c r="LE105" s="183"/>
      <c r="LF105" s="26"/>
      <c r="LG105" s="41" t="s">
        <v>90</v>
      </c>
      <c r="LH105" s="59" t="e">
        <f>KZ110*KY104</f>
        <v>#DIV/0!</v>
      </c>
      <c r="LI105" s="24"/>
      <c r="LJ105" s="24"/>
      <c r="LK105" s="24"/>
      <c r="LL105" s="188"/>
      <c r="LM105" s="13"/>
      <c r="LN105" s="183"/>
      <c r="LO105" s="13"/>
      <c r="LP105" s="71"/>
      <c r="LQ105" s="71"/>
    </row>
    <row r="106" spans="1:329" ht="14.4" thickTop="1" thickBot="1">
      <c r="A106" s="156"/>
      <c r="B106" s="3"/>
      <c r="C106" s="225" t="s">
        <v>33</v>
      </c>
      <c r="D106" s="226"/>
      <c r="E106" s="46" t="s">
        <v>34</v>
      </c>
      <c r="F106" s="46"/>
      <c r="G106" s="46" t="s">
        <v>24</v>
      </c>
      <c r="I106" s="183"/>
      <c r="K106" s="196"/>
      <c r="M106" s="33"/>
      <c r="N106" s="33"/>
      <c r="O106" s="33"/>
      <c r="P106" s="188"/>
      <c r="Q106" s="191"/>
      <c r="R106" s="193">
        <f>+R104+R102</f>
        <v>0</v>
      </c>
      <c r="S106" s="194" t="s">
        <v>69</v>
      </c>
      <c r="T106" s="34"/>
      <c r="U106" s="34" t="e">
        <f>+U102+U104+U105</f>
        <v>#DIV/0!</v>
      </c>
      <c r="W106" s="156"/>
      <c r="X106" s="3"/>
      <c r="Y106" s="225" t="s">
        <v>33</v>
      </c>
      <c r="Z106" s="226"/>
      <c r="AA106" s="46" t="s">
        <v>34</v>
      </c>
      <c r="AB106" s="46"/>
      <c r="AC106" s="46" t="s">
        <v>24</v>
      </c>
      <c r="AE106" s="183"/>
      <c r="AG106" s="196"/>
      <c r="AI106" s="33"/>
      <c r="AJ106" s="33"/>
      <c r="AK106" s="33"/>
      <c r="AL106" s="188"/>
      <c r="AM106" s="191"/>
      <c r="AN106" s="193">
        <f>+AN104+AN102</f>
        <v>0</v>
      </c>
      <c r="AO106" s="194" t="s">
        <v>69</v>
      </c>
      <c r="AP106" s="34"/>
      <c r="AQ106" s="34" t="e">
        <f>+AQ102+AQ104+AQ105</f>
        <v>#DIV/0!</v>
      </c>
      <c r="AS106" s="156"/>
      <c r="AT106" s="3"/>
      <c r="AU106" s="225" t="s">
        <v>33</v>
      </c>
      <c r="AV106" s="226"/>
      <c r="AW106" s="46" t="s">
        <v>34</v>
      </c>
      <c r="AX106" s="46"/>
      <c r="AY106" s="46" t="s">
        <v>24</v>
      </c>
      <c r="BA106" s="183"/>
      <c r="BC106" s="196"/>
      <c r="BE106" s="33"/>
      <c r="BF106" s="33"/>
      <c r="BG106" s="33"/>
      <c r="BH106" s="188"/>
      <c r="BI106" s="191"/>
      <c r="BJ106" s="193">
        <f>+BJ104+BJ102</f>
        <v>0</v>
      </c>
      <c r="BK106" s="194" t="s">
        <v>69</v>
      </c>
      <c r="BL106" s="34"/>
      <c r="BM106" s="34" t="e">
        <f>+BM102+BM104+BM105</f>
        <v>#DIV/0!</v>
      </c>
      <c r="BO106" s="156"/>
      <c r="BP106" s="3"/>
      <c r="BQ106" s="225" t="s">
        <v>33</v>
      </c>
      <c r="BR106" s="226"/>
      <c r="BS106" s="46" t="s">
        <v>34</v>
      </c>
      <c r="BT106" s="46"/>
      <c r="BU106" s="46" t="s">
        <v>24</v>
      </c>
      <c r="BW106" s="183"/>
      <c r="BY106" s="196"/>
      <c r="CA106" s="33"/>
      <c r="CB106" s="33"/>
      <c r="CC106" s="33"/>
      <c r="CD106" s="188"/>
      <c r="CE106" s="191"/>
      <c r="CF106" s="193">
        <f>+CF104+CF102</f>
        <v>0</v>
      </c>
      <c r="CG106" s="194" t="s">
        <v>69</v>
      </c>
      <c r="CH106" s="34"/>
      <c r="CI106" s="34" t="e">
        <f>+CI102+CI104+CI105</f>
        <v>#DIV/0!</v>
      </c>
      <c r="CK106" s="156"/>
      <c r="CL106" s="3"/>
      <c r="CM106" s="225" t="s">
        <v>33</v>
      </c>
      <c r="CN106" s="226"/>
      <c r="CO106" s="46" t="s">
        <v>34</v>
      </c>
      <c r="CP106" s="46"/>
      <c r="CQ106" s="46" t="s">
        <v>24</v>
      </c>
      <c r="CS106" s="183"/>
      <c r="CU106" s="196"/>
      <c r="CW106" s="33"/>
      <c r="CX106" s="33"/>
      <c r="CY106" s="33"/>
      <c r="CZ106" s="188"/>
      <c r="DA106" s="191"/>
      <c r="DB106" s="193">
        <f>+DB104+DB102</f>
        <v>0</v>
      </c>
      <c r="DC106" s="194" t="s">
        <v>69</v>
      </c>
      <c r="DD106" s="34"/>
      <c r="DE106" s="34" t="e">
        <f>+DE102+DE104+DE105</f>
        <v>#DIV/0!</v>
      </c>
      <c r="DG106" s="156"/>
      <c r="DH106" s="3"/>
      <c r="DI106" s="225" t="s">
        <v>33</v>
      </c>
      <c r="DJ106" s="226"/>
      <c r="DK106" s="46" t="s">
        <v>34</v>
      </c>
      <c r="DL106" s="46"/>
      <c r="DM106" s="46" t="s">
        <v>24</v>
      </c>
      <c r="DO106" s="183"/>
      <c r="DQ106" s="196"/>
      <c r="DS106" s="33"/>
      <c r="DT106" s="33"/>
      <c r="DU106" s="33"/>
      <c r="DV106" s="188"/>
      <c r="DW106" s="191"/>
      <c r="DX106" s="193">
        <f>+DX104+DX102</f>
        <v>0</v>
      </c>
      <c r="DY106" s="194" t="s">
        <v>69</v>
      </c>
      <c r="DZ106" s="34"/>
      <c r="EA106" s="34" t="e">
        <f>+EA102+EA104+EA105</f>
        <v>#DIV/0!</v>
      </c>
      <c r="EC106" s="156"/>
      <c r="ED106" s="3"/>
      <c r="EE106" s="225" t="s">
        <v>33</v>
      </c>
      <c r="EF106" s="226"/>
      <c r="EG106" s="46" t="s">
        <v>34</v>
      </c>
      <c r="EH106" s="46"/>
      <c r="EI106" s="46" t="s">
        <v>24</v>
      </c>
      <c r="EK106" s="183"/>
      <c r="EM106" s="196"/>
      <c r="EO106" s="33"/>
      <c r="EP106" s="33"/>
      <c r="EQ106" s="33"/>
      <c r="ER106" s="188"/>
      <c r="ES106" s="191"/>
      <c r="ET106" s="193">
        <f>+ET104+ET102</f>
        <v>0</v>
      </c>
      <c r="EU106" s="194" t="s">
        <v>69</v>
      </c>
      <c r="EV106" s="34"/>
      <c r="EW106" s="34" t="e">
        <f>+EW102+EW104+EW105</f>
        <v>#DIV/0!</v>
      </c>
      <c r="EY106" s="156"/>
      <c r="EZ106" s="3"/>
      <c r="FA106" s="225" t="s">
        <v>33</v>
      </c>
      <c r="FB106" s="226"/>
      <c r="FC106" s="46" t="s">
        <v>34</v>
      </c>
      <c r="FD106" s="46"/>
      <c r="FE106" s="46" t="s">
        <v>24</v>
      </c>
      <c r="FG106" s="183"/>
      <c r="FI106" s="196"/>
      <c r="FK106" s="33"/>
      <c r="FL106" s="33"/>
      <c r="FM106" s="33"/>
      <c r="FN106" s="188"/>
      <c r="FO106" s="191"/>
      <c r="FP106" s="193">
        <f>+FP104+FP102</f>
        <v>0</v>
      </c>
      <c r="FQ106" s="194" t="s">
        <v>69</v>
      </c>
      <c r="FR106" s="34"/>
      <c r="FS106" s="34" t="e">
        <f>+FS102+FS104+FS105</f>
        <v>#DIV/0!</v>
      </c>
      <c r="FU106" s="156"/>
      <c r="FV106" s="3"/>
      <c r="FW106" s="225" t="s">
        <v>33</v>
      </c>
      <c r="FX106" s="226"/>
      <c r="FY106" s="46" t="s">
        <v>34</v>
      </c>
      <c r="FZ106" s="46"/>
      <c r="GA106" s="46" t="s">
        <v>24</v>
      </c>
      <c r="GC106" s="183"/>
      <c r="GE106" s="196"/>
      <c r="GG106" s="33"/>
      <c r="GH106" s="33"/>
      <c r="GI106" s="33"/>
      <c r="GJ106" s="188"/>
      <c r="GK106" s="191"/>
      <c r="GL106" s="193">
        <f>+GL104+GL102</f>
        <v>0</v>
      </c>
      <c r="GM106" s="194" t="s">
        <v>69</v>
      </c>
      <c r="GN106" s="34"/>
      <c r="GO106" s="34" t="e">
        <f>+GO102+GO104+GO105</f>
        <v>#DIV/0!</v>
      </c>
      <c r="GQ106" s="156"/>
      <c r="GR106" s="3"/>
      <c r="GS106" s="225" t="s">
        <v>33</v>
      </c>
      <c r="GT106" s="226"/>
      <c r="GU106" s="46" t="s">
        <v>34</v>
      </c>
      <c r="GV106" s="46"/>
      <c r="GW106" s="46" t="s">
        <v>24</v>
      </c>
      <c r="GY106" s="183"/>
      <c r="HA106" s="196"/>
      <c r="HC106" s="33"/>
      <c r="HD106" s="33"/>
      <c r="HE106" s="33"/>
      <c r="HF106" s="188"/>
      <c r="HG106" s="191"/>
      <c r="HH106" s="193">
        <f>+HH104+HH102</f>
        <v>0</v>
      </c>
      <c r="HI106" s="194" t="s">
        <v>69</v>
      </c>
      <c r="HJ106" s="34"/>
      <c r="HK106" s="34" t="e">
        <f>+HK102+HK104+HK105</f>
        <v>#DIV/0!</v>
      </c>
      <c r="HM106" s="156"/>
      <c r="HN106" s="3"/>
      <c r="HO106" s="225" t="s">
        <v>33</v>
      </c>
      <c r="HP106" s="226"/>
      <c r="HQ106" s="46" t="s">
        <v>34</v>
      </c>
      <c r="HR106" s="46"/>
      <c r="HS106" s="46" t="s">
        <v>24</v>
      </c>
      <c r="HU106" s="183"/>
      <c r="HW106" s="196"/>
      <c r="HY106" s="33"/>
      <c r="HZ106" s="33"/>
      <c r="IA106" s="33"/>
      <c r="IB106" s="188"/>
      <c r="IC106" s="191"/>
      <c r="ID106" s="193">
        <f>+ID104+ID102</f>
        <v>0</v>
      </c>
      <c r="IE106" s="194" t="s">
        <v>69</v>
      </c>
      <c r="IF106" s="34"/>
      <c r="IG106" s="34" t="e">
        <f>+IG102+IG104+IG105</f>
        <v>#DIV/0!</v>
      </c>
      <c r="II106" s="156"/>
      <c r="IJ106" s="3"/>
      <c r="IK106" s="225" t="s">
        <v>33</v>
      </c>
      <c r="IL106" s="226"/>
      <c r="IM106" s="46" t="s">
        <v>34</v>
      </c>
      <c r="IN106" s="46"/>
      <c r="IO106" s="46" t="s">
        <v>24</v>
      </c>
      <c r="IQ106" s="183"/>
      <c r="IS106" s="196"/>
      <c r="IU106" s="33"/>
      <c r="IV106" s="33"/>
      <c r="IW106" s="33"/>
      <c r="IX106" s="188"/>
      <c r="IY106" s="191"/>
      <c r="IZ106" s="193">
        <f>+IZ104+IZ102</f>
        <v>0</v>
      </c>
      <c r="JA106" s="194" t="s">
        <v>69</v>
      </c>
      <c r="JB106" s="34"/>
      <c r="JC106" s="34" t="e">
        <f>+JC102+JC104+JC105</f>
        <v>#DIV/0!</v>
      </c>
      <c r="JE106" s="156"/>
      <c r="JF106" s="3"/>
      <c r="JG106" s="225" t="s">
        <v>33</v>
      </c>
      <c r="JH106" s="226"/>
      <c r="JI106" s="46" t="s">
        <v>34</v>
      </c>
      <c r="JJ106" s="46"/>
      <c r="JK106" s="46" t="s">
        <v>24</v>
      </c>
      <c r="JM106" s="183"/>
      <c r="JO106" s="196"/>
      <c r="JQ106" s="33"/>
      <c r="JR106" s="33"/>
      <c r="JS106" s="33"/>
      <c r="JT106" s="188"/>
      <c r="JU106" s="191"/>
      <c r="JV106" s="193">
        <f>+JV104+JV102</f>
        <v>0</v>
      </c>
      <c r="JW106" s="194" t="s">
        <v>69</v>
      </c>
      <c r="JX106" s="34"/>
      <c r="JY106" s="34" t="e">
        <f>+JY102+JY104+JY105</f>
        <v>#DIV/0!</v>
      </c>
      <c r="KA106" s="156"/>
      <c r="KB106" s="3"/>
      <c r="KC106" s="225" t="s">
        <v>33</v>
      </c>
      <c r="KD106" s="226"/>
      <c r="KE106" s="46" t="s">
        <v>34</v>
      </c>
      <c r="KF106" s="46"/>
      <c r="KG106" s="46" t="s">
        <v>24</v>
      </c>
      <c r="KI106" s="183"/>
      <c r="KK106" s="196"/>
      <c r="KM106" s="33"/>
      <c r="KN106" s="33"/>
      <c r="KO106" s="33"/>
      <c r="KP106" s="188"/>
      <c r="KQ106" s="191"/>
      <c r="KR106" s="193">
        <f>+KR104+KR102</f>
        <v>0</v>
      </c>
      <c r="KS106" s="194" t="s">
        <v>69</v>
      </c>
      <c r="KT106" s="34"/>
      <c r="KU106" s="34" t="e">
        <f>+KU102+KU104+KU105</f>
        <v>#DIV/0!</v>
      </c>
      <c r="KW106" s="156"/>
      <c r="KX106" s="3"/>
      <c r="KY106" s="225" t="s">
        <v>33</v>
      </c>
      <c r="KZ106" s="226"/>
      <c r="LA106" s="46" t="s">
        <v>34</v>
      </c>
      <c r="LB106" s="46"/>
      <c r="LC106" s="46" t="s">
        <v>24</v>
      </c>
      <c r="LE106" s="183"/>
      <c r="LG106" s="196"/>
      <c r="LI106" s="33"/>
      <c r="LJ106" s="33"/>
      <c r="LK106" s="33"/>
      <c r="LL106" s="188"/>
      <c r="LM106" s="191"/>
      <c r="LN106" s="193">
        <f>+LN104+LN102</f>
        <v>0</v>
      </c>
      <c r="LO106" s="194" t="s">
        <v>69</v>
      </c>
      <c r="LP106" s="34"/>
      <c r="LQ106" s="34" t="e">
        <f>+LQ102+LQ104+LQ105</f>
        <v>#DIV/0!</v>
      </c>
    </row>
    <row r="107" spans="1:329" ht="13.5" customHeight="1" thickTop="1" thickBot="1">
      <c r="A107" s="156"/>
      <c r="B107" s="32"/>
      <c r="C107" s="47" t="s">
        <v>35</v>
      </c>
      <c r="D107" s="48">
        <f>F101</f>
        <v>22.5</v>
      </c>
      <c r="E107" s="48">
        <f>R102</f>
        <v>0</v>
      </c>
      <c r="F107" s="50"/>
      <c r="G107" s="51">
        <f>D107-E107</f>
        <v>22.5</v>
      </c>
      <c r="H107" s="53" t="str">
        <f>IF(D107-E107=0,"ü","û")</f>
        <v>û</v>
      </c>
      <c r="I107" s="183"/>
      <c r="L107" s="197"/>
      <c r="M107" s="35"/>
      <c r="N107" s="35"/>
      <c r="O107" s="35"/>
      <c r="P107" s="188"/>
      <c r="Q107" s="13"/>
      <c r="R107" s="183"/>
      <c r="S107" s="13"/>
      <c r="T107" s="19"/>
      <c r="U107" s="19"/>
      <c r="W107" s="156"/>
      <c r="X107" s="32"/>
      <c r="Y107" s="47" t="s">
        <v>35</v>
      </c>
      <c r="Z107" s="48">
        <f>AB101</f>
        <v>0</v>
      </c>
      <c r="AA107" s="48">
        <f>AN102</f>
        <v>0</v>
      </c>
      <c r="AB107" s="50"/>
      <c r="AC107" s="51">
        <f>Z107-AA107</f>
        <v>0</v>
      </c>
      <c r="AD107" s="53" t="str">
        <f>IF(Z107-AA107=0,"ü","û")</f>
        <v>ü</v>
      </c>
      <c r="AE107" s="183"/>
      <c r="AH107" s="197"/>
      <c r="AI107" s="35"/>
      <c r="AJ107" s="35"/>
      <c r="AK107" s="35"/>
      <c r="AL107" s="188"/>
      <c r="AM107" s="13"/>
      <c r="AN107" s="183"/>
      <c r="AO107" s="13"/>
      <c r="AP107" s="19"/>
      <c r="AQ107" s="19"/>
      <c r="AS107" s="156"/>
      <c r="AT107" s="32"/>
      <c r="AU107" s="47" t="s">
        <v>35</v>
      </c>
      <c r="AV107" s="48">
        <f>AX101</f>
        <v>7.5</v>
      </c>
      <c r="AW107" s="48">
        <f>BJ102</f>
        <v>0</v>
      </c>
      <c r="AX107" s="50"/>
      <c r="AY107" s="51">
        <f>AV107-AW107</f>
        <v>7.5</v>
      </c>
      <c r="AZ107" s="53" t="str">
        <f>IF(AV107-AW107=0,"ü","û")</f>
        <v>û</v>
      </c>
      <c r="BA107" s="183"/>
      <c r="BD107" s="197"/>
      <c r="BE107" s="35"/>
      <c r="BF107" s="35"/>
      <c r="BG107" s="35"/>
      <c r="BH107" s="188"/>
      <c r="BI107" s="13"/>
      <c r="BJ107" s="183"/>
      <c r="BK107" s="13"/>
      <c r="BL107" s="19"/>
      <c r="BM107" s="19"/>
      <c r="BO107" s="156"/>
      <c r="BP107" s="32"/>
      <c r="BQ107" s="47" t="s">
        <v>35</v>
      </c>
      <c r="BR107" s="48">
        <f>BT101</f>
        <v>15</v>
      </c>
      <c r="BS107" s="48">
        <f>CF102</f>
        <v>0</v>
      </c>
      <c r="BT107" s="50"/>
      <c r="BU107" s="51">
        <f>BR107-BS107</f>
        <v>15</v>
      </c>
      <c r="BV107" s="53" t="str">
        <f>IF(BR107-BS107=0,"ü","û")</f>
        <v>û</v>
      </c>
      <c r="BW107" s="183"/>
      <c r="BZ107" s="197"/>
      <c r="CA107" s="35"/>
      <c r="CB107" s="35"/>
      <c r="CC107" s="35"/>
      <c r="CD107" s="188"/>
      <c r="CE107" s="13"/>
      <c r="CF107" s="183"/>
      <c r="CG107" s="13"/>
      <c r="CH107" s="19"/>
      <c r="CI107" s="19"/>
      <c r="CK107" s="156"/>
      <c r="CL107" s="32"/>
      <c r="CM107" s="47" t="s">
        <v>35</v>
      </c>
      <c r="CN107" s="48">
        <f>CP101</f>
        <v>15</v>
      </c>
      <c r="CO107" s="48">
        <f>DB102</f>
        <v>0</v>
      </c>
      <c r="CP107" s="50"/>
      <c r="CQ107" s="51">
        <f>CN107-CO107</f>
        <v>15</v>
      </c>
      <c r="CR107" s="53" t="str">
        <f>IF(CN107-CO107=0,"ü","û")</f>
        <v>û</v>
      </c>
      <c r="CS107" s="183"/>
      <c r="CV107" s="197"/>
      <c r="CW107" s="35"/>
      <c r="CX107" s="35"/>
      <c r="CY107" s="35"/>
      <c r="CZ107" s="188"/>
      <c r="DA107" s="13"/>
      <c r="DB107" s="183"/>
      <c r="DC107" s="13"/>
      <c r="DD107" s="19"/>
      <c r="DE107" s="19"/>
      <c r="DG107" s="156"/>
      <c r="DH107" s="32"/>
      <c r="DI107" s="47" t="s">
        <v>35</v>
      </c>
      <c r="DJ107" s="48">
        <f>DL101</f>
        <v>15</v>
      </c>
      <c r="DK107" s="48">
        <f>DX102</f>
        <v>0</v>
      </c>
      <c r="DL107" s="50"/>
      <c r="DM107" s="51">
        <f>DJ107-DK107</f>
        <v>15</v>
      </c>
      <c r="DN107" s="53" t="str">
        <f>IF(DJ107-DK107=0,"ü","û")</f>
        <v>û</v>
      </c>
      <c r="DO107" s="183"/>
      <c r="DR107" s="197"/>
      <c r="DS107" s="35"/>
      <c r="DT107" s="35"/>
      <c r="DU107" s="35"/>
      <c r="DV107" s="188"/>
      <c r="DW107" s="13"/>
      <c r="DX107" s="183"/>
      <c r="DY107" s="13"/>
      <c r="DZ107" s="19"/>
      <c r="EA107" s="19"/>
      <c r="EC107" s="156"/>
      <c r="ED107" s="32"/>
      <c r="EE107" s="47" t="s">
        <v>35</v>
      </c>
      <c r="EF107" s="48">
        <f>EH101</f>
        <v>15</v>
      </c>
      <c r="EG107" s="48">
        <f>ET102</f>
        <v>0</v>
      </c>
      <c r="EH107" s="50"/>
      <c r="EI107" s="51">
        <f>EF107-EG107</f>
        <v>15</v>
      </c>
      <c r="EJ107" s="53" t="str">
        <f>IF(EF107-EG107=0,"ü","û")</f>
        <v>û</v>
      </c>
      <c r="EK107" s="183"/>
      <c r="EN107" s="197"/>
      <c r="EO107" s="35"/>
      <c r="EP107" s="35"/>
      <c r="EQ107" s="35"/>
      <c r="ER107" s="188"/>
      <c r="ES107" s="13"/>
      <c r="ET107" s="183"/>
      <c r="EU107" s="13"/>
      <c r="EV107" s="19"/>
      <c r="EW107" s="19"/>
      <c r="EY107" s="156"/>
      <c r="EZ107" s="32"/>
      <c r="FA107" s="47" t="s">
        <v>35</v>
      </c>
      <c r="FB107" s="48">
        <f>FD101</f>
        <v>22.5</v>
      </c>
      <c r="FC107" s="48">
        <f>FP102</f>
        <v>0</v>
      </c>
      <c r="FD107" s="50"/>
      <c r="FE107" s="51">
        <f>FB107-FC107</f>
        <v>22.5</v>
      </c>
      <c r="FF107" s="53" t="str">
        <f>IF(FB107-FC107=0,"ü","û")</f>
        <v>û</v>
      </c>
      <c r="FG107" s="183"/>
      <c r="FJ107" s="197"/>
      <c r="FK107" s="35"/>
      <c r="FL107" s="35"/>
      <c r="FM107" s="35"/>
      <c r="FN107" s="188"/>
      <c r="FO107" s="13"/>
      <c r="FP107" s="183"/>
      <c r="FQ107" s="13"/>
      <c r="FR107" s="19"/>
      <c r="FS107" s="19"/>
      <c r="FU107" s="156"/>
      <c r="FV107" s="32"/>
      <c r="FW107" s="47" t="s">
        <v>35</v>
      </c>
      <c r="FX107" s="48">
        <f>FZ101</f>
        <v>22.5</v>
      </c>
      <c r="FY107" s="48">
        <f>GL102</f>
        <v>0</v>
      </c>
      <c r="FZ107" s="50"/>
      <c r="GA107" s="51">
        <f>FX107-FY107</f>
        <v>22.5</v>
      </c>
      <c r="GB107" s="53" t="str">
        <f>IF(FX107-FY107=0,"ü","û")</f>
        <v>û</v>
      </c>
      <c r="GC107" s="183"/>
      <c r="GF107" s="197"/>
      <c r="GG107" s="35"/>
      <c r="GH107" s="35"/>
      <c r="GI107" s="35"/>
      <c r="GJ107" s="188"/>
      <c r="GK107" s="13"/>
      <c r="GL107" s="183"/>
      <c r="GM107" s="13"/>
      <c r="GN107" s="19"/>
      <c r="GO107" s="19"/>
      <c r="GQ107" s="156"/>
      <c r="GR107" s="32"/>
      <c r="GS107" s="47" t="s">
        <v>35</v>
      </c>
      <c r="GT107" s="48">
        <f>GV101</f>
        <v>22.5</v>
      </c>
      <c r="GU107" s="48">
        <f>HH102</f>
        <v>0</v>
      </c>
      <c r="GV107" s="50"/>
      <c r="GW107" s="51">
        <f>GT107-GU107</f>
        <v>22.5</v>
      </c>
      <c r="GX107" s="53" t="str">
        <f>IF(GT107-GU107=0,"ü","û")</f>
        <v>û</v>
      </c>
      <c r="GY107" s="183"/>
      <c r="HB107" s="197"/>
      <c r="HC107" s="35"/>
      <c r="HD107" s="35"/>
      <c r="HE107" s="35"/>
      <c r="HF107" s="188"/>
      <c r="HG107" s="13"/>
      <c r="HH107" s="183"/>
      <c r="HI107" s="13"/>
      <c r="HJ107" s="19"/>
      <c r="HK107" s="19"/>
      <c r="HM107" s="156"/>
      <c r="HN107" s="32"/>
      <c r="HO107" s="47" t="s">
        <v>35</v>
      </c>
      <c r="HP107" s="48">
        <f>HR101</f>
        <v>22.5</v>
      </c>
      <c r="HQ107" s="48">
        <f>ID102</f>
        <v>0</v>
      </c>
      <c r="HR107" s="50"/>
      <c r="HS107" s="51">
        <f>HP107-HQ107</f>
        <v>22.5</v>
      </c>
      <c r="HT107" s="53" t="str">
        <f>IF(HP107-HQ107=0,"ü","û")</f>
        <v>û</v>
      </c>
      <c r="HU107" s="183"/>
      <c r="HX107" s="197"/>
      <c r="HY107" s="35"/>
      <c r="HZ107" s="35"/>
      <c r="IA107" s="35"/>
      <c r="IB107" s="188"/>
      <c r="IC107" s="13"/>
      <c r="ID107" s="183"/>
      <c r="IE107" s="13"/>
      <c r="IF107" s="19"/>
      <c r="IG107" s="19"/>
      <c r="II107" s="156"/>
      <c r="IJ107" s="32"/>
      <c r="IK107" s="47" t="s">
        <v>35</v>
      </c>
      <c r="IL107" s="48">
        <f>IN101</f>
        <v>22.5</v>
      </c>
      <c r="IM107" s="48">
        <f>IZ102</f>
        <v>0</v>
      </c>
      <c r="IN107" s="50"/>
      <c r="IO107" s="51">
        <f>IL107-IM107</f>
        <v>22.5</v>
      </c>
      <c r="IP107" s="53" t="str">
        <f>IF(IL107-IM107=0,"ü","û")</f>
        <v>û</v>
      </c>
      <c r="IQ107" s="183"/>
      <c r="IT107" s="197"/>
      <c r="IU107" s="35"/>
      <c r="IV107" s="35"/>
      <c r="IW107" s="35"/>
      <c r="IX107" s="188"/>
      <c r="IY107" s="13"/>
      <c r="IZ107" s="183"/>
      <c r="JA107" s="13"/>
      <c r="JB107" s="19"/>
      <c r="JC107" s="19"/>
      <c r="JE107" s="156"/>
      <c r="JF107" s="32"/>
      <c r="JG107" s="47" t="s">
        <v>35</v>
      </c>
      <c r="JH107" s="48">
        <f>JJ101</f>
        <v>22.5</v>
      </c>
      <c r="JI107" s="48">
        <f>JV102</f>
        <v>0</v>
      </c>
      <c r="JJ107" s="50"/>
      <c r="JK107" s="51">
        <f>JH107-JI107</f>
        <v>22.5</v>
      </c>
      <c r="JL107" s="53" t="str">
        <f>IF(JH107-JI107=0,"ü","û")</f>
        <v>û</v>
      </c>
      <c r="JM107" s="183"/>
      <c r="JP107" s="197"/>
      <c r="JQ107" s="35"/>
      <c r="JR107" s="35"/>
      <c r="JS107" s="35"/>
      <c r="JT107" s="188"/>
      <c r="JU107" s="13"/>
      <c r="JV107" s="183"/>
      <c r="JW107" s="13"/>
      <c r="JX107" s="19"/>
      <c r="JY107" s="19"/>
      <c r="KA107" s="156"/>
      <c r="KB107" s="32"/>
      <c r="KC107" s="47" t="s">
        <v>35</v>
      </c>
      <c r="KD107" s="48">
        <f>KF101</f>
        <v>22.5</v>
      </c>
      <c r="KE107" s="48">
        <f>KR102</f>
        <v>0</v>
      </c>
      <c r="KF107" s="50"/>
      <c r="KG107" s="51">
        <f>KD107-KE107</f>
        <v>22.5</v>
      </c>
      <c r="KH107" s="53" t="str">
        <f>IF(KD107-KE107=0,"ü","û")</f>
        <v>û</v>
      </c>
      <c r="KI107" s="183"/>
      <c r="KL107" s="197"/>
      <c r="KM107" s="35"/>
      <c r="KN107" s="35"/>
      <c r="KO107" s="35"/>
      <c r="KP107" s="188"/>
      <c r="KQ107" s="13"/>
      <c r="KR107" s="183"/>
      <c r="KS107" s="13"/>
      <c r="KT107" s="19"/>
      <c r="KU107" s="19"/>
      <c r="KW107" s="156"/>
      <c r="KX107" s="32"/>
      <c r="KY107" s="47" t="s">
        <v>35</v>
      </c>
      <c r="KZ107" s="48">
        <f>LB101</f>
        <v>0</v>
      </c>
      <c r="LA107" s="48">
        <f>LN102</f>
        <v>0</v>
      </c>
      <c r="LB107" s="50"/>
      <c r="LC107" s="51">
        <f>KZ107-LA107</f>
        <v>0</v>
      </c>
      <c r="LD107" s="53" t="str">
        <f>IF(KZ107-LA107=0,"ü","û")</f>
        <v>ü</v>
      </c>
      <c r="LE107" s="183"/>
      <c r="LH107" s="197"/>
      <c r="LI107" s="35"/>
      <c r="LJ107" s="35"/>
      <c r="LK107" s="35"/>
      <c r="LL107" s="188"/>
      <c r="LM107" s="13"/>
      <c r="LN107" s="183"/>
      <c r="LO107" s="13"/>
      <c r="LP107" s="19"/>
      <c r="LQ107" s="19"/>
    </row>
    <row r="108" spans="1:329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3"/>
      <c r="L108" s="198"/>
      <c r="M108" s="199"/>
      <c r="N108" s="37"/>
      <c r="O108" s="37"/>
      <c r="P108" s="188"/>
      <c r="Q108" s="13"/>
      <c r="R108" s="183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83"/>
      <c r="AH108" s="198"/>
      <c r="AI108" s="199"/>
      <c r="AJ108" s="37"/>
      <c r="AK108" s="37"/>
      <c r="AL108" s="188"/>
      <c r="AM108" s="13"/>
      <c r="AN108" s="183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15</v>
      </c>
      <c r="AW108" s="48">
        <f>BJ104</f>
        <v>0</v>
      </c>
      <c r="AX108" s="48">
        <f>COUNTIF(AU8:AU100,"GT")*7.5</f>
        <v>0</v>
      </c>
      <c r="AY108" s="51">
        <f>AV108-AW108</f>
        <v>15</v>
      </c>
      <c r="AZ108" s="53" t="str">
        <f>IF(AV108-AW108=0,"ü","û")</f>
        <v>û</v>
      </c>
      <c r="BA108" s="183"/>
      <c r="BD108" s="198"/>
      <c r="BE108" s="199"/>
      <c r="BF108" s="37"/>
      <c r="BG108" s="37"/>
      <c r="BH108" s="188"/>
      <c r="BI108" s="13"/>
      <c r="BJ108" s="183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7.5</v>
      </c>
      <c r="BS108" s="48">
        <f>CF104</f>
        <v>0</v>
      </c>
      <c r="BT108" s="48">
        <f>COUNTIF(BQ8:BQ100,"GT")*7.5</f>
        <v>0</v>
      </c>
      <c r="BU108" s="51">
        <f>BR108-BS108</f>
        <v>7.5</v>
      </c>
      <c r="BV108" s="53" t="str">
        <f>IF(BR108-BS108=0,"ü","û")</f>
        <v>û</v>
      </c>
      <c r="BW108" s="183"/>
      <c r="BZ108" s="198"/>
      <c r="CA108" s="199"/>
      <c r="CB108" s="37"/>
      <c r="CC108" s="37"/>
      <c r="CD108" s="188"/>
      <c r="CE108" s="13"/>
      <c r="CF108" s="183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7.5</v>
      </c>
      <c r="CO108" s="48">
        <f>DB104</f>
        <v>0</v>
      </c>
      <c r="CP108" s="48">
        <f>COUNTIF(CM8:CM100,"GT")*7.5</f>
        <v>0</v>
      </c>
      <c r="CQ108" s="51">
        <f>CN108-CO108</f>
        <v>7.5</v>
      </c>
      <c r="CR108" s="53" t="str">
        <f>IF(CN108-CO108=0,"ü","û")</f>
        <v>û</v>
      </c>
      <c r="CS108" s="183"/>
      <c r="CV108" s="198"/>
      <c r="CW108" s="199"/>
      <c r="CX108" s="37"/>
      <c r="CY108" s="37"/>
      <c r="CZ108" s="188"/>
      <c r="DA108" s="13"/>
      <c r="DB108" s="183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7.5</v>
      </c>
      <c r="DK108" s="48">
        <f>DX104</f>
        <v>0</v>
      </c>
      <c r="DL108" s="48">
        <f>COUNTIF(DI8:DI100,"GT")*7.5</f>
        <v>0</v>
      </c>
      <c r="DM108" s="51">
        <f>DJ108-DK108</f>
        <v>7.5</v>
      </c>
      <c r="DN108" s="53" t="str">
        <f>IF(DJ108-DK108=0,"ü","û")</f>
        <v>û</v>
      </c>
      <c r="DO108" s="183"/>
      <c r="DR108" s="198"/>
      <c r="DS108" s="199"/>
      <c r="DT108" s="37"/>
      <c r="DU108" s="37"/>
      <c r="DV108" s="188"/>
      <c r="DW108" s="13"/>
      <c r="DX108" s="183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7.5</v>
      </c>
      <c r="EG108" s="48">
        <f>ET104</f>
        <v>0</v>
      </c>
      <c r="EH108" s="48">
        <f>COUNTIF(EE8:EE100,"GT")*7.5</f>
        <v>0</v>
      </c>
      <c r="EI108" s="51">
        <f>EF108-EG108</f>
        <v>7.5</v>
      </c>
      <c r="EJ108" s="53" t="str">
        <f>IF(EF108-EG108=0,"ü","û")</f>
        <v>û</v>
      </c>
      <c r="EK108" s="183"/>
      <c r="EN108" s="198"/>
      <c r="EO108" s="199"/>
      <c r="EP108" s="37"/>
      <c r="EQ108" s="37"/>
      <c r="ER108" s="188"/>
      <c r="ES108" s="13"/>
      <c r="ET108" s="183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83"/>
      <c r="FJ108" s="198"/>
      <c r="FK108" s="199"/>
      <c r="FL108" s="37"/>
      <c r="FM108" s="37"/>
      <c r="FN108" s="188"/>
      <c r="FO108" s="13"/>
      <c r="FP108" s="183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183"/>
      <c r="GF108" s="198"/>
      <c r="GG108" s="199"/>
      <c r="GH108" s="37"/>
      <c r="GI108" s="37"/>
      <c r="GJ108" s="188"/>
      <c r="GK108" s="13"/>
      <c r="GL108" s="183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0</v>
      </c>
      <c r="GU108" s="48">
        <f>HH104</f>
        <v>0</v>
      </c>
      <c r="GV108" s="48">
        <f>COUNTIF(GS8:GS100,"GT")*7.5</f>
        <v>0</v>
      </c>
      <c r="GW108" s="51">
        <f>GT108-GU108</f>
        <v>0</v>
      </c>
      <c r="GX108" s="53" t="str">
        <f>IF(GT108-GU108=0,"ü","û")</f>
        <v>ü</v>
      </c>
      <c r="GY108" s="183"/>
      <c r="HB108" s="198"/>
      <c r="HC108" s="199"/>
      <c r="HD108" s="37"/>
      <c r="HE108" s="37"/>
      <c r="HF108" s="188"/>
      <c r="HG108" s="13"/>
      <c r="HH108" s="183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3"/>
      <c r="HX108" s="198"/>
      <c r="HY108" s="199"/>
      <c r="HZ108" s="37"/>
      <c r="IA108" s="37"/>
      <c r="IB108" s="188"/>
      <c r="IC108" s="13"/>
      <c r="ID108" s="183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0</v>
      </c>
      <c r="IM108" s="48">
        <f>IZ104</f>
        <v>0</v>
      </c>
      <c r="IN108" s="48">
        <f>COUNTIF(IK8:IK100,"GT")*7.5</f>
        <v>0</v>
      </c>
      <c r="IO108" s="51">
        <f>IL108-IM108</f>
        <v>0</v>
      </c>
      <c r="IP108" s="53" t="str">
        <f>IF(IL108-IM108=0,"ü","û")</f>
        <v>ü</v>
      </c>
      <c r="IQ108" s="183"/>
      <c r="IT108" s="198"/>
      <c r="IU108" s="199"/>
      <c r="IV108" s="37"/>
      <c r="IW108" s="37"/>
      <c r="IX108" s="188"/>
      <c r="IY108" s="13"/>
      <c r="IZ108" s="183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83"/>
      <c r="JP108" s="198"/>
      <c r="JQ108" s="199"/>
      <c r="JR108" s="37"/>
      <c r="JS108" s="37"/>
      <c r="JT108" s="188"/>
      <c r="JU108" s="13"/>
      <c r="JV108" s="183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0</v>
      </c>
      <c r="KE108" s="48">
        <f>KR104</f>
        <v>0</v>
      </c>
      <c r="KF108" s="48">
        <f>COUNTIF(KC8:KC100,"GT")*7.5</f>
        <v>0</v>
      </c>
      <c r="KG108" s="51">
        <f>KD108-KE108</f>
        <v>0</v>
      </c>
      <c r="KH108" s="53" t="str">
        <f>IF(KD108-KE108=0,"ü","û")</f>
        <v>ü</v>
      </c>
      <c r="KI108" s="183"/>
      <c r="KL108" s="198"/>
      <c r="KM108" s="199"/>
      <c r="KN108" s="37"/>
      <c r="KO108" s="37"/>
      <c r="KP108" s="188"/>
      <c r="KQ108" s="13"/>
      <c r="KR108" s="183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3"/>
      <c r="LH108" s="198"/>
      <c r="LI108" s="199"/>
      <c r="LJ108" s="37"/>
      <c r="LK108" s="37"/>
      <c r="LL108" s="188"/>
      <c r="LM108" s="13"/>
      <c r="LN108" s="183"/>
      <c r="LO108" s="13"/>
      <c r="LP108" s="38"/>
      <c r="LQ108" s="38"/>
    </row>
    <row r="109" spans="1:329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3"/>
      <c r="P109" s="188"/>
      <c r="Q109" s="13"/>
      <c r="R109" s="183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3"/>
      <c r="AL109" s="188"/>
      <c r="AM109" s="13"/>
      <c r="AN109" s="183"/>
      <c r="AO109" s="13"/>
      <c r="AP109" s="13"/>
      <c r="AQ109" s="13"/>
      <c r="AS109" s="160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183"/>
      <c r="BH109" s="188"/>
      <c r="BI109" s="13"/>
      <c r="BJ109" s="183"/>
      <c r="BK109" s="13"/>
      <c r="BL109" s="13"/>
      <c r="BM109" s="13"/>
      <c r="BO109" s="160"/>
      <c r="BP109" s="36"/>
      <c r="BQ109" s="47" t="s">
        <v>37</v>
      </c>
      <c r="BR109" s="48">
        <f>CC101</f>
        <v>2.5</v>
      </c>
      <c r="BS109" s="48">
        <f>VLOOKUP(BZ2,PUANTAJ!$A:$F,5,FALSE)</f>
        <v>0</v>
      </c>
      <c r="BT109" s="50"/>
      <c r="BU109" s="51">
        <f>BR109-BS109</f>
        <v>2.5</v>
      </c>
      <c r="BV109" s="53" t="str">
        <f>IF(BR109-BS109=0,"ü","û")</f>
        <v>û</v>
      </c>
      <c r="BW109" s="183"/>
      <c r="CD109" s="188"/>
      <c r="CE109" s="13"/>
      <c r="CF109" s="183"/>
      <c r="CG109" s="13"/>
      <c r="CH109" s="13"/>
      <c r="CI109" s="13"/>
      <c r="CK109" s="160"/>
      <c r="CL109" s="36"/>
      <c r="CM109" s="47" t="s">
        <v>37</v>
      </c>
      <c r="CN109" s="48">
        <f>CY101</f>
        <v>4.5</v>
      </c>
      <c r="CO109" s="48">
        <f>VLOOKUP(CV2,PUANTAJ!$A:$F,5,FALSE)</f>
        <v>0</v>
      </c>
      <c r="CP109" s="50"/>
      <c r="CQ109" s="51">
        <f>CN109-CO109</f>
        <v>4.5</v>
      </c>
      <c r="CR109" s="53" t="str">
        <f>IF(CN109-CO109=0,"ü","û")</f>
        <v>û</v>
      </c>
      <c r="CS109" s="183"/>
      <c r="CZ109" s="188"/>
      <c r="DA109" s="13"/>
      <c r="DB109" s="183"/>
      <c r="DC109" s="13"/>
      <c r="DD109" s="13"/>
      <c r="DE109" s="13"/>
      <c r="DG109" s="160"/>
      <c r="DH109" s="36"/>
      <c r="DI109" s="47" t="s">
        <v>37</v>
      </c>
      <c r="DJ109" s="48">
        <f>DU101</f>
        <v>2.5</v>
      </c>
      <c r="DK109" s="48">
        <f>VLOOKUP(DR2,PUANTAJ!$A:$F,5,FALSE)</f>
        <v>0</v>
      </c>
      <c r="DL109" s="50"/>
      <c r="DM109" s="51">
        <f>DJ109-DK109</f>
        <v>2.5</v>
      </c>
      <c r="DN109" s="53" t="str">
        <f>IF(DJ109-DK109=0,"ü","û")</f>
        <v>û</v>
      </c>
      <c r="DO109" s="183"/>
      <c r="DV109" s="188"/>
      <c r="DW109" s="13"/>
      <c r="DX109" s="183"/>
      <c r="DY109" s="13"/>
      <c r="DZ109" s="13"/>
      <c r="EA109" s="13"/>
      <c r="EC109" s="160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83"/>
      <c r="ER109" s="188"/>
      <c r="ES109" s="13"/>
      <c r="ET109" s="183"/>
      <c r="EU109" s="13"/>
      <c r="EV109" s="13"/>
      <c r="EW109" s="13"/>
      <c r="EY109" s="160"/>
      <c r="EZ109" s="36"/>
      <c r="FA109" s="47" t="s">
        <v>37</v>
      </c>
      <c r="FB109" s="48">
        <f>FM101</f>
        <v>6</v>
      </c>
      <c r="FC109" s="48">
        <f>VLOOKUP(FJ2,PUANTAJ!$A:$F,5,FALSE)</f>
        <v>0</v>
      </c>
      <c r="FD109" s="50"/>
      <c r="FE109" s="51">
        <f>FB109-FC109</f>
        <v>6</v>
      </c>
      <c r="FF109" s="53" t="str">
        <f>IF(FB109-FC109=0,"ü","û")</f>
        <v>û</v>
      </c>
      <c r="FG109" s="183"/>
      <c r="FN109" s="188"/>
      <c r="FO109" s="13"/>
      <c r="FP109" s="183"/>
      <c r="FQ109" s="13"/>
      <c r="FR109" s="13"/>
      <c r="FS109" s="13"/>
      <c r="FU109" s="160"/>
      <c r="FV109" s="36"/>
      <c r="FW109" s="47" t="s">
        <v>37</v>
      </c>
      <c r="FX109" s="48">
        <f>GI101</f>
        <v>35</v>
      </c>
      <c r="FY109" s="48">
        <f>VLOOKUP(GF2,PUANTAJ!$A:$F,5,FALSE)</f>
        <v>0</v>
      </c>
      <c r="FZ109" s="50"/>
      <c r="GA109" s="51">
        <f>FX109-FY109</f>
        <v>35</v>
      </c>
      <c r="GB109" s="53" t="str">
        <f>IF(FX109-FY109=0,"ü","û")</f>
        <v>û</v>
      </c>
      <c r="GC109" s="183"/>
      <c r="GJ109" s="188"/>
      <c r="GK109" s="13"/>
      <c r="GL109" s="183"/>
      <c r="GM109" s="13"/>
      <c r="GN109" s="13"/>
      <c r="GO109" s="13"/>
      <c r="GQ109" s="160"/>
      <c r="GR109" s="36"/>
      <c r="GS109" s="47" t="s">
        <v>37</v>
      </c>
      <c r="GT109" s="48">
        <f>HE101</f>
        <v>3.5</v>
      </c>
      <c r="GU109" s="48">
        <f>VLOOKUP(HB2,PUANTAJ!$A:$F,5,FALSE)</f>
        <v>0</v>
      </c>
      <c r="GV109" s="50"/>
      <c r="GW109" s="51">
        <f>GT109-GU109</f>
        <v>3.5</v>
      </c>
      <c r="GX109" s="53" t="str">
        <f>IF(GT109-GU109=0,"ü","û")</f>
        <v>û</v>
      </c>
      <c r="GY109" s="183"/>
      <c r="HF109" s="188"/>
      <c r="HG109" s="13"/>
      <c r="HH109" s="183"/>
      <c r="HI109" s="13"/>
      <c r="HJ109" s="13"/>
      <c r="HK109" s="13"/>
      <c r="HM109" s="160"/>
      <c r="HN109" s="36"/>
      <c r="HO109" s="47" t="s">
        <v>37</v>
      </c>
      <c r="HP109" s="48">
        <f>IA101</f>
        <v>7.5</v>
      </c>
      <c r="HQ109" s="48">
        <f>VLOOKUP(HX2,PUANTAJ!$A:$F,5,FALSE)</f>
        <v>0</v>
      </c>
      <c r="HR109" s="50"/>
      <c r="HS109" s="51">
        <f>HP109-HQ109</f>
        <v>7.5</v>
      </c>
      <c r="HT109" s="53" t="str">
        <f>IF(HP109-HQ109=0,"ü","û")</f>
        <v>û</v>
      </c>
      <c r="HU109" s="183"/>
      <c r="IB109" s="188"/>
      <c r="IC109" s="13"/>
      <c r="ID109" s="183"/>
      <c r="IE109" s="13"/>
      <c r="IF109" s="13"/>
      <c r="IG109" s="13"/>
      <c r="II109" s="160"/>
      <c r="IJ109" s="36"/>
      <c r="IK109" s="47" t="s">
        <v>37</v>
      </c>
      <c r="IL109" s="48">
        <f>IW101</f>
        <v>3.5</v>
      </c>
      <c r="IM109" s="48">
        <f>VLOOKUP(IT2,PUANTAJ!$A:$F,5,FALSE)</f>
        <v>0</v>
      </c>
      <c r="IN109" s="50"/>
      <c r="IO109" s="51">
        <f>IL109-IM109</f>
        <v>3.5</v>
      </c>
      <c r="IP109" s="53" t="str">
        <f>IF(IL109-IM109=0,"ü","û")</f>
        <v>û</v>
      </c>
      <c r="IQ109" s="183"/>
      <c r="IX109" s="188"/>
      <c r="IY109" s="13"/>
      <c r="IZ109" s="183"/>
      <c r="JA109" s="13"/>
      <c r="JB109" s="13"/>
      <c r="JC109" s="13"/>
      <c r="JE109" s="160"/>
      <c r="JF109" s="36"/>
      <c r="JG109" s="47" t="s">
        <v>37</v>
      </c>
      <c r="JH109" s="48">
        <f>JS101</f>
        <v>3.5</v>
      </c>
      <c r="JI109" s="48">
        <f>VLOOKUP(JP2,PUANTAJ!$A:$F,5,FALSE)</f>
        <v>0</v>
      </c>
      <c r="JJ109" s="50"/>
      <c r="JK109" s="51">
        <f>JH109-JI109</f>
        <v>3.5</v>
      </c>
      <c r="JL109" s="53" t="str">
        <f>IF(JH109-JI109=0,"ü","û")</f>
        <v>û</v>
      </c>
      <c r="JM109" s="183"/>
      <c r="JT109" s="188"/>
      <c r="JU109" s="13"/>
      <c r="JV109" s="183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3"/>
      <c r="KP109" s="188"/>
      <c r="KQ109" s="13"/>
      <c r="KR109" s="183"/>
      <c r="KS109" s="13"/>
      <c r="KT109" s="13"/>
      <c r="KU109" s="13"/>
      <c r="KW109" s="160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83"/>
      <c r="LL109" s="188"/>
      <c r="LM109" s="13"/>
      <c r="LN109" s="183"/>
      <c r="LO109" s="13"/>
      <c r="LP109" s="13"/>
      <c r="LQ109" s="13"/>
    </row>
    <row r="110" spans="1:329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3"/>
      <c r="P110" s="188"/>
      <c r="Q110" s="13"/>
      <c r="R110" s="183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3"/>
      <c r="AL110" s="188"/>
      <c r="AM110" s="13"/>
      <c r="AN110" s="183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3"/>
      <c r="BH110" s="188"/>
      <c r="BI110" s="13"/>
      <c r="BJ110" s="183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3"/>
      <c r="CD110" s="188"/>
      <c r="CE110" s="13"/>
      <c r="CF110" s="183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3"/>
      <c r="CZ110" s="188"/>
      <c r="DA110" s="13"/>
      <c r="DB110" s="183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83"/>
      <c r="DV110" s="188"/>
      <c r="DW110" s="13"/>
      <c r="DX110" s="183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3"/>
      <c r="ER110" s="188"/>
      <c r="ES110" s="13"/>
      <c r="ET110" s="183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3"/>
      <c r="FN110" s="188"/>
      <c r="FO110" s="13"/>
      <c r="FP110" s="183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3"/>
      <c r="GJ110" s="188"/>
      <c r="GK110" s="13"/>
      <c r="GL110" s="183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3"/>
      <c r="HF110" s="188"/>
      <c r="HG110" s="13"/>
      <c r="HH110" s="183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3"/>
      <c r="IB110" s="188"/>
      <c r="IC110" s="13"/>
      <c r="ID110" s="183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3"/>
      <c r="IX110" s="188"/>
      <c r="IY110" s="13"/>
      <c r="IZ110" s="183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83"/>
      <c r="JT110" s="188"/>
      <c r="JU110" s="13"/>
      <c r="JV110" s="183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3"/>
      <c r="KP110" s="188"/>
      <c r="KQ110" s="13"/>
      <c r="KR110" s="183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83"/>
      <c r="LL110" s="188"/>
      <c r="LM110" s="13"/>
      <c r="LN110" s="183"/>
      <c r="LO110" s="13"/>
      <c r="LP110" s="13"/>
      <c r="LQ110" s="13"/>
    </row>
    <row r="111" spans="1:329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3"/>
      <c r="P111" s="188"/>
      <c r="Q111" s="13"/>
      <c r="R111" s="183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3"/>
      <c r="AL111" s="188"/>
      <c r="AM111" s="13"/>
      <c r="AN111" s="183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3"/>
      <c r="BH111" s="188"/>
      <c r="BI111" s="13"/>
      <c r="BJ111" s="183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3"/>
      <c r="CD111" s="188"/>
      <c r="CE111" s="13"/>
      <c r="CF111" s="183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3"/>
      <c r="CZ111" s="188"/>
      <c r="DA111" s="13"/>
      <c r="DB111" s="183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3"/>
      <c r="DV111" s="188"/>
      <c r="DW111" s="13"/>
      <c r="DX111" s="183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3"/>
      <c r="ER111" s="188"/>
      <c r="ES111" s="13"/>
      <c r="ET111" s="183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3"/>
      <c r="FN111" s="188"/>
      <c r="FO111" s="13"/>
      <c r="FP111" s="183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3"/>
      <c r="GJ111" s="188"/>
      <c r="GK111" s="13"/>
      <c r="GL111" s="183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3"/>
      <c r="HF111" s="188"/>
      <c r="HG111" s="13"/>
      <c r="HH111" s="183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3"/>
      <c r="IB111" s="188"/>
      <c r="IC111" s="13"/>
      <c r="ID111" s="183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3"/>
      <c r="IX111" s="188"/>
      <c r="IY111" s="13"/>
      <c r="IZ111" s="183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3"/>
      <c r="JT111" s="188"/>
      <c r="JU111" s="13"/>
      <c r="JV111" s="183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3"/>
      <c r="KP111" s="188"/>
      <c r="KQ111" s="13"/>
      <c r="KR111" s="183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3"/>
      <c r="LL111" s="188"/>
      <c r="LM111" s="13"/>
      <c r="LN111" s="183"/>
      <c r="LO111" s="13"/>
      <c r="LP111" s="13"/>
      <c r="LQ111" s="13"/>
    </row>
    <row r="112" spans="1:329" ht="13.8" thickTop="1"/>
  </sheetData>
  <mergeCells count="540">
    <mergeCell ref="X47:X49"/>
    <mergeCell ref="W6:AG6"/>
    <mergeCell ref="AH6:AQ6"/>
    <mergeCell ref="X8:X10"/>
    <mergeCell ref="X11:X13"/>
    <mergeCell ref="X14:X16"/>
    <mergeCell ref="X17:X19"/>
    <mergeCell ref="X20:X22"/>
    <mergeCell ref="X23:X25"/>
    <mergeCell ref="X44:X4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II6:IS6"/>
    <mergeCell ref="IT6:JC6"/>
    <mergeCell ref="JE6:JO6"/>
    <mergeCell ref="JP6:JY6"/>
    <mergeCell ref="KA6:KK6"/>
    <mergeCell ref="KL6:KU6"/>
    <mergeCell ref="Y106:Z106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BP17:BP19"/>
    <mergeCell ref="CL17:CL19"/>
    <mergeCell ref="EZ8:EZ10"/>
    <mergeCell ref="FV8:FV10"/>
    <mergeCell ref="GR8:GR10"/>
    <mergeCell ref="HN8:HN10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JF20:JF22"/>
    <mergeCell ref="KB20:KB22"/>
    <mergeCell ref="JF8:JF10"/>
    <mergeCell ref="KB8:KB10"/>
    <mergeCell ref="JF17:JF19"/>
    <mergeCell ref="KB17:KB19"/>
    <mergeCell ref="JF11:JF13"/>
    <mergeCell ref="KB11:KB13"/>
    <mergeCell ref="EZ17:EZ19"/>
    <mergeCell ref="FV17:FV19"/>
    <mergeCell ref="GR17:GR19"/>
    <mergeCell ref="JF14:JF16"/>
    <mergeCell ref="KB14:KB16"/>
    <mergeCell ref="IJ8:IJ10"/>
    <mergeCell ref="HN17:HN19"/>
    <mergeCell ref="IJ17:IJ19"/>
    <mergeCell ref="IJ14:IJ16"/>
    <mergeCell ref="JF23:JF25"/>
    <mergeCell ref="KB23:KB25"/>
    <mergeCell ref="JF26:JF28"/>
    <mergeCell ref="KB26:KB28"/>
    <mergeCell ref="EZ26:EZ28"/>
    <mergeCell ref="FV26:FV28"/>
    <mergeCell ref="GR26:GR28"/>
    <mergeCell ref="HN26:HN28"/>
    <mergeCell ref="IJ26:IJ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DH26:DH28"/>
    <mergeCell ref="ED26:ED28"/>
    <mergeCell ref="JF35:JF37"/>
    <mergeCell ref="KB35:KB37"/>
    <mergeCell ref="EZ32:EZ34"/>
    <mergeCell ref="FV32:FV34"/>
    <mergeCell ref="GR32:GR34"/>
    <mergeCell ref="HN32:HN34"/>
    <mergeCell ref="IJ32:IJ34"/>
    <mergeCell ref="JF29:JF31"/>
    <mergeCell ref="KB29:KB31"/>
    <mergeCell ref="JF32:JF34"/>
    <mergeCell ref="KB32:KB34"/>
    <mergeCell ref="HN35:HN37"/>
    <mergeCell ref="IJ35:IJ37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BP32:BP34"/>
    <mergeCell ref="CL32:CL34"/>
    <mergeCell ref="DH32:DH34"/>
    <mergeCell ref="ED32:ED34"/>
    <mergeCell ref="DH38:DH40"/>
    <mergeCell ref="ED38:ED40"/>
    <mergeCell ref="EZ38:EZ40"/>
    <mergeCell ref="FV38:FV40"/>
    <mergeCell ref="GR38:GR40"/>
    <mergeCell ref="BP35:BP37"/>
    <mergeCell ref="CL35:CL37"/>
    <mergeCell ref="DH35:DH37"/>
    <mergeCell ref="ED35:ED37"/>
    <mergeCell ref="EZ35:EZ37"/>
    <mergeCell ref="FV35:FV37"/>
    <mergeCell ref="GR35:GR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BP38:BP40"/>
    <mergeCell ref="CL38:CL40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HN38:HN40"/>
    <mergeCell ref="IJ38:IJ40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JF44:JF46"/>
    <mergeCell ref="KB44:KB46"/>
    <mergeCell ref="JF47:JF49"/>
    <mergeCell ref="KB47:KB49"/>
    <mergeCell ref="JF41:JF43"/>
    <mergeCell ref="KB41:KB43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6:JF58"/>
    <mergeCell ref="KB56:KB58"/>
    <mergeCell ref="JF53:JF55"/>
    <mergeCell ref="KB53:KB55"/>
    <mergeCell ref="JF50:JF52"/>
    <mergeCell ref="KB50:KB52"/>
    <mergeCell ref="JF59:JF61"/>
    <mergeCell ref="KB59:KB61"/>
    <mergeCell ref="JF62:JF64"/>
    <mergeCell ref="KB62:KB64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BP62:BP64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JF68:JF70"/>
    <mergeCell ref="KB68:KB70"/>
    <mergeCell ref="JF65:JF67"/>
    <mergeCell ref="KB65:KB67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1:JF73"/>
    <mergeCell ref="KB71:KB73"/>
    <mergeCell ref="JF74:JF76"/>
    <mergeCell ref="KB74:KB76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JF80:JF82"/>
    <mergeCell ref="KB80:KB82"/>
    <mergeCell ref="JF83:JF85"/>
    <mergeCell ref="KB83:KB85"/>
    <mergeCell ref="JF77:JF79"/>
    <mergeCell ref="KB77:KB79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6:JF88"/>
    <mergeCell ref="KB86:KB88"/>
    <mergeCell ref="JF89:JF91"/>
    <mergeCell ref="KB89:KB91"/>
    <mergeCell ref="JF95:JF97"/>
    <mergeCell ref="KB95:KB97"/>
    <mergeCell ref="EZ98:EZ100"/>
    <mergeCell ref="FV98:FV100"/>
    <mergeCell ref="GR98:GR100"/>
    <mergeCell ref="HN98:HN100"/>
    <mergeCell ref="IJ98:IJ100"/>
    <mergeCell ref="JF92:JF94"/>
    <mergeCell ref="KB92:KB94"/>
    <mergeCell ref="JF98:JF100"/>
    <mergeCell ref="KB98:KB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JG104:JH104"/>
    <mergeCell ref="KC104:KD104"/>
    <mergeCell ref="JG106:JH106"/>
    <mergeCell ref="KC106:KD106"/>
    <mergeCell ref="AT89:AT91"/>
    <mergeCell ref="AT92:AT94"/>
    <mergeCell ref="AT95:AT97"/>
    <mergeCell ref="AT98:AT100"/>
    <mergeCell ref="AU103:AV103"/>
    <mergeCell ref="AU104:AV104"/>
    <mergeCell ref="AU106:AV106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BP98:BP100"/>
    <mergeCell ref="CL98:CL100"/>
    <mergeCell ref="DH98:DH100"/>
    <mergeCell ref="ED98:ED100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AT62:AT64"/>
    <mergeCell ref="KW6:LG6"/>
    <mergeCell ref="LH6:LQ6"/>
    <mergeCell ref="KX8:KX10"/>
    <mergeCell ref="KX11:KX13"/>
    <mergeCell ref="KX14:KX16"/>
    <mergeCell ref="KX17:KX19"/>
    <mergeCell ref="KX20:KX22"/>
    <mergeCell ref="KX23:KX25"/>
    <mergeCell ref="KX26:KX28"/>
    <mergeCell ref="KX29:KX31"/>
    <mergeCell ref="KX32:KX34"/>
    <mergeCell ref="KX35:KX37"/>
    <mergeCell ref="KX38:KX40"/>
    <mergeCell ref="KX41:KX43"/>
    <mergeCell ref="KX44:KX46"/>
    <mergeCell ref="KX47:KX49"/>
    <mergeCell ref="KX50:KX52"/>
    <mergeCell ref="KX53:KX55"/>
    <mergeCell ref="KX56:KX58"/>
    <mergeCell ref="KX59:KX61"/>
    <mergeCell ref="KX62:KX64"/>
    <mergeCell ref="KX65:KX67"/>
    <mergeCell ref="KX68:KX70"/>
    <mergeCell ref="KX71:KX73"/>
    <mergeCell ref="KX74:KX76"/>
    <mergeCell ref="KX77:KX79"/>
    <mergeCell ref="KY106:KZ106"/>
    <mergeCell ref="KX80:KX82"/>
    <mergeCell ref="KX83:KX85"/>
    <mergeCell ref="KX86:KX88"/>
    <mergeCell ref="KX89:KX91"/>
    <mergeCell ref="KX92:KX94"/>
    <mergeCell ref="KX95:KX97"/>
    <mergeCell ref="KX98:KX100"/>
    <mergeCell ref="KY103:KZ103"/>
    <mergeCell ref="KY104:KZ104"/>
  </mergeCells>
  <phoneticPr fontId="49" type="noConversion"/>
  <conditionalFormatting sqref="K8:K100">
    <cfRule type="containsBlanks" dxfId="57" priority="121">
      <formula>LEN(TRIM(K8))=0</formula>
    </cfRule>
    <cfRule type="cellIs" dxfId="56" priority="122" operator="greaterThan">
      <formula>40</formula>
    </cfRule>
  </conditionalFormatting>
  <conditionalFormatting sqref="U8:U100">
    <cfRule type="containsBlanks" dxfId="55" priority="119">
      <formula>LEN(TRIM(U8))=0</formula>
    </cfRule>
    <cfRule type="cellIs" dxfId="54" priority="120" operator="greaterThan">
      <formula>80</formula>
    </cfRule>
  </conditionalFormatting>
  <conditionalFormatting sqref="AG8:AG100">
    <cfRule type="containsBlanks" dxfId="53" priority="117">
      <formula>LEN(TRIM(AG8))=0</formula>
    </cfRule>
    <cfRule type="cellIs" dxfId="52" priority="118" operator="greaterThan">
      <formula>40</formula>
    </cfRule>
  </conditionalFormatting>
  <conditionalFormatting sqref="AQ8:AQ100">
    <cfRule type="containsBlanks" dxfId="51" priority="115">
      <formula>LEN(TRIM(AQ8))=0</formula>
    </cfRule>
    <cfRule type="cellIs" dxfId="50" priority="116" operator="greaterThan">
      <formula>80</formula>
    </cfRule>
  </conditionalFormatting>
  <conditionalFormatting sqref="BC8:BC100">
    <cfRule type="containsBlanks" dxfId="49" priority="113">
      <formula>LEN(TRIM(BC8))=0</formula>
    </cfRule>
    <cfRule type="cellIs" dxfId="48" priority="114" operator="greaterThan">
      <formula>40</formula>
    </cfRule>
  </conditionalFormatting>
  <conditionalFormatting sqref="BM8:BM100">
    <cfRule type="containsBlanks" dxfId="47" priority="111">
      <formula>LEN(TRIM(BM8))=0</formula>
    </cfRule>
    <cfRule type="cellIs" dxfId="46" priority="112" operator="greaterThan">
      <formula>80</formula>
    </cfRule>
  </conditionalFormatting>
  <conditionalFormatting sqref="BY8:BY100">
    <cfRule type="containsBlanks" dxfId="45" priority="109">
      <formula>LEN(TRIM(BY8))=0</formula>
    </cfRule>
    <cfRule type="cellIs" dxfId="44" priority="110" operator="greaterThan">
      <formula>40</formula>
    </cfRule>
  </conditionalFormatting>
  <conditionalFormatting sqref="CI8:CI100">
    <cfRule type="containsBlanks" dxfId="43" priority="107">
      <formula>LEN(TRIM(CI8))=0</formula>
    </cfRule>
    <cfRule type="cellIs" dxfId="42" priority="108" operator="greaterThan">
      <formula>80</formula>
    </cfRule>
  </conditionalFormatting>
  <conditionalFormatting sqref="CU8:CU100">
    <cfRule type="containsBlanks" dxfId="41" priority="105">
      <formula>LEN(TRIM(CU8))=0</formula>
    </cfRule>
    <cfRule type="cellIs" dxfId="40" priority="106" operator="greaterThan">
      <formula>40</formula>
    </cfRule>
  </conditionalFormatting>
  <conditionalFormatting sqref="DE8:DE100">
    <cfRule type="containsBlanks" dxfId="39" priority="103">
      <formula>LEN(TRIM(DE8))=0</formula>
    </cfRule>
    <cfRule type="cellIs" dxfId="38" priority="104" operator="greaterThan">
      <formula>80</formula>
    </cfRule>
  </conditionalFormatting>
  <conditionalFormatting sqref="DQ8:DQ100">
    <cfRule type="containsBlanks" dxfId="37" priority="101">
      <formula>LEN(TRIM(DQ8))=0</formula>
    </cfRule>
    <cfRule type="cellIs" dxfId="36" priority="102" operator="greaterThan">
      <formula>40</formula>
    </cfRule>
  </conditionalFormatting>
  <conditionalFormatting sqref="EA8:EA100">
    <cfRule type="containsBlanks" dxfId="35" priority="99">
      <formula>LEN(TRIM(EA8))=0</formula>
    </cfRule>
    <cfRule type="cellIs" dxfId="34" priority="100" operator="greaterThan">
      <formula>80</formula>
    </cfRule>
  </conditionalFormatting>
  <conditionalFormatting sqref="EM8:EM100">
    <cfRule type="containsBlanks" dxfId="33" priority="97">
      <formula>LEN(TRIM(EM8))=0</formula>
    </cfRule>
    <cfRule type="cellIs" dxfId="32" priority="98" operator="greaterThan">
      <formula>40</formula>
    </cfRule>
  </conditionalFormatting>
  <conditionalFormatting sqref="EW8:EW100">
    <cfRule type="containsBlanks" dxfId="31" priority="95">
      <formula>LEN(TRIM(EW8))=0</formula>
    </cfRule>
    <cfRule type="cellIs" dxfId="30" priority="96" operator="greaterThan">
      <formula>80</formula>
    </cfRule>
  </conditionalFormatting>
  <conditionalFormatting sqref="FI8:FI100">
    <cfRule type="containsBlanks" dxfId="29" priority="93">
      <formula>LEN(TRIM(FI8))=0</formula>
    </cfRule>
    <cfRule type="cellIs" dxfId="28" priority="94" operator="greaterThan">
      <formula>40</formula>
    </cfRule>
  </conditionalFormatting>
  <conditionalFormatting sqref="FS8:FS100">
    <cfRule type="containsBlanks" dxfId="27" priority="91">
      <formula>LEN(TRIM(FS8))=0</formula>
    </cfRule>
    <cfRule type="cellIs" dxfId="26" priority="92" operator="greaterThan">
      <formula>80</formula>
    </cfRule>
  </conditionalFormatting>
  <conditionalFormatting sqref="GE8:GE100">
    <cfRule type="containsBlanks" dxfId="25" priority="89">
      <formula>LEN(TRIM(GE8))=0</formula>
    </cfRule>
    <cfRule type="cellIs" dxfId="24" priority="90" operator="greaterThan">
      <formula>40</formula>
    </cfRule>
  </conditionalFormatting>
  <conditionalFormatting sqref="GO8:GO100">
    <cfRule type="containsBlanks" dxfId="23" priority="87">
      <formula>LEN(TRIM(GO8))=0</formula>
    </cfRule>
    <cfRule type="cellIs" dxfId="22" priority="88" operator="greaterThan">
      <formula>80</formula>
    </cfRule>
  </conditionalFormatting>
  <conditionalFormatting sqref="HA8:HA100">
    <cfRule type="containsBlanks" dxfId="21" priority="85">
      <formula>LEN(TRIM(HA8))=0</formula>
    </cfRule>
    <cfRule type="cellIs" dxfId="20" priority="86" operator="greaterThan">
      <formula>40</formula>
    </cfRule>
  </conditionalFormatting>
  <conditionalFormatting sqref="HK8:HK100">
    <cfRule type="containsBlanks" dxfId="19" priority="83">
      <formula>LEN(TRIM(HK8))=0</formula>
    </cfRule>
    <cfRule type="cellIs" dxfId="18" priority="84" operator="greaterThan">
      <formula>80</formula>
    </cfRule>
  </conditionalFormatting>
  <conditionalFormatting sqref="HW8:HW100">
    <cfRule type="containsBlanks" dxfId="17" priority="81">
      <formula>LEN(TRIM(HW8))=0</formula>
    </cfRule>
    <cfRule type="cellIs" dxfId="16" priority="82" operator="greaterThan">
      <formula>40</formula>
    </cfRule>
  </conditionalFormatting>
  <conditionalFormatting sqref="IG8:IG100">
    <cfRule type="containsBlanks" dxfId="15" priority="79">
      <formula>LEN(TRIM(IG8))=0</formula>
    </cfRule>
    <cfRule type="cellIs" dxfId="14" priority="80" operator="greaterThan">
      <formula>80</formula>
    </cfRule>
  </conditionalFormatting>
  <conditionalFormatting sqref="IS8:IS100">
    <cfRule type="containsBlanks" dxfId="13" priority="77">
      <formula>LEN(TRIM(IS8))=0</formula>
    </cfRule>
    <cfRule type="cellIs" dxfId="12" priority="78" operator="greaterThan">
      <formula>40</formula>
    </cfRule>
  </conditionalFormatting>
  <conditionalFormatting sqref="JC8:JC100">
    <cfRule type="containsBlanks" dxfId="11" priority="75">
      <formula>LEN(TRIM(JC8))=0</formula>
    </cfRule>
    <cfRule type="cellIs" dxfId="10" priority="76" operator="greaterThan">
      <formula>80</formula>
    </cfRule>
  </conditionalFormatting>
  <conditionalFormatting sqref="JO8:JO100">
    <cfRule type="containsBlanks" dxfId="9" priority="73">
      <formula>LEN(TRIM(JO8))=0</formula>
    </cfRule>
    <cfRule type="cellIs" dxfId="8" priority="74" operator="greaterThan">
      <formula>40</formula>
    </cfRule>
  </conditionalFormatting>
  <conditionalFormatting sqref="JY8:JY100">
    <cfRule type="containsBlanks" dxfId="7" priority="71">
      <formula>LEN(TRIM(JY8))=0</formula>
    </cfRule>
    <cfRule type="cellIs" dxfId="6" priority="72" operator="greaterThan">
      <formula>80</formula>
    </cfRule>
  </conditionalFormatting>
  <conditionalFormatting sqref="KK8:KK100">
    <cfRule type="containsBlanks" dxfId="5" priority="69">
      <formula>LEN(TRIM(KK8))=0</formula>
    </cfRule>
    <cfRule type="cellIs" dxfId="4" priority="70" operator="greaterThan">
      <formula>40</formula>
    </cfRule>
  </conditionalFormatting>
  <conditionalFormatting sqref="KU8:KU100 LQ8:LQ100">
    <cfRule type="containsBlanks" dxfId="3" priority="67">
      <formula>LEN(TRIM(KU8))=0</formula>
    </cfRule>
    <cfRule type="cellIs" dxfId="2" priority="68" operator="greaterThan">
      <formula>80</formula>
    </cfRule>
  </conditionalFormatting>
  <conditionalFormatting sqref="LG8:LG100">
    <cfRule type="containsBlanks" dxfId="1" priority="1">
      <formula>LEN(TRIM(LG8))=0</formula>
    </cfRule>
    <cfRule type="cellIs" dxfId="0" priority="2" operator="greaterThan">
      <formula>40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28"/>
  <sheetViews>
    <sheetView zoomScaleNormal="100" workbookViewId="0">
      <pane ySplit="4" topLeftCell="A5" activePane="bottomLeft" state="frozen"/>
      <selection pane="bottomLeft" activeCell="F33" sqref="F33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2" t="s">
        <v>106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44652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84</v>
      </c>
      <c r="E4" s="10" t="s">
        <v>84</v>
      </c>
      <c r="F4" s="10" t="s">
        <v>14</v>
      </c>
      <c r="G4" s="10" t="s">
        <v>84</v>
      </c>
      <c r="H4" s="10" t="s">
        <v>6</v>
      </c>
    </row>
    <row r="5" spans="1:8" s="61" customFormat="1" ht="12.9" customHeight="1">
      <c r="A5" s="78">
        <v>1579</v>
      </c>
      <c r="B5" s="97" t="s">
        <v>92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2096</v>
      </c>
      <c r="B6" s="97" t="s">
        <v>93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" customHeight="1">
      <c r="A7" s="78">
        <v>2265</v>
      </c>
      <c r="B7" s="97" t="s">
        <v>94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" customHeight="1">
      <c r="A8" s="78">
        <v>2372</v>
      </c>
      <c r="B8" s="97" t="s">
        <v>95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23.972029166666672</v>
      </c>
      <c r="H8" s="95" t="e">
        <f t="shared" ref="H8" si="5">G8+F8</f>
        <v>#VALUE!</v>
      </c>
    </row>
    <row r="9" spans="1:8" s="61" customFormat="1" ht="12.9" customHeight="1">
      <c r="A9" s="78">
        <v>15291</v>
      </c>
      <c r="B9" s="97" t="s">
        <v>96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14.857502808243733</v>
      </c>
      <c r="H9" s="95" t="e">
        <f t="shared" ref="H9:H10" si="7">G9+F9</f>
        <v>#VALUE!</v>
      </c>
    </row>
    <row r="10" spans="1:8" s="61" customFormat="1" ht="12.9" customHeight="1">
      <c r="A10" s="78">
        <v>24431</v>
      </c>
      <c r="B10" s="97" t="s">
        <v>97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23.972029166666665</v>
      </c>
      <c r="H10" s="95" t="e">
        <f t="shared" si="7"/>
        <v>#VALUE!</v>
      </c>
    </row>
    <row r="11" spans="1:8" s="61" customFormat="1" ht="12.9" customHeight="1">
      <c r="A11" s="78">
        <v>24931</v>
      </c>
      <c r="B11" s="97" t="s">
        <v>98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" si="8">E11+D11</f>
        <v>#VALUE!</v>
      </c>
      <c r="G11" s="107">
        <f>IFERROR(HLOOKUP(A11,HESAP!$2:$105,102,FALSE),"")</f>
        <v>0</v>
      </c>
      <c r="H11" s="95" t="e">
        <f t="shared" ref="H11" si="9">G11+F11</f>
        <v>#VALUE!</v>
      </c>
    </row>
    <row r="12" spans="1:8" s="61" customFormat="1" ht="12.9" customHeight="1">
      <c r="A12" s="78">
        <v>30593</v>
      </c>
      <c r="B12" s="97" t="s">
        <v>99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 t="str">
        <f>IFERROR(HLOOKUP(A12,HESAP!$2:$105,102,FALSE),"")</f>
        <v/>
      </c>
      <c r="H12" s="95" t="e">
        <f>G12+F12</f>
        <v>#VALUE!</v>
      </c>
    </row>
    <row r="13" spans="1:8" s="61" customFormat="1" ht="12.9" customHeight="1">
      <c r="A13" s="78">
        <v>31019</v>
      </c>
      <c r="B13" s="97" t="s">
        <v>100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 t="str">
        <f>IFERROR(HLOOKUP(A13,HESAP!$2:$105,102,FALSE),"")</f>
        <v/>
      </c>
      <c r="H13" s="95" t="e">
        <f>G13+F13</f>
        <v>#VALUE!</v>
      </c>
    </row>
    <row r="14" spans="1:8" s="61" customFormat="1" ht="12.9" customHeight="1">
      <c r="A14" s="78">
        <v>32575</v>
      </c>
      <c r="B14" s="97" t="s">
        <v>101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8" si="10">E14+D14</f>
        <v>#VALUE!</v>
      </c>
      <c r="G14" s="107">
        <f>IFERROR(HLOOKUP(A14,HESAP!$2:$105,102,FALSE),"")</f>
        <v>-2.1184583914728661</v>
      </c>
      <c r="H14" s="95" t="e">
        <f t="shared" ref="H14:H18" si="11">G14+F14</f>
        <v>#VALUE!</v>
      </c>
    </row>
    <row r="15" spans="1:8" s="61" customFormat="1" ht="12.9" customHeight="1">
      <c r="A15" s="78">
        <v>35921</v>
      </c>
      <c r="B15" s="97" t="s">
        <v>102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 t="str">
        <f>IFERROR(HLOOKUP(A15,HESAP!$2:$105,102,FALSE),"")</f>
        <v/>
      </c>
      <c r="H15" s="95" t="e">
        <f t="shared" si="11"/>
        <v>#VALUE!</v>
      </c>
    </row>
    <row r="16" spans="1:8" s="61" customFormat="1" ht="12.9" customHeight="1">
      <c r="A16" s="78">
        <v>35949</v>
      </c>
      <c r="B16" s="97" t="s">
        <v>103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-10.480794147286819</v>
      </c>
      <c r="H16" s="95" t="e">
        <f t="shared" si="11"/>
        <v>#VALUE!</v>
      </c>
    </row>
    <row r="17" spans="1:8" s="61" customFormat="1" ht="12.9" customHeight="1">
      <c r="A17" s="78">
        <v>39261</v>
      </c>
      <c r="B17" s="97" t="s">
        <v>104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57.532870000000003</v>
      </c>
      <c r="H17" s="95" t="e">
        <f t="shared" si="11"/>
        <v>#VALUE!</v>
      </c>
    </row>
    <row r="18" spans="1:8" s="61" customFormat="1" ht="12.9" customHeight="1">
      <c r="A18" s="78">
        <v>42907</v>
      </c>
      <c r="B18" s="97" t="s">
        <v>105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" customHeight="1">
      <c r="A19" s="78">
        <v>44789</v>
      </c>
      <c r="B19" s="97" t="s">
        <v>107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ref="F19" si="12">E19+D19</f>
        <v>#VALUE!</v>
      </c>
      <c r="G19" s="107">
        <f>IFERROR(HLOOKUP(A19,HESAP!$2:$105,102,FALSE),"")</f>
        <v>0</v>
      </c>
      <c r="H19" s="95" t="e">
        <f t="shared" ref="H19" si="13">G19+F19</f>
        <v>#VALUE!</v>
      </c>
    </row>
    <row r="20" spans="1:8" s="61" customFormat="1" ht="12.9" customHeight="1">
      <c r="A20" s="79"/>
      <c r="B20" s="112"/>
      <c r="C20" s="108"/>
      <c r="D20" s="95"/>
      <c r="E20" s="95"/>
      <c r="F20" s="95"/>
      <c r="G20" s="95"/>
      <c r="H20" s="96"/>
    </row>
    <row r="21" spans="1:8" ht="21.9" customHeight="1" thickBot="1">
      <c r="A21" s="80">
        <f>COUNT(A5:A20)</f>
        <v>15</v>
      </c>
      <c r="B21" s="113"/>
      <c r="C21" s="109"/>
      <c r="D21" s="81"/>
      <c r="E21" s="81"/>
      <c r="F21" s="81"/>
      <c r="G21" s="81"/>
      <c r="H21" s="82"/>
    </row>
    <row r="22" spans="1:8" ht="21.9" customHeight="1" thickBot="1">
      <c r="A22" s="86" t="s">
        <v>19</v>
      </c>
      <c r="B22" s="114" t="s">
        <v>20</v>
      </c>
      <c r="C22" s="110">
        <f t="shared" ref="C22:H22" si="14">SUM(C5:C18)</f>
        <v>0</v>
      </c>
      <c r="D22" s="87">
        <f t="shared" si="14"/>
        <v>0</v>
      </c>
      <c r="E22" s="87">
        <f t="shared" si="14"/>
        <v>0</v>
      </c>
      <c r="F22" s="87" t="e">
        <f t="shared" si="14"/>
        <v>#VALUE!</v>
      </c>
      <c r="G22" s="87">
        <f t="shared" si="14"/>
        <v>107.7351786028174</v>
      </c>
      <c r="H22" s="87" t="e">
        <f t="shared" si="14"/>
        <v>#VALUE!</v>
      </c>
    </row>
    <row r="23" spans="1:8" ht="16.2" thickBot="1">
      <c r="A23" s="83"/>
      <c r="B23" s="115"/>
      <c r="C23" s="111"/>
      <c r="D23" s="84"/>
      <c r="E23" s="84"/>
      <c r="F23" s="84"/>
      <c r="G23" s="84"/>
      <c r="H23" s="85"/>
    </row>
    <row r="27" spans="1:8" ht="21" customHeight="1">
      <c r="C27" s="62"/>
      <c r="D27" s="62"/>
    </row>
    <row r="28" spans="1:8" ht="22.5" customHeight="1">
      <c r="E28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5"/>
  <sheetViews>
    <sheetView workbookViewId="0">
      <pane ySplit="2" topLeftCell="A3" activePane="bottomLeft" state="frozen"/>
      <selection pane="bottomLeft" activeCell="D17" sqref="D17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9" t="s">
        <v>45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1579</v>
      </c>
      <c r="B3" s="137" t="s">
        <v>92</v>
      </c>
      <c r="C3" s="98">
        <f>HLOOKUP(A3,HESAP!$5:$101,97,FALSE)</f>
        <v>22.5</v>
      </c>
      <c r="D3" s="98">
        <f>HLOOKUP(A3,HESAP!$1:$101,101,FALSE)</f>
        <v>9.1985693313953547</v>
      </c>
    </row>
    <row r="4" spans="1:7" ht="12.9" customHeight="1">
      <c r="A4" s="92">
        <v>2096</v>
      </c>
      <c r="B4" s="137" t="s">
        <v>93</v>
      </c>
      <c r="C4" s="98">
        <f>HLOOKUP(A4,HESAP!$5:$101,97,FALSE)</f>
        <v>0</v>
      </c>
      <c r="D4" s="98">
        <f>HLOOKUP(A4,HESAP!$1:$101,101,FALSE)</f>
        <v>0</v>
      </c>
    </row>
    <row r="5" spans="1:7" ht="12.9" customHeight="1">
      <c r="A5" s="92">
        <v>2265</v>
      </c>
      <c r="B5" s="137" t="s">
        <v>94</v>
      </c>
      <c r="C5" s="98">
        <f>HLOOKUP(A5,HESAP!$5:$101,97,FALSE)</f>
        <v>7.5</v>
      </c>
      <c r="D5" s="98">
        <f>HLOOKUP(A5,HESAP!$1:$101,101,FALSE)</f>
        <v>-10.034802906976743</v>
      </c>
    </row>
    <row r="6" spans="1:7" ht="12.9" customHeight="1">
      <c r="A6" s="92">
        <v>2372</v>
      </c>
      <c r="B6" s="137" t="s">
        <v>95</v>
      </c>
      <c r="C6" s="98">
        <f>HLOOKUP(A6,HESAP!$5:$101,97,FALSE)</f>
        <v>15</v>
      </c>
      <c r="D6" s="98">
        <f>HLOOKUP(A6,HESAP!$1:$101,101,FALSE)</f>
        <v>71.916087500000003</v>
      </c>
    </row>
    <row r="7" spans="1:7" ht="12.9" customHeight="1">
      <c r="A7" s="92">
        <v>15291</v>
      </c>
      <c r="B7" s="137" t="s">
        <v>96</v>
      </c>
      <c r="C7" s="98">
        <f>HLOOKUP(A7,HESAP!$5:$101,97,FALSE)</f>
        <v>15</v>
      </c>
      <c r="D7" s="98" t="e">
        <f>HLOOKUP(A7,HESAP!$1:$101,101,FALSE)</f>
        <v>#DIV/0!</v>
      </c>
    </row>
    <row r="8" spans="1:7" ht="12.9" customHeight="1">
      <c r="A8" s="92">
        <v>24431</v>
      </c>
      <c r="B8" s="137" t="s">
        <v>97</v>
      </c>
      <c r="C8" s="98">
        <f>HLOOKUP(A8,HESAP!$5:$101,97,FALSE)</f>
        <v>15</v>
      </c>
      <c r="D8" s="98">
        <f>HLOOKUP(A8,HESAP!$1:$101,101,FALSE)</f>
        <v>80.477526488095236</v>
      </c>
    </row>
    <row r="9" spans="1:7" ht="12.9" customHeight="1">
      <c r="A9" s="92">
        <v>24931</v>
      </c>
      <c r="B9" s="137" t="s">
        <v>98</v>
      </c>
      <c r="C9" s="98">
        <f>HLOOKUP(A9,HESAP!$5:$101,97,FALSE)</f>
        <v>15</v>
      </c>
      <c r="D9" s="98">
        <f>HLOOKUP(A9,HESAP!$1:$101,101,FALSE)</f>
        <v>-24.250773691860463</v>
      </c>
    </row>
    <row r="10" spans="1:7" ht="12.9" customHeight="1">
      <c r="A10" s="92">
        <v>30593</v>
      </c>
      <c r="B10" s="137" t="s">
        <v>99</v>
      </c>
      <c r="C10" s="98">
        <f>HLOOKUP(A10,HESAP!$5:$101,97,FALSE)</f>
        <v>22.5</v>
      </c>
      <c r="D10" s="98">
        <f>HLOOKUP(A10,HESAP!$1:$101,101,FALSE)</f>
        <v>57.700116715116295</v>
      </c>
    </row>
    <row r="11" spans="1:7" ht="12.9" customHeight="1">
      <c r="A11" s="92">
        <v>31019</v>
      </c>
      <c r="B11" s="137" t="s">
        <v>100</v>
      </c>
      <c r="C11" s="98">
        <f>HLOOKUP(A11,HESAP!$5:$101,97,FALSE)</f>
        <v>22.5</v>
      </c>
      <c r="D11" s="98" t="e">
        <f>HLOOKUP(A11,HESAP!$1:$101,101,FALSE)</f>
        <v>#DIV/0!</v>
      </c>
    </row>
    <row r="12" spans="1:7" ht="12.9" customHeight="1">
      <c r="A12" s="92">
        <v>32575</v>
      </c>
      <c r="B12" s="137" t="s">
        <v>101</v>
      </c>
      <c r="C12" s="98">
        <f>HLOOKUP(A12,HESAP!$5:$101,97,FALSE)</f>
        <v>22.5</v>
      </c>
      <c r="D12" s="98">
        <f>HLOOKUP(A12,HESAP!$1:$101,101,FALSE)</f>
        <v>11.707270058139539</v>
      </c>
    </row>
    <row r="13" spans="1:7" ht="12.9" customHeight="1">
      <c r="A13" s="92">
        <v>35921</v>
      </c>
      <c r="B13" s="137" t="s">
        <v>102</v>
      </c>
      <c r="C13" s="98">
        <f>HLOOKUP(A13,HESAP!$5:$101,97,FALSE)</f>
        <v>22.5</v>
      </c>
      <c r="D13" s="98">
        <f>HLOOKUP(A13,HESAP!$1:$101,101,FALSE)</f>
        <v>111.65918848684211</v>
      </c>
    </row>
    <row r="14" spans="1:7" ht="12.9" customHeight="1">
      <c r="A14" s="92">
        <v>35949</v>
      </c>
      <c r="B14" s="137" t="s">
        <v>103</v>
      </c>
      <c r="C14" s="98">
        <f>HLOOKUP(A14,HESAP!$5:$101,97,FALSE)</f>
        <v>22.5</v>
      </c>
      <c r="D14" s="98" t="e">
        <f>HLOOKUP(A14,HESAP!$1:$101,101,FALSE)</f>
        <v>#DIV/0!</v>
      </c>
    </row>
    <row r="15" spans="1:7" ht="12.9" customHeight="1">
      <c r="A15" s="92">
        <v>39261</v>
      </c>
      <c r="B15" s="137" t="s">
        <v>104</v>
      </c>
      <c r="C15" s="98">
        <f>HLOOKUP(A15,HESAP!$5:$101,97,FALSE)</f>
        <v>22.5</v>
      </c>
      <c r="D15" s="98" t="e">
        <f>HLOOKUP(A15,HESAP!$1:$101,101,FALSE)</f>
        <v>#DIV/0!</v>
      </c>
    </row>
    <row r="16" spans="1:7" ht="12.9" customHeight="1">
      <c r="A16" s="92">
        <v>42907</v>
      </c>
      <c r="B16" s="137" t="s">
        <v>105</v>
      </c>
      <c r="C16" s="98">
        <f>HLOOKUP(A16,HESAP!$5:$101,97,FALSE)</f>
        <v>22.5</v>
      </c>
      <c r="D16" s="98">
        <f>HLOOKUP(A16,HESAP!$1:$101,101,FALSE)</f>
        <v>57.700116715116295</v>
      </c>
    </row>
    <row r="17" spans="1:11" ht="12.9" customHeight="1">
      <c r="A17" s="92">
        <v>44789</v>
      </c>
      <c r="B17" s="137" t="s">
        <v>107</v>
      </c>
      <c r="C17" s="98">
        <f>HLOOKUP(A17,HESAP!$5:$101,97,FALSE)</f>
        <v>0</v>
      </c>
      <c r="D17" s="98">
        <f>HLOOKUP(A17,HESAP!$1:$101,101,FALSE)</f>
        <v>0</v>
      </c>
    </row>
    <row r="18" spans="1:11" ht="12.9" customHeight="1">
      <c r="A18" s="136"/>
      <c r="B18" s="137"/>
      <c r="C18" s="98"/>
      <c r="D18" s="98"/>
    </row>
    <row r="19" spans="1:11" ht="12.9" customHeight="1">
      <c r="A19" s="136"/>
      <c r="B19" s="137"/>
      <c r="C19" s="98"/>
      <c r="D19" s="98"/>
    </row>
    <row r="20" spans="1:11" ht="13.8" thickBot="1">
      <c r="A20" s="89"/>
      <c r="B20" s="137"/>
      <c r="C20" s="139"/>
      <c r="D20" s="141"/>
    </row>
    <row r="21" spans="1:11" s="117" customFormat="1" ht="20.100000000000001" customHeight="1" thickBot="1">
      <c r="A21" s="102">
        <f>COUNT(A3:A20)</f>
        <v>15</v>
      </c>
      <c r="B21" s="116" t="s">
        <v>19</v>
      </c>
      <c r="C21" s="138">
        <f>SUM(C3:C19)</f>
        <v>247.5</v>
      </c>
      <c r="D21" s="140" t="e">
        <f>SUM(D3:D19)</f>
        <v>#DIV/0!</v>
      </c>
    </row>
    <row r="22" spans="1:11" ht="13.8" thickBot="1">
      <c r="C22" s="244" t="s">
        <v>28</v>
      </c>
      <c r="D22" s="244"/>
      <c r="F22" s="142"/>
      <c r="G22" s="143"/>
      <c r="H22" s="143"/>
      <c r="I22" s="143"/>
      <c r="J22" s="143"/>
      <c r="K22" s="144"/>
    </row>
    <row r="23" spans="1:11" ht="13.8" thickTop="1">
      <c r="C23" s="245" t="e">
        <f>D21/C21</f>
        <v>#DIV/0!</v>
      </c>
      <c r="D23" s="246"/>
      <c r="F23" s="145"/>
      <c r="G23" s="150" t="s">
        <v>56</v>
      </c>
      <c r="H23" s="150"/>
      <c r="I23" s="150"/>
      <c r="J23" s="150" t="e">
        <f>C23*0.9</f>
        <v>#DIV/0!</v>
      </c>
      <c r="K23" s="146"/>
    </row>
    <row r="24" spans="1:11" ht="13.8" thickBot="1">
      <c r="C24" s="247"/>
      <c r="D24" s="248"/>
      <c r="F24" s="145"/>
      <c r="G24" s="151" t="s">
        <v>55</v>
      </c>
      <c r="H24" s="151"/>
      <c r="I24" s="151"/>
      <c r="J24" s="152" t="e">
        <f>J23*7.5</f>
        <v>#DIV/0!</v>
      </c>
      <c r="K24" s="146"/>
    </row>
    <row r="25" spans="1:11" ht="14.4" thickTop="1" thickBot="1">
      <c r="F25" s="147"/>
      <c r="G25" s="148"/>
      <c r="H25" s="148"/>
      <c r="I25" s="148"/>
      <c r="J25" s="148"/>
      <c r="K25" s="149"/>
    </row>
  </sheetData>
  <mergeCells count="3">
    <mergeCell ref="C22:D22"/>
    <mergeCell ref="C23:D24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2"/>
  <sheetViews>
    <sheetView workbookViewId="0">
      <pane ySplit="4" topLeftCell="A5" activePane="bottomLeft" state="frozen"/>
      <selection pane="bottomLeft" activeCell="E34" sqref="E34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44652</v>
      </c>
      <c r="C2" s="72"/>
      <c r="D2" s="250">
        <v>44562</v>
      </c>
      <c r="E2" s="251"/>
      <c r="F2" s="250">
        <v>44593</v>
      </c>
      <c r="G2" s="251"/>
      <c r="H2" s="250">
        <v>44621</v>
      </c>
      <c r="I2" s="251"/>
    </row>
    <row r="3" spans="1:10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1579</v>
      </c>
      <c r="B5" s="91" t="s">
        <v>92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2096</v>
      </c>
      <c r="B6" s="91" t="s">
        <v>93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2265</v>
      </c>
      <c r="B7" s="91" t="s">
        <v>94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2372</v>
      </c>
      <c r="B8" s="91" t="s">
        <v>95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15291</v>
      </c>
      <c r="B9" s="91" t="s">
        <v>96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24431</v>
      </c>
      <c r="B10" s="91" t="s">
        <v>97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24931</v>
      </c>
      <c r="B11" s="91" t="s">
        <v>98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30593</v>
      </c>
      <c r="B12" s="91" t="s">
        <v>99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31019</v>
      </c>
      <c r="B13" s="91" t="s">
        <v>100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32575</v>
      </c>
      <c r="B14" s="91" t="s">
        <v>101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35921</v>
      </c>
      <c r="B15" s="91" t="s">
        <v>102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35949</v>
      </c>
      <c r="B16" s="91" t="s">
        <v>103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39261</v>
      </c>
      <c r="B17" s="91" t="s">
        <v>104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42907</v>
      </c>
      <c r="B18" s="91" t="s">
        <v>105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44789</v>
      </c>
      <c r="B19" s="91" t="s">
        <v>107</v>
      </c>
      <c r="C19" s="119" t="e">
        <f t="shared" ref="C19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/>
      <c r="B20" s="91"/>
      <c r="C20" s="119"/>
      <c r="D20" s="123"/>
      <c r="E20" s="124"/>
      <c r="F20" s="125"/>
      <c r="G20" s="126"/>
      <c r="H20" s="123"/>
      <c r="I20" s="124"/>
      <c r="J20" s="88"/>
    </row>
    <row r="21" spans="1:10" ht="13.8" thickBot="1">
      <c r="A21" s="93"/>
      <c r="B21" s="94"/>
      <c r="C21" s="120"/>
      <c r="D21" s="127"/>
      <c r="E21" s="128"/>
      <c r="F21" s="129"/>
      <c r="G21" s="130"/>
      <c r="H21" s="127"/>
      <c r="I21" s="128"/>
      <c r="J21" s="88"/>
    </row>
    <row r="22" spans="1:10" s="118" customFormat="1" ht="20.100000000000001" customHeight="1" thickBot="1">
      <c r="A22" s="131">
        <f>COUNT(A5:A20)</f>
        <v>15</v>
      </c>
      <c r="B22" s="132" t="s">
        <v>19</v>
      </c>
      <c r="C22" s="133" t="e">
        <f>(E22+G22+I22)/(D22+F22+H22)</f>
        <v>#DIV/0!</v>
      </c>
      <c r="D22" s="134">
        <f t="shared" ref="D22:I22" si="6">SUM(D6:D18)</f>
        <v>0</v>
      </c>
      <c r="E22" s="135">
        <f t="shared" si="6"/>
        <v>0</v>
      </c>
      <c r="F22" s="134">
        <f t="shared" si="6"/>
        <v>0</v>
      </c>
      <c r="G22" s="135">
        <f t="shared" si="6"/>
        <v>0</v>
      </c>
      <c r="H22" s="134">
        <f t="shared" si="6"/>
        <v>0</v>
      </c>
      <c r="I22" s="135">
        <f t="shared" si="6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3"/>
  <sheetViews>
    <sheetView workbookViewId="0">
      <pane ySplit="1" topLeftCell="A2110" activePane="bottomLeft" state="frozen"/>
      <selection pane="bottomLeft" activeCell="B2123" sqref="B2123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  <row r="2123" spans="1:1">
      <c r="A2123">
        <v>44789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M31"/>
  <sheetViews>
    <sheetView workbookViewId="0">
      <pane ySplit="1" topLeftCell="A2" activePane="bottomLeft" state="frozen"/>
      <selection pane="bottomLeft" activeCell="C22" sqref="C22"/>
    </sheetView>
  </sheetViews>
  <sheetFormatPr defaultColWidth="9.109375" defaultRowHeight="13.2"/>
  <cols>
    <col min="5" max="5" width="12.6640625" bestFit="1" customWidth="1"/>
    <col min="6" max="6" width="41.109375" bestFit="1" customWidth="1"/>
    <col min="7" max="7" width="30.6640625" bestFit="1" customWidth="1"/>
    <col min="8" max="8" width="12.6640625" bestFit="1" customWidth="1"/>
  </cols>
  <sheetData>
    <row r="1" spans="1:13" ht="25.5" customHeight="1">
      <c r="A1" s="68" t="s">
        <v>72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58</v>
      </c>
      <c r="H1" s="67" t="s">
        <v>46</v>
      </c>
    </row>
    <row r="2" spans="1:13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3" si="0">C2-B2</f>
        <v>10.133333333333333</v>
      </c>
      <c r="E2" s="75"/>
      <c r="H2" s="70">
        <v>1078.7413125</v>
      </c>
    </row>
    <row r="3" spans="1:13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/>
      <c r="G3" s="218"/>
      <c r="H3" s="56"/>
    </row>
    <row r="4" spans="1:13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75"/>
      <c r="G4" s="219"/>
      <c r="L4" s="219"/>
      <c r="M4" s="219"/>
    </row>
    <row r="5" spans="1:13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/>
      <c r="G5" s="219"/>
      <c r="L5" s="219"/>
      <c r="M5" s="219"/>
    </row>
    <row r="6" spans="1:13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/>
      <c r="G6" s="219"/>
      <c r="L6" s="219"/>
      <c r="M6" s="219"/>
    </row>
    <row r="7" spans="1:13">
      <c r="A7">
        <v>6</v>
      </c>
      <c r="B7" s="11">
        <f>195/7.5</f>
        <v>26</v>
      </c>
      <c r="C7" s="11">
        <f>300/7.5</f>
        <v>40</v>
      </c>
      <c r="D7" s="11">
        <f t="shared" si="0"/>
        <v>14</v>
      </c>
      <c r="E7" s="57">
        <f t="shared" ref="E7:E13" si="1">($H$2/225/D7)</f>
        <v>0.34245755952380952</v>
      </c>
      <c r="F7" s="224" t="s">
        <v>108</v>
      </c>
      <c r="G7" s="219"/>
      <c r="L7" s="219"/>
      <c r="M7" s="219"/>
    </row>
    <row r="8" spans="1:13">
      <c r="A8">
        <v>7</v>
      </c>
      <c r="B8" s="11">
        <f>72/7.5</f>
        <v>9.6</v>
      </c>
      <c r="C8" s="11">
        <f>110/7.5</f>
        <v>14.666666666666666</v>
      </c>
      <c r="D8" s="11">
        <f t="shared" si="0"/>
        <v>5.0666666666666664</v>
      </c>
      <c r="E8" s="57">
        <f t="shared" si="1"/>
        <v>0.9462643092105264</v>
      </c>
      <c r="F8" s="222" t="s">
        <v>109</v>
      </c>
      <c r="G8" s="219"/>
      <c r="L8" s="219"/>
      <c r="M8" s="219"/>
    </row>
    <row r="9" spans="1:13">
      <c r="A9">
        <v>8</v>
      </c>
      <c r="B9" s="11">
        <f>59/7.5</f>
        <v>7.8666666666666663</v>
      </c>
      <c r="C9" s="11">
        <f>90/7.5</f>
        <v>12</v>
      </c>
      <c r="D9" s="11">
        <f t="shared" si="0"/>
        <v>4.1333333333333337</v>
      </c>
      <c r="E9" s="75">
        <f t="shared" si="1"/>
        <v>1.1599368951612903</v>
      </c>
      <c r="F9" s="223" t="s">
        <v>110</v>
      </c>
      <c r="G9" s="219"/>
      <c r="L9" s="219"/>
      <c r="M9" s="219"/>
    </row>
    <row r="10" spans="1:13">
      <c r="A10">
        <v>9</v>
      </c>
      <c r="B10" s="11">
        <f>78/7.5</f>
        <v>10.4</v>
      </c>
      <c r="C10" s="11">
        <f>120/7.5</f>
        <v>16</v>
      </c>
      <c r="D10" s="11">
        <f t="shared" si="0"/>
        <v>5.6</v>
      </c>
      <c r="E10" s="57">
        <f t="shared" si="1"/>
        <v>0.8561438988095238</v>
      </c>
      <c r="F10" s="223" t="s">
        <v>111</v>
      </c>
      <c r="G10" s="220"/>
      <c r="L10" s="219"/>
      <c r="M10" s="219"/>
    </row>
    <row r="11" spans="1:13">
      <c r="A11">
        <v>10</v>
      </c>
      <c r="B11" s="11">
        <f>43/7.5</f>
        <v>5.7333333333333334</v>
      </c>
      <c r="C11" s="11">
        <f>65/7.5</f>
        <v>8.6666666666666661</v>
      </c>
      <c r="D11" s="11">
        <f t="shared" si="0"/>
        <v>2.9333333333333327</v>
      </c>
      <c r="E11" s="75">
        <f t="shared" si="1"/>
        <v>1.6344565340909094</v>
      </c>
      <c r="F11" s="223" t="s">
        <v>112</v>
      </c>
      <c r="G11" s="220"/>
      <c r="L11" s="219"/>
      <c r="M11" s="219"/>
    </row>
    <row r="12" spans="1:13">
      <c r="A12">
        <v>11</v>
      </c>
      <c r="B12" s="11">
        <f>82/7.5</f>
        <v>10.933333333333334</v>
      </c>
      <c r="C12" s="11">
        <f>125/7.5</f>
        <v>16.666666666666668</v>
      </c>
      <c r="D12" s="11">
        <f t="shared" si="0"/>
        <v>5.7333333333333343</v>
      </c>
      <c r="E12" s="57">
        <f t="shared" si="1"/>
        <v>0.83623357558139522</v>
      </c>
      <c r="F12" s="223" t="s">
        <v>113</v>
      </c>
      <c r="L12" s="219"/>
      <c r="M12" s="219"/>
    </row>
    <row r="13" spans="1:13">
      <c r="A13">
        <v>12</v>
      </c>
      <c r="B13" s="11">
        <f>43/7.5</f>
        <v>5.7333333333333334</v>
      </c>
      <c r="C13" s="11">
        <f>65/7.5</f>
        <v>8.6666666666666661</v>
      </c>
      <c r="D13" s="11">
        <f t="shared" si="0"/>
        <v>2.9333333333333327</v>
      </c>
      <c r="E13" s="57">
        <f t="shared" si="1"/>
        <v>1.6344565340909094</v>
      </c>
      <c r="F13" s="223" t="s">
        <v>114</v>
      </c>
      <c r="L13" s="219"/>
      <c r="M13" s="219"/>
    </row>
    <row r="14" spans="1:13">
      <c r="A14">
        <v>13</v>
      </c>
      <c r="B14" s="11"/>
      <c r="C14" s="11"/>
      <c r="D14" s="11"/>
      <c r="E14" s="64">
        <v>7.5</v>
      </c>
      <c r="F14" t="s">
        <v>75</v>
      </c>
      <c r="L14" s="219"/>
      <c r="M14" s="219"/>
    </row>
    <row r="15" spans="1:13">
      <c r="A15">
        <v>14</v>
      </c>
      <c r="B15" s="11"/>
      <c r="C15" s="11"/>
      <c r="D15" s="11"/>
      <c r="E15" s="75"/>
      <c r="F15" t="s">
        <v>115</v>
      </c>
      <c r="L15" s="219"/>
      <c r="M15" s="219"/>
    </row>
    <row r="16" spans="1:13">
      <c r="A16">
        <v>15</v>
      </c>
      <c r="B16" s="11"/>
      <c r="C16" s="11"/>
      <c r="D16" s="11"/>
      <c r="E16" s="57" t="e">
        <f>ORTALAMA!$C$22*7.5</f>
        <v>#DIV/0!</v>
      </c>
      <c r="F16" t="s">
        <v>79</v>
      </c>
      <c r="G16" s="61" t="s">
        <v>52</v>
      </c>
      <c r="J16" s="219"/>
    </row>
    <row r="17" spans="1:10">
      <c r="A17">
        <v>16</v>
      </c>
      <c r="B17" s="11"/>
      <c r="C17" s="11"/>
      <c r="D17" s="11"/>
      <c r="E17" s="57" t="e">
        <f>ORTALAMA!$C$22*7.5</f>
        <v>#DIV/0!</v>
      </c>
      <c r="F17" t="s">
        <v>73</v>
      </c>
      <c r="G17" s="61" t="s">
        <v>52</v>
      </c>
      <c r="J17" s="221"/>
    </row>
    <row r="18" spans="1:10">
      <c r="A18">
        <v>17</v>
      </c>
      <c r="B18" s="11"/>
      <c r="C18" s="11"/>
      <c r="D18" s="11"/>
      <c r="E18" s="75" t="e">
        <f>ORTALAMA!$C$22*7.5</f>
        <v>#DIV/0!</v>
      </c>
      <c r="F18" t="s">
        <v>81</v>
      </c>
      <c r="G18" s="61" t="s">
        <v>52</v>
      </c>
      <c r="J18" s="219"/>
    </row>
    <row r="19" spans="1:10">
      <c r="A19">
        <v>18</v>
      </c>
      <c r="E19" s="57" t="e">
        <f>ORTALAMA!$C$22*7.5*0.9</f>
        <v>#DIV/0!</v>
      </c>
      <c r="F19" t="s">
        <v>74</v>
      </c>
      <c r="G19" s="61" t="s">
        <v>53</v>
      </c>
      <c r="J19" s="221"/>
    </row>
    <row r="20" spans="1:10">
      <c r="A20">
        <v>19</v>
      </c>
      <c r="E20" s="75" t="e">
        <f>ORTALAMA!$C$22*7.5*0.9</f>
        <v>#DIV/0!</v>
      </c>
      <c r="F20" t="s">
        <v>51</v>
      </c>
      <c r="G20" s="61" t="s">
        <v>53</v>
      </c>
      <c r="J20" s="219"/>
    </row>
    <row r="21" spans="1:10">
      <c r="A21">
        <v>20</v>
      </c>
      <c r="E21" s="57" t="e">
        <f>ORTALAMA!$C$22*7.5*0.9</f>
        <v>#DIV/0!</v>
      </c>
      <c r="F21" t="s">
        <v>83</v>
      </c>
      <c r="G21" s="61" t="s">
        <v>53</v>
      </c>
    </row>
    <row r="22" spans="1:10">
      <c r="A22">
        <v>21</v>
      </c>
      <c r="E22" s="57" t="e">
        <f>ORTALAMA!$C$22*7.5*0.9</f>
        <v>#DIV/0!</v>
      </c>
      <c r="F22" t="s">
        <v>78</v>
      </c>
      <c r="G22" s="61" t="s">
        <v>53</v>
      </c>
    </row>
    <row r="23" spans="1:10">
      <c r="A23">
        <v>22</v>
      </c>
      <c r="E23" s="57" t="e">
        <f>ORTALAMA!$C$22*7.5*0.9</f>
        <v>#DIV/0!</v>
      </c>
      <c r="F23" t="s">
        <v>47</v>
      </c>
      <c r="G23" s="61" t="s">
        <v>53</v>
      </c>
    </row>
    <row r="24" spans="1:10">
      <c r="A24">
        <v>23</v>
      </c>
      <c r="E24" s="57" t="e">
        <f>ORTALAMA!$C$22*7.5*0.9</f>
        <v>#DIV/0!</v>
      </c>
      <c r="F24" t="s">
        <v>48</v>
      </c>
      <c r="G24" s="61" t="s">
        <v>53</v>
      </c>
    </row>
    <row r="25" spans="1:10">
      <c r="A25">
        <v>24</v>
      </c>
      <c r="E25" s="57" t="e">
        <f>ORTALAMA!$C$22*7.5*0.9</f>
        <v>#DIV/0!</v>
      </c>
      <c r="F25" t="s">
        <v>49</v>
      </c>
      <c r="G25" s="61" t="s">
        <v>53</v>
      </c>
    </row>
    <row r="26" spans="1:10">
      <c r="A26">
        <v>25</v>
      </c>
      <c r="F26" t="s">
        <v>50</v>
      </c>
      <c r="G26" s="61"/>
    </row>
    <row r="27" spans="1:10">
      <c r="A27">
        <v>26</v>
      </c>
      <c r="F27" t="s">
        <v>54</v>
      </c>
    </row>
    <row r="28" spans="1:10">
      <c r="A28">
        <v>27</v>
      </c>
      <c r="F28" t="s">
        <v>82</v>
      </c>
    </row>
    <row r="29" spans="1:10">
      <c r="A29">
        <v>28</v>
      </c>
      <c r="E29" t="e">
        <f>ORTALAMA!$C$22*7.5*0.9</f>
        <v>#DIV/0!</v>
      </c>
      <c r="F29" t="s">
        <v>76</v>
      </c>
      <c r="H29" s="13"/>
    </row>
    <row r="30" spans="1:10">
      <c r="A30">
        <v>29</v>
      </c>
      <c r="E30" t="e">
        <f>ORTALAMA!$C$22*7.5*0.9</f>
        <v>#DIV/0!</v>
      </c>
      <c r="F30" t="s">
        <v>77</v>
      </c>
    </row>
    <row r="31" spans="1:10">
      <c r="A31">
        <v>30</v>
      </c>
      <c r="E31" t="e">
        <f>ORTALAMA!$C$22*7.5*0.9</f>
        <v>#DIV/0!</v>
      </c>
      <c r="F31" t="s">
        <v>80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2022-04-12T12:16:14Z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