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IS-BURO\AKORT_RPA\AkortHesaplama_KaliteTamir\Template\Taslama\"/>
    </mc:Choice>
  </mc:AlternateContent>
  <bookViews>
    <workbookView xWindow="6570" yWindow="2610" windowWidth="10470" windowHeight="8880" tabRatio="737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QJ5" i="18" l="1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QC111" i="18"/>
  <c r="PG111" i="18"/>
  <c r="OK111" i="18"/>
  <c r="NO111" i="18"/>
  <c r="MS111" i="18"/>
  <c r="LW111" i="18"/>
  <c r="LA111" i="18"/>
  <c r="QC110" i="18"/>
  <c r="PG110" i="18"/>
  <c r="OK110" i="18"/>
  <c r="NO110" i="18"/>
  <c r="MS110" i="18"/>
  <c r="LW110" i="18"/>
  <c r="LA110" i="18"/>
  <c r="QC109" i="18"/>
  <c r="PG109" i="18"/>
  <c r="OK109" i="18"/>
  <c r="NO109" i="18"/>
  <c r="MS109" i="18"/>
  <c r="LW109" i="18"/>
  <c r="LA109" i="18"/>
  <c r="QP104" i="18"/>
  <c r="PT104" i="18"/>
  <c r="PG108" i="18" s="1"/>
  <c r="OX104" i="18"/>
  <c r="OB104" i="18"/>
  <c r="NO108" i="18" s="1"/>
  <c r="NF104" i="18"/>
  <c r="MJ104" i="18"/>
  <c r="LW108" i="18" s="1"/>
  <c r="LN104" i="18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QR101" i="18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OD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P101" i="18"/>
  <c r="LK101" i="18"/>
  <c r="KZ109" i="18" s="1"/>
  <c r="LB101" i="18"/>
  <c r="KZ107" i="18" s="1"/>
  <c r="KZ101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MM93" i="18"/>
  <c r="ML93" i="18"/>
  <c r="MK93" i="18"/>
  <c r="MJ93" i="18"/>
  <c r="MI93" i="18"/>
  <c r="MH93" i="18"/>
  <c r="MD93" i="18"/>
  <c r="MC93" i="18"/>
  <c r="MA93" i="18"/>
  <c r="LZ93" i="18"/>
  <c r="LY93" i="18"/>
  <c r="LU93" i="18"/>
  <c r="LQ93" i="18"/>
  <c r="LP93" i="18"/>
  <c r="LO93" i="18"/>
  <c r="LN93" i="18"/>
  <c r="LM93" i="18"/>
  <c r="LL93" i="18"/>
  <c r="LH93" i="18"/>
  <c r="LG93" i="18"/>
  <c r="LE93" i="18"/>
  <c r="LD93" i="18"/>
  <c r="LC93" i="18"/>
  <c r="KY93" i="18"/>
  <c r="QS92" i="18"/>
  <c r="QR92" i="18"/>
  <c r="QQ92" i="18"/>
  <c r="QP92" i="18"/>
  <c r="QO92" i="18"/>
  <c r="QN92" i="18"/>
  <c r="QJ92" i="18"/>
  <c r="QI92" i="18"/>
  <c r="QG92" i="18"/>
  <c r="QF92" i="18"/>
  <c r="QE92" i="18"/>
  <c r="QA92" i="18"/>
  <c r="PW92" i="18"/>
  <c r="PV92" i="18"/>
  <c r="PU92" i="18"/>
  <c r="PT92" i="18"/>
  <c r="PS92" i="18"/>
  <c r="PR92" i="18"/>
  <c r="PN92" i="18"/>
  <c r="PM92" i="18"/>
  <c r="PK92" i="18"/>
  <c r="PJ92" i="18"/>
  <c r="PI92" i="18"/>
  <c r="PE92" i="18"/>
  <c r="PA92" i="18"/>
  <c r="OZ92" i="18"/>
  <c r="OY92" i="18"/>
  <c r="OX92" i="18"/>
  <c r="OW92" i="18"/>
  <c r="OV92" i="18"/>
  <c r="OR92" i="18"/>
  <c r="OQ92" i="18"/>
  <c r="OO92" i="18"/>
  <c r="ON92" i="18"/>
  <c r="OM92" i="18"/>
  <c r="OI92" i="18"/>
  <c r="OE92" i="18"/>
  <c r="OD92" i="18"/>
  <c r="OC92" i="18"/>
  <c r="OB92" i="18"/>
  <c r="OA92" i="18"/>
  <c r="NZ92" i="18"/>
  <c r="NV92" i="18"/>
  <c r="NU92" i="18"/>
  <c r="NS92" i="18"/>
  <c r="NR92" i="18"/>
  <c r="NQ92" i="18"/>
  <c r="NM92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MM92" i="18"/>
  <c r="ML92" i="18"/>
  <c r="MK92" i="18"/>
  <c r="MJ92" i="18"/>
  <c r="MI92" i="18"/>
  <c r="MH92" i="18"/>
  <c r="MD92" i="18"/>
  <c r="MC92" i="18"/>
  <c r="MA92" i="18"/>
  <c r="LZ92" i="18"/>
  <c r="LY92" i="18"/>
  <c r="LU92" i="18"/>
  <c r="LQ92" i="18"/>
  <c r="LP92" i="18"/>
  <c r="LO92" i="18"/>
  <c r="LN92" i="18"/>
  <c r="LM92" i="18"/>
  <c r="LL92" i="18"/>
  <c r="LH92" i="18"/>
  <c r="LG92" i="18"/>
  <c r="LE92" i="18"/>
  <c r="LD92" i="18"/>
  <c r="LC92" i="18"/>
  <c r="KY92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W91" i="18"/>
  <c r="PV91" i="18"/>
  <c r="PU91" i="18"/>
  <c r="PT91" i="18"/>
  <c r="PS91" i="18"/>
  <c r="PR91" i="18"/>
  <c r="PN91" i="18"/>
  <c r="PM91" i="18"/>
  <c r="PK91" i="18"/>
  <c r="PJ91" i="18"/>
  <c r="PI91" i="18"/>
  <c r="PE91" i="18"/>
  <c r="PA91" i="18"/>
  <c r="OZ91" i="18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Q91" i="18"/>
  <c r="LP91" i="18"/>
  <c r="LO91" i="18"/>
  <c r="LN91" i="18"/>
  <c r="LM91" i="18"/>
  <c r="LL91" i="18"/>
  <c r="LH91" i="18"/>
  <c r="LG91" i="18"/>
  <c r="LE91" i="18"/>
  <c r="LD91" i="18"/>
  <c r="LC91" i="18"/>
  <c r="KY91" i="18"/>
  <c r="QS90" i="18"/>
  <c r="QR90" i="18"/>
  <c r="QQ90" i="18"/>
  <c r="QP90" i="18"/>
  <c r="QO90" i="18"/>
  <c r="QN90" i="18"/>
  <c r="QJ90" i="18"/>
  <c r="QI90" i="18"/>
  <c r="QG90" i="18"/>
  <c r="QF90" i="18"/>
  <c r="QE90" i="18"/>
  <c r="QA90" i="18"/>
  <c r="PW90" i="18"/>
  <c r="PV90" i="18"/>
  <c r="PU90" i="18"/>
  <c r="PT90" i="18"/>
  <c r="PS90" i="18"/>
  <c r="PR90" i="18"/>
  <c r="PN90" i="18"/>
  <c r="PM90" i="18"/>
  <c r="PK90" i="18"/>
  <c r="PJ90" i="18"/>
  <c r="PI90" i="18"/>
  <c r="PE90" i="18"/>
  <c r="PA90" i="18"/>
  <c r="OZ90" i="18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MM90" i="18"/>
  <c r="ML90" i="18"/>
  <c r="MK90" i="18"/>
  <c r="MJ90" i="18"/>
  <c r="MI90" i="18"/>
  <c r="MH90" i="18"/>
  <c r="MD90" i="18"/>
  <c r="MC90" i="18"/>
  <c r="MA90" i="18"/>
  <c r="LZ90" i="18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W89" i="18"/>
  <c r="PV89" i="18"/>
  <c r="PU89" i="18"/>
  <c r="PT89" i="18"/>
  <c r="PS89" i="18"/>
  <c r="PR89" i="18"/>
  <c r="PN89" i="18"/>
  <c r="PM89" i="18"/>
  <c r="PK89" i="18"/>
  <c r="PJ89" i="18"/>
  <c r="PI89" i="18"/>
  <c r="PE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LQ89" i="18"/>
  <c r="LP89" i="18"/>
  <c r="LO89" i="18"/>
  <c r="LN89" i="18"/>
  <c r="LM89" i="18"/>
  <c r="LL89" i="18"/>
  <c r="LH89" i="18"/>
  <c r="LG89" i="18"/>
  <c r="LE89" i="18"/>
  <c r="LD89" i="18"/>
  <c r="LC89" i="18"/>
  <c r="KY89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W88" i="18"/>
  <c r="PV88" i="18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LQ87" i="18"/>
  <c r="LP87" i="18"/>
  <c r="LO87" i="18"/>
  <c r="LN87" i="18"/>
  <c r="LM87" i="18"/>
  <c r="LL87" i="18"/>
  <c r="LH87" i="18"/>
  <c r="LG87" i="18"/>
  <c r="LE87" i="18"/>
  <c r="LD87" i="18"/>
  <c r="LC87" i="18"/>
  <c r="KY87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W86" i="18"/>
  <c r="PV86" i="18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W84" i="18"/>
  <c r="PV84" i="18"/>
  <c r="PU84" i="18"/>
  <c r="PT84" i="18"/>
  <c r="PS84" i="18"/>
  <c r="PR84" i="18"/>
  <c r="PN84" i="18"/>
  <c r="PM84" i="18"/>
  <c r="PK84" i="18"/>
  <c r="PJ84" i="18"/>
  <c r="PI84" i="18"/>
  <c r="PE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Q81" i="18"/>
  <c r="LP81" i="18"/>
  <c r="LO81" i="18"/>
  <c r="LN81" i="18"/>
  <c r="LM81" i="18"/>
  <c r="LL81" i="18"/>
  <c r="LH81" i="18"/>
  <c r="LG81" i="18"/>
  <c r="LE81" i="18"/>
  <c r="LD81" i="18"/>
  <c r="LC81" i="18"/>
  <c r="KY81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W80" i="18"/>
  <c r="PV80" i="18"/>
  <c r="PU80" i="18"/>
  <c r="PT80" i="18"/>
  <c r="PS80" i="18"/>
  <c r="PR80" i="18"/>
  <c r="PN80" i="18"/>
  <c r="PM80" i="18"/>
  <c r="PK80" i="18"/>
  <c r="PJ80" i="18"/>
  <c r="PI80" i="18"/>
  <c r="PE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LQ80" i="18"/>
  <c r="LP80" i="18"/>
  <c r="LO80" i="18"/>
  <c r="LN80" i="18"/>
  <c r="LM80" i="18"/>
  <c r="LL80" i="18"/>
  <c r="LH80" i="18"/>
  <c r="LG80" i="18"/>
  <c r="LE80" i="18"/>
  <c r="LD80" i="18"/>
  <c r="LC80" i="18"/>
  <c r="KY80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M79" i="18"/>
  <c r="PK79" i="18"/>
  <c r="PJ79" i="18"/>
  <c r="PI79" i="18"/>
  <c r="PE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W78" i="18"/>
  <c r="PV78" i="18"/>
  <c r="PU78" i="18"/>
  <c r="PT78" i="18"/>
  <c r="PS78" i="18"/>
  <c r="PR78" i="18"/>
  <c r="PN78" i="18"/>
  <c r="PM78" i="18"/>
  <c r="PK78" i="18"/>
  <c r="PJ78" i="18"/>
  <c r="PI78" i="18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W77" i="18"/>
  <c r="PV77" i="18"/>
  <c r="PU77" i="18"/>
  <c r="PT77" i="18"/>
  <c r="PS77" i="18"/>
  <c r="PR77" i="18"/>
  <c r="PN77" i="18"/>
  <c r="PM77" i="18"/>
  <c r="PK77" i="18"/>
  <c r="PJ77" i="18"/>
  <c r="PI77" i="18"/>
  <c r="PE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LQ77" i="18"/>
  <c r="LP77" i="18"/>
  <c r="LO77" i="18"/>
  <c r="LN77" i="18"/>
  <c r="LM77" i="18"/>
  <c r="LL77" i="18"/>
  <c r="LH77" i="18"/>
  <c r="LG77" i="18"/>
  <c r="LE77" i="18"/>
  <c r="LD77" i="18"/>
  <c r="LC77" i="18"/>
  <c r="KY77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M76" i="18"/>
  <c r="PK76" i="18"/>
  <c r="PJ76" i="18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W75" i="18"/>
  <c r="PV75" i="18"/>
  <c r="PU75" i="18"/>
  <c r="PT75" i="18"/>
  <c r="PS75" i="18"/>
  <c r="PR75" i="18"/>
  <c r="PN75" i="18"/>
  <c r="PM75" i="18"/>
  <c r="PK75" i="18"/>
  <c r="PJ75" i="18"/>
  <c r="PI75" i="18"/>
  <c r="PE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LQ75" i="18"/>
  <c r="LP75" i="18"/>
  <c r="LO75" i="18"/>
  <c r="LN75" i="18"/>
  <c r="LM75" i="18"/>
  <c r="LL75" i="18"/>
  <c r="LH75" i="18"/>
  <c r="LG75" i="18"/>
  <c r="LE75" i="18"/>
  <c r="LD75" i="18"/>
  <c r="LC75" i="18"/>
  <c r="KY75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W74" i="18"/>
  <c r="PV74" i="18"/>
  <c r="PU74" i="18"/>
  <c r="PT74" i="18"/>
  <c r="PS74" i="18"/>
  <c r="PR74" i="18"/>
  <c r="PN74" i="18"/>
  <c r="PM74" i="18"/>
  <c r="PK74" i="18"/>
  <c r="PJ74" i="18"/>
  <c r="PI74" i="18"/>
  <c r="PE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LQ74" i="18"/>
  <c r="LP74" i="18"/>
  <c r="LO74" i="18"/>
  <c r="LN74" i="18"/>
  <c r="LM74" i="18"/>
  <c r="LL74" i="18"/>
  <c r="LH74" i="18"/>
  <c r="LG74" i="18"/>
  <c r="LE74" i="18"/>
  <c r="LD74" i="18"/>
  <c r="LC74" i="18"/>
  <c r="KY74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W72" i="18"/>
  <c r="PV72" i="18"/>
  <c r="PU72" i="18"/>
  <c r="PT72" i="18"/>
  <c r="PS72" i="18"/>
  <c r="PR72" i="18"/>
  <c r="PN72" i="18"/>
  <c r="PM72" i="18"/>
  <c r="PK72" i="18"/>
  <c r="PJ72" i="18"/>
  <c r="PI72" i="18"/>
  <c r="PE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W62" i="18"/>
  <c r="PV62" i="18"/>
  <c r="PU62" i="18"/>
  <c r="PT62" i="18"/>
  <c r="PS62" i="18"/>
  <c r="PR62" i="18"/>
  <c r="PN62" i="18"/>
  <c r="PM62" i="18"/>
  <c r="PK62" i="18"/>
  <c r="PJ62" i="18"/>
  <c r="PI62" i="18"/>
  <c r="PE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Q56" i="18"/>
  <c r="LP56" i="18"/>
  <c r="LO56" i="18"/>
  <c r="LN56" i="18"/>
  <c r="LM56" i="18"/>
  <c r="LL56" i="18"/>
  <c r="LH56" i="18"/>
  <c r="LG56" i="18"/>
  <c r="LE56" i="18"/>
  <c r="LD56" i="18"/>
  <c r="LC56" i="18"/>
  <c r="KY56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Q54" i="18"/>
  <c r="LP54" i="18"/>
  <c r="LO54" i="18"/>
  <c r="LN54" i="18"/>
  <c r="LM54" i="18"/>
  <c r="LL54" i="18"/>
  <c r="LH54" i="18"/>
  <c r="LG54" i="18"/>
  <c r="LE54" i="18"/>
  <c r="LD54" i="18"/>
  <c r="LC54" i="18"/>
  <c r="KY54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W53" i="18"/>
  <c r="PV53" i="18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Q52" i="18"/>
  <c r="LP52" i="18"/>
  <c r="LO52" i="18"/>
  <c r="LN52" i="18"/>
  <c r="LM52" i="18"/>
  <c r="LL52" i="18"/>
  <c r="LH52" i="18"/>
  <c r="LG52" i="18"/>
  <c r="LE52" i="18"/>
  <c r="LD52" i="18"/>
  <c r="LC52" i="18"/>
  <c r="KY52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Q50" i="18"/>
  <c r="LP50" i="18"/>
  <c r="LO50" i="18"/>
  <c r="LN50" i="18"/>
  <c r="LM50" i="18"/>
  <c r="LL50" i="18"/>
  <c r="LH50" i="18"/>
  <c r="LG50" i="18"/>
  <c r="LE50" i="18"/>
  <c r="LD50" i="18"/>
  <c r="LC50" i="18"/>
  <c r="KY50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W47" i="18"/>
  <c r="PV47" i="18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W44" i="18"/>
  <c r="PV44" i="18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Q39" i="18"/>
  <c r="LP39" i="18"/>
  <c r="LO39" i="18"/>
  <c r="LN39" i="18"/>
  <c r="LM39" i="18"/>
  <c r="LL39" i="18"/>
  <c r="LH39" i="18"/>
  <c r="LG39" i="18"/>
  <c r="LE39" i="18"/>
  <c r="LD39" i="18"/>
  <c r="LC39" i="18"/>
  <c r="KY39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W38" i="18"/>
  <c r="PV38" i="18"/>
  <c r="PU38" i="18"/>
  <c r="PT38" i="18"/>
  <c r="PS38" i="18"/>
  <c r="PR38" i="18"/>
  <c r="PN38" i="18"/>
  <c r="PM38" i="18"/>
  <c r="PK38" i="18"/>
  <c r="PJ38" i="18"/>
  <c r="PI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LQ38" i="18"/>
  <c r="LP38" i="18"/>
  <c r="LO38" i="18"/>
  <c r="LN38" i="18"/>
  <c r="LM38" i="18"/>
  <c r="LL38" i="18"/>
  <c r="LH38" i="18"/>
  <c r="LG38" i="18"/>
  <c r="LE38" i="18"/>
  <c r="LD38" i="18"/>
  <c r="LC38" i="18"/>
  <c r="KY38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W23" i="18"/>
  <c r="PV23" i="18"/>
  <c r="PU23" i="18"/>
  <c r="PT23" i="18"/>
  <c r="PS23" i="18"/>
  <c r="PR23" i="18"/>
  <c r="PN23" i="18"/>
  <c r="PM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KY23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W20" i="18"/>
  <c r="PV20" i="18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W14" i="18"/>
  <c r="PV14" i="18"/>
  <c r="PU14" i="18"/>
  <c r="PT14" i="18"/>
  <c r="PS14" i="18"/>
  <c r="PR14" i="18"/>
  <c r="PN14" i="18"/>
  <c r="PM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QS11" i="18"/>
  <c r="QR11" i="18"/>
  <c r="QQ11" i="18"/>
  <c r="QP11" i="18"/>
  <c r="QO11" i="18"/>
  <c r="QN11" i="18"/>
  <c r="QJ11" i="18"/>
  <c r="QI11" i="18"/>
  <c r="QG11" i="18"/>
  <c r="QF11" i="18"/>
  <c r="QE11" i="18"/>
  <c r="QA11" i="18"/>
  <c r="PW11" i="18"/>
  <c r="PV11" i="18"/>
  <c r="PU11" i="18"/>
  <c r="PT11" i="18"/>
  <c r="PS11" i="18"/>
  <c r="PR11" i="18"/>
  <c r="PN11" i="18"/>
  <c r="PM11" i="18"/>
  <c r="PK11" i="18"/>
  <c r="PJ11" i="18"/>
  <c r="PI11" i="18"/>
  <c r="PE11" i="18"/>
  <c r="PA11" i="18"/>
  <c r="OZ11" i="18"/>
  <c r="OY11" i="18"/>
  <c r="OX11" i="18"/>
  <c r="OW11" i="18"/>
  <c r="OV11" i="18"/>
  <c r="OR11" i="18"/>
  <c r="OQ11" i="18"/>
  <c r="OO11" i="18"/>
  <c r="ON11" i="18"/>
  <c r="OM11" i="18"/>
  <c r="OI11" i="18"/>
  <c r="OE11" i="18"/>
  <c r="OD11" i="18"/>
  <c r="OC11" i="18"/>
  <c r="OB11" i="18"/>
  <c r="OA11" i="18"/>
  <c r="NZ11" i="18"/>
  <c r="NV11" i="18"/>
  <c r="NU11" i="18"/>
  <c r="NS11" i="18"/>
  <c r="NR11" i="18"/>
  <c r="NQ11" i="18"/>
  <c r="NM11" i="18"/>
  <c r="NI11" i="18"/>
  <c r="NH11" i="18"/>
  <c r="NG11" i="18"/>
  <c r="NF11" i="18"/>
  <c r="NE11" i="18"/>
  <c r="ND11" i="18"/>
  <c r="MZ11" i="18"/>
  <c r="MY11" i="18"/>
  <c r="MW11" i="18"/>
  <c r="MV11" i="18"/>
  <c r="MU11" i="18"/>
  <c r="MQ11" i="18"/>
  <c r="MM11" i="18"/>
  <c r="ML11" i="18"/>
  <c r="MK11" i="18"/>
  <c r="MJ11" i="18"/>
  <c r="MI11" i="18"/>
  <c r="MH11" i="18"/>
  <c r="MD11" i="18"/>
  <c r="MC11" i="18"/>
  <c r="MA11" i="18"/>
  <c r="LZ11" i="18"/>
  <c r="LY11" i="18"/>
  <c r="LU11" i="18"/>
  <c r="LQ11" i="18"/>
  <c r="LP11" i="18"/>
  <c r="LO11" i="18"/>
  <c r="LN11" i="18"/>
  <c r="LM11" i="18"/>
  <c r="LL11" i="18"/>
  <c r="LH11" i="18"/>
  <c r="LG11" i="18"/>
  <c r="LE11" i="18"/>
  <c r="LD11" i="18"/>
  <c r="LC11" i="18"/>
  <c r="KY11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M9" i="18"/>
  <c r="PK9" i="18"/>
  <c r="PJ9" i="18"/>
  <c r="PI9" i="18"/>
  <c r="PE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QS8" i="18"/>
  <c r="QR8" i="18"/>
  <c r="QQ8" i="18"/>
  <c r="QP8" i="18"/>
  <c r="QO8" i="18"/>
  <c r="QN8" i="18"/>
  <c r="QJ8" i="18"/>
  <c r="QI8" i="18"/>
  <c r="QG8" i="18"/>
  <c r="QF8" i="18"/>
  <c r="QE8" i="18"/>
  <c r="QA8" i="18"/>
  <c r="PW8" i="18"/>
  <c r="PV8" i="18"/>
  <c r="PU8" i="18"/>
  <c r="PT8" i="18"/>
  <c r="PS8" i="18"/>
  <c r="PR8" i="18"/>
  <c r="PN8" i="18"/>
  <c r="PM8" i="18"/>
  <c r="PK8" i="18"/>
  <c r="PJ8" i="18"/>
  <c r="PI8" i="18"/>
  <c r="PE8" i="18"/>
  <c r="PA8" i="18"/>
  <c r="OZ8" i="18"/>
  <c r="OY8" i="18"/>
  <c r="OX8" i="18"/>
  <c r="OW8" i="18"/>
  <c r="OV8" i="18"/>
  <c r="OR8" i="18"/>
  <c r="OQ8" i="18"/>
  <c r="OO8" i="18"/>
  <c r="ON8" i="18"/>
  <c r="OM8" i="18"/>
  <c r="OI8" i="18"/>
  <c r="OE8" i="18"/>
  <c r="OD8" i="18"/>
  <c r="OC8" i="18"/>
  <c r="OB8" i="18"/>
  <c r="OA8" i="18"/>
  <c r="NZ8" i="18"/>
  <c r="NV8" i="18"/>
  <c r="NU8" i="18"/>
  <c r="NS8" i="18"/>
  <c r="NR8" i="18"/>
  <c r="NQ8" i="18"/>
  <c r="NM8" i="18"/>
  <c r="NI8" i="18"/>
  <c r="NH8" i="18"/>
  <c r="NG8" i="18"/>
  <c r="NF8" i="18"/>
  <c r="NE8" i="18"/>
  <c r="ND8" i="18"/>
  <c r="MZ8" i="18"/>
  <c r="MY8" i="18"/>
  <c r="MW8" i="18"/>
  <c r="MV8" i="18"/>
  <c r="MU8" i="18"/>
  <c r="MQ8" i="18"/>
  <c r="MM8" i="18"/>
  <c r="ML8" i="18"/>
  <c r="MK8" i="18"/>
  <c r="MJ8" i="18"/>
  <c r="MI8" i="18"/>
  <c r="MH8" i="18"/>
  <c r="MD8" i="18"/>
  <c r="MC8" i="18"/>
  <c r="MA8" i="18"/>
  <c r="LZ8" i="18"/>
  <c r="LY8" i="18"/>
  <c r="LU8" i="18"/>
  <c r="LQ8" i="18"/>
  <c r="LP8" i="18"/>
  <c r="LO8" i="18"/>
  <c r="LN8" i="18"/>
  <c r="LM8" i="18"/>
  <c r="LL8" i="18"/>
  <c r="LH8" i="18"/>
  <c r="LG8" i="18"/>
  <c r="LE8" i="18"/>
  <c r="LD8" i="18"/>
  <c r="LC8" i="18"/>
  <c r="KY8" i="18"/>
  <c r="KE111" i="18"/>
  <c r="JI111" i="18"/>
  <c r="IM111" i="18"/>
  <c r="KE110" i="18"/>
  <c r="JI110" i="18"/>
  <c r="IM110" i="18"/>
  <c r="KE109" i="18"/>
  <c r="JI109" i="18"/>
  <c r="IM109" i="18"/>
  <c r="IL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X101" i="18"/>
  <c r="JS101" i="18"/>
  <c r="JH109" i="18" s="1"/>
  <c r="JJ101" i="18"/>
  <c r="JH107" i="18" s="1"/>
  <c r="JH101" i="18"/>
  <c r="JB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U49" i="18"/>
  <c r="KT49" i="18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K48" i="18"/>
  <c r="KI48" i="18"/>
  <c r="KH48" i="18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C48" i="18"/>
  <c r="JB48" i="18"/>
  <c r="JA48" i="18"/>
  <c r="IZ48" i="18"/>
  <c r="IY48" i="18"/>
  <c r="IX48" i="18"/>
  <c r="IT48" i="18"/>
  <c r="IS48" i="18"/>
  <c r="IQ48" i="18"/>
  <c r="IP48" i="18"/>
  <c r="IO48" i="18"/>
  <c r="IK48" i="18"/>
  <c r="KU47" i="18"/>
  <c r="KT47" i="18"/>
  <c r="KS47" i="18"/>
  <c r="KR47" i="18"/>
  <c r="KQ47" i="18"/>
  <c r="KP47" i="18"/>
  <c r="KL47" i="18"/>
  <c r="KK47" i="18"/>
  <c r="KI47" i="18"/>
  <c r="KH47" i="18"/>
  <c r="KG47" i="18"/>
  <c r="KC47" i="18"/>
  <c r="JY47" i="18"/>
  <c r="JX47" i="18"/>
  <c r="JW47" i="18"/>
  <c r="JV47" i="18"/>
  <c r="JU47" i="18"/>
  <c r="JT47" i="18"/>
  <c r="JP47" i="18"/>
  <c r="JO47" i="18"/>
  <c r="JM47" i="18"/>
  <c r="JL47" i="18"/>
  <c r="JK47" i="18"/>
  <c r="JG47" i="18"/>
  <c r="JC47" i="18"/>
  <c r="JB47" i="18"/>
  <c r="JA47" i="18"/>
  <c r="IZ47" i="18"/>
  <c r="IY47" i="18"/>
  <c r="IX47" i="18"/>
  <c r="IT47" i="18"/>
  <c r="IS47" i="18"/>
  <c r="IQ47" i="18"/>
  <c r="IP47" i="18"/>
  <c r="IO47" i="18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Y46" i="18"/>
  <c r="JX46" i="18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S46" i="18"/>
  <c r="IQ46" i="18"/>
  <c r="IP46" i="18"/>
  <c r="IO46" i="18"/>
  <c r="IK46" i="18"/>
  <c r="KU45" i="18"/>
  <c r="KT45" i="18"/>
  <c r="KS45" i="18"/>
  <c r="KR45" i="18"/>
  <c r="KQ45" i="18"/>
  <c r="KP45" i="18"/>
  <c r="KL45" i="18"/>
  <c r="KK45" i="18"/>
  <c r="KI45" i="18"/>
  <c r="KH45" i="18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C45" i="18"/>
  <c r="JB45" i="18"/>
  <c r="JA45" i="18"/>
  <c r="IZ45" i="18"/>
  <c r="IY45" i="18"/>
  <c r="IX45" i="18"/>
  <c r="IT45" i="18"/>
  <c r="IS45" i="18"/>
  <c r="IQ45" i="18"/>
  <c r="IP45" i="18"/>
  <c r="IO45" i="18"/>
  <c r="IK45" i="18"/>
  <c r="KU44" i="18"/>
  <c r="KT44" i="18"/>
  <c r="KS44" i="18"/>
  <c r="KR44" i="18"/>
  <c r="KQ44" i="18"/>
  <c r="KP44" i="18"/>
  <c r="KL44" i="18"/>
  <c r="KK44" i="18"/>
  <c r="KI44" i="18"/>
  <c r="KH44" i="18"/>
  <c r="KG44" i="18"/>
  <c r="KC44" i="18"/>
  <c r="JY44" i="18"/>
  <c r="JX44" i="18"/>
  <c r="JW44" i="18"/>
  <c r="JV44" i="18"/>
  <c r="JU44" i="18"/>
  <c r="JT44" i="18"/>
  <c r="JP44" i="18"/>
  <c r="JO44" i="18"/>
  <c r="JM44" i="18"/>
  <c r="JL44" i="18"/>
  <c r="JK44" i="18"/>
  <c r="JG44" i="18"/>
  <c r="JC44" i="18"/>
  <c r="JB44" i="18"/>
  <c r="JA44" i="18"/>
  <c r="IZ44" i="18"/>
  <c r="IY44" i="18"/>
  <c r="IX44" i="18"/>
  <c r="IT44" i="18"/>
  <c r="IS44" i="18"/>
  <c r="IQ44" i="18"/>
  <c r="IP44" i="18"/>
  <c r="IO44" i="18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C43" i="18"/>
  <c r="JB43" i="18"/>
  <c r="JA43" i="18"/>
  <c r="IZ43" i="18"/>
  <c r="IY43" i="18"/>
  <c r="IX43" i="18"/>
  <c r="IT43" i="18"/>
  <c r="IS43" i="18"/>
  <c r="IQ43" i="18"/>
  <c r="IP43" i="18"/>
  <c r="IO43" i="18"/>
  <c r="IK43" i="18"/>
  <c r="KU42" i="18"/>
  <c r="KT42" i="18"/>
  <c r="KS42" i="18"/>
  <c r="KR42" i="18"/>
  <c r="KQ42" i="18"/>
  <c r="KP42" i="18"/>
  <c r="KL42" i="18"/>
  <c r="KK42" i="18"/>
  <c r="KI42" i="18"/>
  <c r="KH42" i="18"/>
  <c r="KG42" i="18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K41" i="18"/>
  <c r="KI41" i="18"/>
  <c r="KH41" i="18"/>
  <c r="KG41" i="18"/>
  <c r="KC41" i="18"/>
  <c r="JY41" i="18"/>
  <c r="JX41" i="18"/>
  <c r="JW41" i="18"/>
  <c r="JV41" i="18"/>
  <c r="JU41" i="18"/>
  <c r="JT41" i="18"/>
  <c r="JP41" i="18"/>
  <c r="JO41" i="18"/>
  <c r="JM41" i="18"/>
  <c r="JL41" i="18"/>
  <c r="JK41" i="18"/>
  <c r="JG41" i="18"/>
  <c r="JC41" i="18"/>
  <c r="JB41" i="18"/>
  <c r="JA41" i="18"/>
  <c r="IZ41" i="18"/>
  <c r="IY41" i="18"/>
  <c r="IX41" i="18"/>
  <c r="IT41" i="18"/>
  <c r="IS41" i="18"/>
  <c r="IQ41" i="18"/>
  <c r="IP41" i="18"/>
  <c r="IO41" i="18"/>
  <c r="IK41" i="18"/>
  <c r="KU40" i="18"/>
  <c r="KT40" i="18"/>
  <c r="KS40" i="18"/>
  <c r="KR40" i="18"/>
  <c r="KQ40" i="18"/>
  <c r="KP40" i="18"/>
  <c r="KL40" i="18"/>
  <c r="KK40" i="18"/>
  <c r="KI40" i="18"/>
  <c r="KH40" i="18"/>
  <c r="KG40" i="18"/>
  <c r="KC40" i="18"/>
  <c r="JY40" i="18"/>
  <c r="JX40" i="18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U39" i="18"/>
  <c r="KT39" i="18"/>
  <c r="KS39" i="18"/>
  <c r="KR39" i="18"/>
  <c r="KQ39" i="18"/>
  <c r="KP39" i="18"/>
  <c r="KL39" i="18"/>
  <c r="KK39" i="18"/>
  <c r="KI39" i="18"/>
  <c r="KH39" i="18"/>
  <c r="KG39" i="18"/>
  <c r="KC39" i="18"/>
  <c r="JY39" i="18"/>
  <c r="JX39" i="18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KC38" i="18"/>
  <c r="JY38" i="18"/>
  <c r="JX38" i="18"/>
  <c r="JW38" i="18"/>
  <c r="JV38" i="18"/>
  <c r="JU38" i="18"/>
  <c r="JT38" i="18"/>
  <c r="JP38" i="18"/>
  <c r="JO38" i="18"/>
  <c r="JM38" i="18"/>
  <c r="JL38" i="18"/>
  <c r="JK38" i="18"/>
  <c r="JG38" i="18"/>
  <c r="JC38" i="18"/>
  <c r="JB38" i="18"/>
  <c r="JA38" i="18"/>
  <c r="IZ38" i="18"/>
  <c r="IY38" i="18"/>
  <c r="IX38" i="18"/>
  <c r="IT38" i="18"/>
  <c r="IS38" i="18"/>
  <c r="IQ38" i="18"/>
  <c r="IP38" i="18"/>
  <c r="IO38" i="18"/>
  <c r="IK38" i="18"/>
  <c r="KU37" i="18"/>
  <c r="KT37" i="18"/>
  <c r="KS37" i="18"/>
  <c r="KR37" i="18"/>
  <c r="KQ37" i="18"/>
  <c r="KP37" i="18"/>
  <c r="KL37" i="18"/>
  <c r="KK37" i="18"/>
  <c r="KI37" i="18"/>
  <c r="KH37" i="18"/>
  <c r="KG37" i="18"/>
  <c r="KC37" i="18"/>
  <c r="JY37" i="18"/>
  <c r="JX37" i="18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K35" i="18"/>
  <c r="KI35" i="18"/>
  <c r="KH35" i="18"/>
  <c r="KG35" i="18"/>
  <c r="KC35" i="18"/>
  <c r="JY35" i="18"/>
  <c r="JX35" i="18"/>
  <c r="JW35" i="18"/>
  <c r="JV35" i="18"/>
  <c r="JU35" i="18"/>
  <c r="JT35" i="18"/>
  <c r="JP35" i="18"/>
  <c r="JO35" i="18"/>
  <c r="JM35" i="18"/>
  <c r="JL35" i="18"/>
  <c r="JK35" i="18"/>
  <c r="JG35" i="18"/>
  <c r="JC35" i="18"/>
  <c r="JB35" i="18"/>
  <c r="JA35" i="18"/>
  <c r="IZ35" i="18"/>
  <c r="IY35" i="18"/>
  <c r="IX35" i="18"/>
  <c r="IT35" i="18"/>
  <c r="IS35" i="18"/>
  <c r="IQ35" i="18"/>
  <c r="IP35" i="18"/>
  <c r="IO35" i="18"/>
  <c r="IK35" i="18"/>
  <c r="KU34" i="18"/>
  <c r="KT34" i="18"/>
  <c r="KS34" i="18"/>
  <c r="KR34" i="18"/>
  <c r="KQ34" i="18"/>
  <c r="KP34" i="18"/>
  <c r="KL34" i="18"/>
  <c r="KK34" i="18"/>
  <c r="KI34" i="18"/>
  <c r="KH34" i="18"/>
  <c r="KG34" i="18"/>
  <c r="KC34" i="18"/>
  <c r="JY34" i="18"/>
  <c r="JX34" i="18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U33" i="18"/>
  <c r="KT33" i="18"/>
  <c r="KS33" i="18"/>
  <c r="KR33" i="18"/>
  <c r="KQ33" i="18"/>
  <c r="KP33" i="18"/>
  <c r="KL33" i="18"/>
  <c r="KK33" i="18"/>
  <c r="KI33" i="18"/>
  <c r="KH33" i="18"/>
  <c r="KG33" i="18"/>
  <c r="KC33" i="18"/>
  <c r="JY33" i="18"/>
  <c r="JX33" i="18"/>
  <c r="JW33" i="18"/>
  <c r="JV33" i="18"/>
  <c r="JU33" i="18"/>
  <c r="JT33" i="18"/>
  <c r="JP33" i="18"/>
  <c r="JO33" i="18"/>
  <c r="JM33" i="18"/>
  <c r="JL33" i="18"/>
  <c r="JK33" i="18"/>
  <c r="JG33" i="18"/>
  <c r="JC33" i="18"/>
  <c r="JB33" i="18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K32" i="18"/>
  <c r="KI32" i="18"/>
  <c r="KH32" i="18"/>
  <c r="KG32" i="18"/>
  <c r="KC32" i="18"/>
  <c r="JY32" i="18"/>
  <c r="JX32" i="18"/>
  <c r="JW32" i="18"/>
  <c r="JV32" i="18"/>
  <c r="JU32" i="18"/>
  <c r="JT32" i="18"/>
  <c r="JP32" i="18"/>
  <c r="JO32" i="18"/>
  <c r="JM32" i="18"/>
  <c r="JL32" i="18"/>
  <c r="JK32" i="18"/>
  <c r="JG32" i="18"/>
  <c r="JC32" i="18"/>
  <c r="JB32" i="18"/>
  <c r="JA32" i="18"/>
  <c r="IZ32" i="18"/>
  <c r="IY32" i="18"/>
  <c r="IX32" i="18"/>
  <c r="IT32" i="18"/>
  <c r="IS32" i="18"/>
  <c r="IQ32" i="18"/>
  <c r="IP32" i="18"/>
  <c r="IO32" i="18"/>
  <c r="IK32" i="18"/>
  <c r="KU31" i="18"/>
  <c r="KT31" i="18"/>
  <c r="KS31" i="18"/>
  <c r="KR31" i="18"/>
  <c r="KQ31" i="18"/>
  <c r="KP31" i="18"/>
  <c r="KL31" i="18"/>
  <c r="KK31" i="18"/>
  <c r="KI31" i="18"/>
  <c r="KH31" i="18"/>
  <c r="KG31" i="18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K29" i="18"/>
  <c r="KI29" i="18"/>
  <c r="KH29" i="18"/>
  <c r="KG29" i="18"/>
  <c r="KC29" i="18"/>
  <c r="JY29" i="18"/>
  <c r="JX29" i="18"/>
  <c r="JW29" i="18"/>
  <c r="JV29" i="18"/>
  <c r="JU29" i="18"/>
  <c r="JT29" i="18"/>
  <c r="JP29" i="18"/>
  <c r="JO29" i="18"/>
  <c r="JM29" i="18"/>
  <c r="JL29" i="18"/>
  <c r="JK29" i="18"/>
  <c r="JG29" i="18"/>
  <c r="JC29" i="18"/>
  <c r="JB29" i="18"/>
  <c r="JA29" i="18"/>
  <c r="IZ29" i="18"/>
  <c r="IY29" i="18"/>
  <c r="IX29" i="18"/>
  <c r="IT29" i="18"/>
  <c r="IS29" i="18"/>
  <c r="IQ29" i="18"/>
  <c r="IP29" i="18"/>
  <c r="IO29" i="18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S27" i="18"/>
  <c r="IQ27" i="18"/>
  <c r="IP27" i="18"/>
  <c r="IO27" i="18"/>
  <c r="IK27" i="18"/>
  <c r="KU26" i="18"/>
  <c r="KT26" i="18"/>
  <c r="KS26" i="18"/>
  <c r="KR26" i="18"/>
  <c r="KQ26" i="18"/>
  <c r="KP26" i="18"/>
  <c r="KL26" i="18"/>
  <c r="KK26" i="18"/>
  <c r="KI26" i="18"/>
  <c r="KH26" i="18"/>
  <c r="KG26" i="18"/>
  <c r="KC26" i="18"/>
  <c r="JY26" i="18"/>
  <c r="JX26" i="18"/>
  <c r="JW26" i="18"/>
  <c r="JV26" i="18"/>
  <c r="JU26" i="18"/>
  <c r="JT26" i="18"/>
  <c r="JP26" i="18"/>
  <c r="JO26" i="18"/>
  <c r="JM26" i="18"/>
  <c r="JL26" i="18"/>
  <c r="JK26" i="18"/>
  <c r="JG26" i="18"/>
  <c r="JC26" i="18"/>
  <c r="JB26" i="18"/>
  <c r="JA26" i="18"/>
  <c r="IZ26" i="18"/>
  <c r="IY26" i="18"/>
  <c r="IX26" i="18"/>
  <c r="IT26" i="18"/>
  <c r="IS26" i="18"/>
  <c r="IQ26" i="18"/>
  <c r="IP26" i="18"/>
  <c r="IO26" i="18"/>
  <c r="IK26" i="18"/>
  <c r="KU25" i="18"/>
  <c r="KT25" i="18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C25" i="18"/>
  <c r="JB25" i="18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Y24" i="18"/>
  <c r="JX24" i="18"/>
  <c r="JW24" i="18"/>
  <c r="JV24" i="18"/>
  <c r="JU24" i="18"/>
  <c r="JT24" i="18"/>
  <c r="JP24" i="18"/>
  <c r="JO24" i="18"/>
  <c r="JM24" i="18"/>
  <c r="JL24" i="18"/>
  <c r="JK24" i="18"/>
  <c r="JG24" i="18"/>
  <c r="JC24" i="18"/>
  <c r="JB24" i="18"/>
  <c r="JA24" i="18"/>
  <c r="IZ24" i="18"/>
  <c r="IY24" i="18"/>
  <c r="IX24" i="18"/>
  <c r="IT24" i="18"/>
  <c r="IS24" i="18"/>
  <c r="IQ24" i="18"/>
  <c r="IP24" i="18"/>
  <c r="IO24" i="18"/>
  <c r="IK24" i="18"/>
  <c r="KU23" i="18"/>
  <c r="KT23" i="18"/>
  <c r="KS23" i="18"/>
  <c r="KR23" i="18"/>
  <c r="KQ23" i="18"/>
  <c r="KP23" i="18"/>
  <c r="KL23" i="18"/>
  <c r="KK23" i="18"/>
  <c r="KI23" i="18"/>
  <c r="KH23" i="18"/>
  <c r="KG23" i="18"/>
  <c r="KC23" i="18"/>
  <c r="JY23" i="18"/>
  <c r="JX23" i="18"/>
  <c r="JW23" i="18"/>
  <c r="JV23" i="18"/>
  <c r="JU23" i="18"/>
  <c r="JT23" i="18"/>
  <c r="JP23" i="18"/>
  <c r="JO23" i="18"/>
  <c r="JM23" i="18"/>
  <c r="JL23" i="18"/>
  <c r="JK23" i="18"/>
  <c r="JG23" i="18"/>
  <c r="JC23" i="18"/>
  <c r="JB23" i="18"/>
  <c r="JA23" i="18"/>
  <c r="IZ23" i="18"/>
  <c r="IY23" i="18"/>
  <c r="IX23" i="18"/>
  <c r="IT23" i="18"/>
  <c r="IS23" i="18"/>
  <c r="IQ23" i="18"/>
  <c r="IP23" i="18"/>
  <c r="IO23" i="18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JC17" i="18"/>
  <c r="JB17" i="18"/>
  <c r="JA17" i="18"/>
  <c r="IZ17" i="18"/>
  <c r="IY17" i="18"/>
  <c r="IX17" i="18"/>
  <c r="IT17" i="18"/>
  <c r="IS17" i="18"/>
  <c r="IQ17" i="18"/>
  <c r="IP17" i="18"/>
  <c r="IO17" i="18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C15" i="18"/>
  <c r="JB15" i="18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JG14" i="18"/>
  <c r="JC14" i="18"/>
  <c r="JB14" i="18"/>
  <c r="JA14" i="18"/>
  <c r="IZ14" i="18"/>
  <c r="IY14" i="18"/>
  <c r="IX14" i="18"/>
  <c r="IT14" i="18"/>
  <c r="IS14" i="18"/>
  <c r="IQ14" i="18"/>
  <c r="IP14" i="18"/>
  <c r="IO14" i="18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K11" i="18"/>
  <c r="KI11" i="18"/>
  <c r="KH11" i="18"/>
  <c r="KG11" i="18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JG11" i="18"/>
  <c r="JC11" i="18"/>
  <c r="JB11" i="18"/>
  <c r="JA11" i="18"/>
  <c r="IZ11" i="18"/>
  <c r="IY11" i="18"/>
  <c r="IX11" i="18"/>
  <c r="IT11" i="18"/>
  <c r="IS11" i="18"/>
  <c r="IQ11" i="18"/>
  <c r="IP11" i="18"/>
  <c r="IO11" i="18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K8" i="18"/>
  <c r="KI8" i="18"/>
  <c r="KH8" i="18"/>
  <c r="KG8" i="18"/>
  <c r="KC8" i="18"/>
  <c r="JY8" i="18"/>
  <c r="JX8" i="18"/>
  <c r="JW8" i="18"/>
  <c r="JV8" i="18"/>
  <c r="JU8" i="18"/>
  <c r="JT8" i="18"/>
  <c r="JP8" i="18"/>
  <c r="JO8" i="18"/>
  <c r="JM8" i="18"/>
  <c r="JL8" i="18"/>
  <c r="JK8" i="18"/>
  <c r="JG8" i="18"/>
  <c r="JC8" i="18"/>
  <c r="JB8" i="18"/>
  <c r="JA8" i="18"/>
  <c r="IZ8" i="18"/>
  <c r="IY8" i="18"/>
  <c r="IX8" i="18"/>
  <c r="IT8" i="18"/>
  <c r="IS8" i="18"/>
  <c r="IQ8" i="18"/>
  <c r="IP8" i="18"/>
  <c r="IO8" i="18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N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W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S11" i="18"/>
  <c r="GN11" i="18"/>
  <c r="GO11" i="18" s="1"/>
  <c r="GM11" i="18"/>
  <c r="GL11" i="18"/>
  <c r="GK11" i="18"/>
  <c r="GJ11" i="18"/>
  <c r="GF11" i="18"/>
  <c r="GE11" i="18"/>
  <c r="GC11" i="18"/>
  <c r="GB11" i="18"/>
  <c r="GA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R101" i="18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I8" i="18"/>
  <c r="FG8" i="18"/>
  <c r="FF8" i="18"/>
  <c r="FE8" i="18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U8" i="18"/>
  <c r="AY8" i="18"/>
  <c r="AZ8" i="18"/>
  <c r="BA8" i="18"/>
  <c r="BC8" i="18"/>
  <c r="BD8" i="18"/>
  <c r="BH8" i="18"/>
  <c r="BI8" i="18"/>
  <c r="BJ8" i="18"/>
  <c r="BK8" i="18"/>
  <c r="BL8" i="18"/>
  <c r="BM8" i="18"/>
  <c r="BQ8" i="18"/>
  <c r="BU8" i="18"/>
  <c r="BV8" i="18"/>
  <c r="BW8" i="18"/>
  <c r="BY8" i="18"/>
  <c r="BZ8" i="18"/>
  <c r="CD8" i="18"/>
  <c r="CE8" i="18"/>
  <c r="CF8" i="18"/>
  <c r="CG8" i="18"/>
  <c r="CH8" i="18"/>
  <c r="CI8" i="18"/>
  <c r="CM8" i="18"/>
  <c r="CQ8" i="18"/>
  <c r="CR8" i="18"/>
  <c r="CS8" i="18"/>
  <c r="CU8" i="18"/>
  <c r="CV8" i="18"/>
  <c r="CZ8" i="18"/>
  <c r="DA8" i="18"/>
  <c r="DB8" i="18"/>
  <c r="DC8" i="18"/>
  <c r="DD8" i="18"/>
  <c r="DE8" i="18"/>
  <c r="AU9" i="18"/>
  <c r="AY9" i="18"/>
  <c r="AZ9" i="18"/>
  <c r="BA9" i="18"/>
  <c r="BC9" i="18"/>
  <c r="BD9" i="18"/>
  <c r="BH9" i="18"/>
  <c r="BI9" i="18"/>
  <c r="BJ9" i="18"/>
  <c r="BK9" i="18"/>
  <c r="BL9" i="18"/>
  <c r="BM9" i="18"/>
  <c r="BQ9" i="18"/>
  <c r="BU9" i="18"/>
  <c r="BV9" i="18"/>
  <c r="BW9" i="18"/>
  <c r="BY9" i="18"/>
  <c r="BZ9" i="18"/>
  <c r="CD9" i="18"/>
  <c r="CE9" i="18"/>
  <c r="CF9" i="18"/>
  <c r="CG9" i="18"/>
  <c r="CH9" i="18"/>
  <c r="CI9" i="18"/>
  <c r="CM9" i="18"/>
  <c r="CQ9" i="18"/>
  <c r="CR9" i="18"/>
  <c r="CS9" i="18"/>
  <c r="CU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/>
  <c r="CM10" i="18"/>
  <c r="CQ10" i="18"/>
  <c r="CR10" i="18"/>
  <c r="CS10" i="18"/>
  <c r="CU10" i="18"/>
  <c r="CV10" i="18"/>
  <c r="CZ10" i="18"/>
  <c r="DA10" i="18"/>
  <c r="DB10" i="18"/>
  <c r="DC10" i="18"/>
  <c r="DD10" i="18"/>
  <c r="DE10" i="18"/>
  <c r="AU11" i="18"/>
  <c r="AY11" i="18"/>
  <c r="AZ11" i="18"/>
  <c r="BA11" i="18"/>
  <c r="BC11" i="18"/>
  <c r="BD11" i="18"/>
  <c r="BH11" i="18"/>
  <c r="BI11" i="18"/>
  <c r="BJ11" i="18"/>
  <c r="BK11" i="18"/>
  <c r="BL11" i="18"/>
  <c r="BM11" i="18"/>
  <c r="BQ11" i="18"/>
  <c r="BU11" i="18"/>
  <c r="BV11" i="18"/>
  <c r="BW11" i="18"/>
  <c r="BY11" i="18"/>
  <c r="BZ11" i="18"/>
  <c r="CD11" i="18"/>
  <c r="CE11" i="18"/>
  <c r="CF11" i="18"/>
  <c r="CG11" i="18"/>
  <c r="CH11" i="18"/>
  <c r="CI11" i="18"/>
  <c r="CM11" i="18"/>
  <c r="CQ11" i="18"/>
  <c r="CR11" i="18"/>
  <c r="CS11" i="18"/>
  <c r="CU11" i="18"/>
  <c r="CV11" i="18"/>
  <c r="CZ11" i="18"/>
  <c r="DA11" i="18"/>
  <c r="DB11" i="18"/>
  <c r="DC11" i="18"/>
  <c r="DD11" i="18"/>
  <c r="DE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/>
  <c r="CM13" i="18"/>
  <c r="CQ13" i="18"/>
  <c r="CR13" i="18"/>
  <c r="CS13" i="18"/>
  <c r="CU13" i="18"/>
  <c r="CV13" i="18"/>
  <c r="CZ13" i="18"/>
  <c r="DA13" i="18"/>
  <c r="DB13" i="18"/>
  <c r="DC13" i="18"/>
  <c r="DD13" i="18"/>
  <c r="DE13" i="18"/>
  <c r="AU14" i="18"/>
  <c r="AY14" i="18"/>
  <c r="AZ14" i="18"/>
  <c r="BA14" i="18"/>
  <c r="BC14" i="18"/>
  <c r="BD14" i="18"/>
  <c r="BH14" i="18"/>
  <c r="BI14" i="18"/>
  <c r="BJ14" i="18"/>
  <c r="BK14" i="18"/>
  <c r="BL14" i="18"/>
  <c r="BM14" i="18"/>
  <c r="BQ14" i="18"/>
  <c r="BU14" i="18"/>
  <c r="BV14" i="18"/>
  <c r="BW14" i="18"/>
  <c r="BY14" i="18"/>
  <c r="BZ14" i="18"/>
  <c r="CD14" i="18"/>
  <c r="CE14" i="18"/>
  <c r="CF14" i="18"/>
  <c r="CG14" i="18"/>
  <c r="CH14" i="18"/>
  <c r="CI14" i="18"/>
  <c r="CM14" i="18"/>
  <c r="CQ14" i="18"/>
  <c r="CR14" i="18"/>
  <c r="CS14" i="18"/>
  <c r="CU14" i="18"/>
  <c r="CV14" i="18"/>
  <c r="CZ14" i="18"/>
  <c r="DA14" i="18"/>
  <c r="DB14" i="18"/>
  <c r="DC14" i="18"/>
  <c r="DD14" i="18"/>
  <c r="DE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/>
  <c r="BW15" i="18"/>
  <c r="BY15" i="18"/>
  <c r="BZ15" i="18"/>
  <c r="CD15" i="18"/>
  <c r="CE15" i="18"/>
  <c r="CF15" i="18"/>
  <c r="CG15" i="18"/>
  <c r="CH15" i="18"/>
  <c r="CI15" i="18"/>
  <c r="CM15" i="18"/>
  <c r="CQ15" i="18"/>
  <c r="CR15" i="18"/>
  <c r="CS15" i="18"/>
  <c r="CU15" i="18"/>
  <c r="CV15" i="18"/>
  <c r="CZ15" i="18"/>
  <c r="DA15" i="18"/>
  <c r="DB15" i="18"/>
  <c r="DC15" i="18"/>
  <c r="DD15" i="18"/>
  <c r="DE15" i="18"/>
  <c r="AU16" i="18"/>
  <c r="AY16" i="18"/>
  <c r="AZ16" i="18"/>
  <c r="BA16" i="18"/>
  <c r="BC16" i="18"/>
  <c r="BD16" i="18"/>
  <c r="BH16" i="18"/>
  <c r="BI16" i="18"/>
  <c r="BJ16" i="18"/>
  <c r="BK16" i="18"/>
  <c r="BL16" i="18"/>
  <c r="BM16" i="18"/>
  <c r="BQ16" i="18"/>
  <c r="BU16" i="18"/>
  <c r="BV16" i="18"/>
  <c r="BW16" i="18"/>
  <c r="BY16" i="18"/>
  <c r="BZ16" i="18"/>
  <c r="CD16" i="18"/>
  <c r="CE16" i="18"/>
  <c r="CF16" i="18"/>
  <c r="CG16" i="18"/>
  <c r="CH16" i="18"/>
  <c r="CI16" i="18"/>
  <c r="CM16" i="18"/>
  <c r="CQ16" i="18"/>
  <c r="CR16" i="18"/>
  <c r="CS16" i="18"/>
  <c r="CU16" i="18"/>
  <c r="CV16" i="18"/>
  <c r="CZ16" i="18"/>
  <c r="DA16" i="18"/>
  <c r="DB16" i="18"/>
  <c r="DC16" i="18"/>
  <c r="DD16" i="18"/>
  <c r="DE16" i="18"/>
  <c r="AU17" i="18"/>
  <c r="AY17" i="18"/>
  <c r="AZ17" i="18"/>
  <c r="BA17" i="18"/>
  <c r="BC17" i="18"/>
  <c r="BD17" i="18"/>
  <c r="BH17" i="18"/>
  <c r="BI17" i="18"/>
  <c r="BJ17" i="18"/>
  <c r="BK17" i="18"/>
  <c r="BL17" i="18"/>
  <c r="BM17" i="18"/>
  <c r="BQ17" i="18"/>
  <c r="BU17" i="18"/>
  <c r="BV17" i="18"/>
  <c r="BW17" i="18"/>
  <c r="BY17" i="18"/>
  <c r="BZ17" i="18"/>
  <c r="CD17" i="18"/>
  <c r="CE17" i="18"/>
  <c r="CF17" i="18"/>
  <c r="CG17" i="18"/>
  <c r="CH17" i="18"/>
  <c r="CI17" i="18"/>
  <c r="CM17" i="18"/>
  <c r="CQ17" i="18"/>
  <c r="CR17" i="18"/>
  <c r="CS17" i="18"/>
  <c r="CU17" i="18"/>
  <c r="CV17" i="18"/>
  <c r="CZ17" i="18"/>
  <c r="DA17" i="18"/>
  <c r="DB17" i="18"/>
  <c r="DC17" i="18"/>
  <c r="DD17" i="18"/>
  <c r="DE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/>
  <c r="BQ18" i="18"/>
  <c r="BU18" i="18"/>
  <c r="BV18" i="18"/>
  <c r="BW18" i="18"/>
  <c r="BY18" i="18"/>
  <c r="BZ18" i="18"/>
  <c r="CD18" i="18"/>
  <c r="CE18" i="18"/>
  <c r="CF18" i="18"/>
  <c r="CG18" i="18"/>
  <c r="CH18" i="18"/>
  <c r="CI18" i="18"/>
  <c r="CM18" i="18"/>
  <c r="CQ18" i="18"/>
  <c r="CR18" i="18"/>
  <c r="CS18" i="18"/>
  <c r="CU18" i="18"/>
  <c r="CV18" i="18"/>
  <c r="CZ18" i="18"/>
  <c r="DA18" i="18"/>
  <c r="DB18" i="18"/>
  <c r="DC18" i="18"/>
  <c r="DD18" i="18"/>
  <c r="DE18" i="18"/>
  <c r="AU19" i="18"/>
  <c r="AY19" i="18"/>
  <c r="AZ19" i="18"/>
  <c r="BA19" i="18"/>
  <c r="BC19" i="18"/>
  <c r="BD19" i="18"/>
  <c r="BH19" i="18"/>
  <c r="BI19" i="18"/>
  <c r="BJ19" i="18"/>
  <c r="BK19" i="18"/>
  <c r="BL19" i="18"/>
  <c r="BM19" i="18"/>
  <c r="BQ19" i="18"/>
  <c r="BU19" i="18"/>
  <c r="BV19" i="18"/>
  <c r="BW19" i="18"/>
  <c r="BY19" i="18"/>
  <c r="BZ19" i="18"/>
  <c r="CD19" i="18"/>
  <c r="CE19" i="18"/>
  <c r="CF19" i="18"/>
  <c r="CG19" i="18"/>
  <c r="CH19" i="18"/>
  <c r="CI19" i="18"/>
  <c r="CM19" i="18"/>
  <c r="CQ19" i="18"/>
  <c r="CR19" i="18"/>
  <c r="CS19" i="18"/>
  <c r="CU19" i="18"/>
  <c r="CV19" i="18"/>
  <c r="CZ19" i="18"/>
  <c r="DA19" i="18"/>
  <c r="DB19" i="18"/>
  <c r="DC19" i="18"/>
  <c r="DD19" i="18"/>
  <c r="DE19" i="18"/>
  <c r="AU20" i="18"/>
  <c r="AY20" i="18"/>
  <c r="AZ20" i="18"/>
  <c r="BA20" i="18"/>
  <c r="BC20" i="18"/>
  <c r="BD20" i="18"/>
  <c r="BH20" i="18"/>
  <c r="BI20" i="18"/>
  <c r="BJ20" i="18"/>
  <c r="BK20" i="18"/>
  <c r="BL20" i="18"/>
  <c r="BM20" i="18"/>
  <c r="BQ20" i="18"/>
  <c r="BU20" i="18"/>
  <c r="BV20" i="18"/>
  <c r="BW20" i="18"/>
  <c r="BY20" i="18"/>
  <c r="BZ20" i="18"/>
  <c r="CD20" i="18"/>
  <c r="CE20" i="18"/>
  <c r="CF20" i="18"/>
  <c r="CG20" i="18"/>
  <c r="CH20" i="18"/>
  <c r="CI20" i="18"/>
  <c r="CM20" i="18"/>
  <c r="CQ20" i="18"/>
  <c r="CR20" i="18"/>
  <c r="CS20" i="18"/>
  <c r="CU20" i="18"/>
  <c r="CV20" i="18"/>
  <c r="CZ20" i="18"/>
  <c r="DA20" i="18"/>
  <c r="DB20" i="18"/>
  <c r="DC20" i="18"/>
  <c r="DD20" i="18"/>
  <c r="DE20" i="18"/>
  <c r="AU21" i="18"/>
  <c r="AY21" i="18"/>
  <c r="AZ21" i="18"/>
  <c r="BA21" i="18"/>
  <c r="BC21" i="18"/>
  <c r="BD21" i="18"/>
  <c r="BH21" i="18"/>
  <c r="BI21" i="18"/>
  <c r="BJ21" i="18"/>
  <c r="BK21" i="18"/>
  <c r="BL21" i="18"/>
  <c r="BM21" i="18"/>
  <c r="BQ21" i="18"/>
  <c r="BU21" i="18"/>
  <c r="BV21" i="18"/>
  <c r="BW21" i="18"/>
  <c r="BY21" i="18"/>
  <c r="BZ21" i="18"/>
  <c r="CD21" i="18"/>
  <c r="CE21" i="18"/>
  <c r="CF21" i="18"/>
  <c r="CG21" i="18"/>
  <c r="CH21" i="18"/>
  <c r="CI21" i="18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/>
  <c r="BQ22" i="18"/>
  <c r="BU22" i="18"/>
  <c r="BV22" i="18"/>
  <c r="BW22" i="18"/>
  <c r="BY22" i="18"/>
  <c r="BZ22" i="18"/>
  <c r="CD22" i="18"/>
  <c r="CE22" i="18"/>
  <c r="CF22" i="18"/>
  <c r="CG22" i="18"/>
  <c r="CH22" i="18"/>
  <c r="CI22" i="18"/>
  <c r="CM22" i="18"/>
  <c r="CQ22" i="18"/>
  <c r="CR22" i="18"/>
  <c r="CS22" i="18"/>
  <c r="CU22" i="18"/>
  <c r="CV22" i="18"/>
  <c r="CZ22" i="18"/>
  <c r="DA22" i="18"/>
  <c r="DB22" i="18"/>
  <c r="DC22" i="18"/>
  <c r="DD22" i="18"/>
  <c r="DE22" i="18"/>
  <c r="AU23" i="18"/>
  <c r="AY23" i="18"/>
  <c r="AZ23" i="18"/>
  <c r="BA23" i="18"/>
  <c r="BC23" i="18"/>
  <c r="BD23" i="18"/>
  <c r="BH23" i="18"/>
  <c r="BI23" i="18"/>
  <c r="BJ23" i="18"/>
  <c r="BK23" i="18"/>
  <c r="BL23" i="18"/>
  <c r="BM23" i="18"/>
  <c r="BQ23" i="18"/>
  <c r="BU23" i="18"/>
  <c r="BV23" i="18"/>
  <c r="BW23" i="18"/>
  <c r="BY23" i="18"/>
  <c r="BZ23" i="18"/>
  <c r="CD23" i="18"/>
  <c r="CE23" i="18"/>
  <c r="CF23" i="18"/>
  <c r="CG23" i="18"/>
  <c r="CH23" i="18"/>
  <c r="CI23" i="18"/>
  <c r="CM23" i="18"/>
  <c r="CQ23" i="18"/>
  <c r="CR23" i="18"/>
  <c r="CS23" i="18"/>
  <c r="CU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J24" i="18"/>
  <c r="BK24" i="18"/>
  <c r="BL24" i="18"/>
  <c r="BM24" i="18"/>
  <c r="BQ24" i="18"/>
  <c r="BU24" i="18"/>
  <c r="BV24" i="18"/>
  <c r="BW24" i="18"/>
  <c r="BY24" i="18"/>
  <c r="BZ24" i="18"/>
  <c r="CD24" i="18"/>
  <c r="CE24" i="18"/>
  <c r="CF24" i="18"/>
  <c r="CG24" i="18"/>
  <c r="CH24" i="18"/>
  <c r="CI24" i="18"/>
  <c r="CM24" i="18"/>
  <c r="CQ24" i="18"/>
  <c r="CR24" i="18"/>
  <c r="CS24" i="18"/>
  <c r="CU24" i="18"/>
  <c r="CV24" i="18"/>
  <c r="CZ24" i="18"/>
  <c r="DA24" i="18"/>
  <c r="DB24" i="18"/>
  <c r="DC24" i="18"/>
  <c r="DD24" i="18"/>
  <c r="DE24" i="18"/>
  <c r="AU25" i="18"/>
  <c r="AY25" i="18"/>
  <c r="AZ25" i="18"/>
  <c r="BA25" i="18"/>
  <c r="BC25" i="18"/>
  <c r="BD25" i="18"/>
  <c r="BH25" i="18"/>
  <c r="BI25" i="18"/>
  <c r="BJ25" i="18"/>
  <c r="BK25" i="18"/>
  <c r="BL25" i="18"/>
  <c r="BM25" i="18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S25" i="18"/>
  <c r="CU25" i="18"/>
  <c r="CV25" i="18"/>
  <c r="CZ25" i="18"/>
  <c r="DA25" i="18"/>
  <c r="DB25" i="18"/>
  <c r="DC25" i="18"/>
  <c r="DD25" i="18"/>
  <c r="DE25" i="18"/>
  <c r="AU26" i="18"/>
  <c r="AY26" i="18"/>
  <c r="AZ26" i="18"/>
  <c r="BA26" i="18"/>
  <c r="BC26" i="18"/>
  <c r="BD26" i="18"/>
  <c r="BH26" i="18"/>
  <c r="BI26" i="18"/>
  <c r="BJ26" i="18"/>
  <c r="BK26" i="18"/>
  <c r="BL26" i="18"/>
  <c r="BM26" i="18"/>
  <c r="BQ26" i="18"/>
  <c r="BU26" i="18"/>
  <c r="BV26" i="18"/>
  <c r="BW26" i="18"/>
  <c r="BY26" i="18"/>
  <c r="BZ26" i="18"/>
  <c r="CD26" i="18"/>
  <c r="CE26" i="18"/>
  <c r="CF26" i="18"/>
  <c r="CG26" i="18"/>
  <c r="CH26" i="18"/>
  <c r="CI26" i="18"/>
  <c r="CM26" i="18"/>
  <c r="CQ26" i="18"/>
  <c r="CR26" i="18"/>
  <c r="CS26" i="18"/>
  <c r="CU26" i="18"/>
  <c r="CV26" i="18"/>
  <c r="CZ26" i="18"/>
  <c r="DA26" i="18"/>
  <c r="DB26" i="18"/>
  <c r="DC26" i="18"/>
  <c r="DD26" i="18"/>
  <c r="DE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/>
  <c r="BQ27" i="18"/>
  <c r="BU27" i="18"/>
  <c r="BV27" i="18"/>
  <c r="BW27" i="18"/>
  <c r="BY27" i="18"/>
  <c r="BZ27" i="18"/>
  <c r="CD27" i="18"/>
  <c r="CE27" i="18"/>
  <c r="CF27" i="18"/>
  <c r="CG27" i="18"/>
  <c r="CH27" i="18"/>
  <c r="CI27" i="18"/>
  <c r="CM27" i="18"/>
  <c r="CQ27" i="18"/>
  <c r="CR27" i="18"/>
  <c r="CS27" i="18"/>
  <c r="CU27" i="18"/>
  <c r="CV27" i="18"/>
  <c r="CZ27" i="18"/>
  <c r="DA27" i="18"/>
  <c r="DB27" i="18"/>
  <c r="DC27" i="18"/>
  <c r="DD27" i="18"/>
  <c r="DE27" i="18"/>
  <c r="AU28" i="18"/>
  <c r="AY28" i="18"/>
  <c r="AZ28" i="18"/>
  <c r="BA28" i="18"/>
  <c r="BC28" i="18"/>
  <c r="BD28" i="18"/>
  <c r="BH28" i="18"/>
  <c r="BI28" i="18"/>
  <c r="BJ28" i="18"/>
  <c r="BK28" i="18"/>
  <c r="BL28" i="18"/>
  <c r="BM28" i="18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/>
  <c r="AU29" i="18"/>
  <c r="AY29" i="18"/>
  <c r="AZ29" i="18"/>
  <c r="BA29" i="18"/>
  <c r="BC29" i="18"/>
  <c r="BD29" i="18"/>
  <c r="BH29" i="18"/>
  <c r="BI29" i="18"/>
  <c r="BJ29" i="18"/>
  <c r="BK29" i="18"/>
  <c r="BL29" i="18"/>
  <c r="BM29" i="18"/>
  <c r="BQ29" i="18"/>
  <c r="BU29" i="18"/>
  <c r="BV29" i="18"/>
  <c r="BW29" i="18"/>
  <c r="BY29" i="18"/>
  <c r="BZ29" i="18"/>
  <c r="CD29" i="18"/>
  <c r="CE29" i="18"/>
  <c r="CF29" i="18"/>
  <c r="CG29" i="18"/>
  <c r="CH29" i="18"/>
  <c r="CI29" i="18"/>
  <c r="CM29" i="18"/>
  <c r="CQ29" i="18"/>
  <c r="CR29" i="18"/>
  <c r="CS29" i="18"/>
  <c r="CU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/>
  <c r="BW30" i="18"/>
  <c r="BY30" i="18"/>
  <c r="BZ30" i="18"/>
  <c r="CD30" i="18"/>
  <c r="CE30" i="18"/>
  <c r="CF30" i="18"/>
  <c r="CG30" i="18"/>
  <c r="CH30" i="18"/>
  <c r="CI30" i="18"/>
  <c r="CM30" i="18"/>
  <c r="CQ30" i="18"/>
  <c r="CR30" i="18"/>
  <c r="CS30" i="18"/>
  <c r="CU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/>
  <c r="BQ31" i="18"/>
  <c r="BU31" i="18"/>
  <c r="BV31" i="18"/>
  <c r="BW31" i="18"/>
  <c r="BY31" i="18"/>
  <c r="BZ31" i="18"/>
  <c r="CD31" i="18"/>
  <c r="CE31" i="18"/>
  <c r="CF31" i="18"/>
  <c r="CG31" i="18"/>
  <c r="CH31" i="18"/>
  <c r="CI31" i="18"/>
  <c r="CM31" i="18"/>
  <c r="CQ31" i="18"/>
  <c r="CR31" i="18"/>
  <c r="CS31" i="18"/>
  <c r="CU31" i="18"/>
  <c r="CV31" i="18"/>
  <c r="CZ31" i="18"/>
  <c r="DA31" i="18"/>
  <c r="DB31" i="18"/>
  <c r="DC31" i="18"/>
  <c r="DD31" i="18"/>
  <c r="DE31" i="18"/>
  <c r="AU32" i="18"/>
  <c r="AY32" i="18"/>
  <c r="AZ32" i="18"/>
  <c r="BA32" i="18"/>
  <c r="BC32" i="18"/>
  <c r="BD32" i="18"/>
  <c r="BH32" i="18"/>
  <c r="BI32" i="18"/>
  <c r="BJ32" i="18"/>
  <c r="BK32" i="18"/>
  <c r="BL32" i="18"/>
  <c r="BM32" i="18"/>
  <c r="BQ32" i="18"/>
  <c r="BU32" i="18"/>
  <c r="BV32" i="18"/>
  <c r="BW32" i="18"/>
  <c r="BY32" i="18"/>
  <c r="BZ32" i="18"/>
  <c r="CD32" i="18"/>
  <c r="CE32" i="18"/>
  <c r="CF32" i="18"/>
  <c r="CG32" i="18"/>
  <c r="CH32" i="18"/>
  <c r="CI32" i="18"/>
  <c r="CM32" i="18"/>
  <c r="CQ32" i="18"/>
  <c r="CR32" i="18"/>
  <c r="CS32" i="18"/>
  <c r="CU32" i="18"/>
  <c r="CV32" i="18"/>
  <c r="CZ32" i="18"/>
  <c r="DA32" i="18"/>
  <c r="DB32" i="18"/>
  <c r="DC32" i="18"/>
  <c r="DD32" i="18"/>
  <c r="DE32" i="18"/>
  <c r="AU33" i="18"/>
  <c r="AY33" i="18"/>
  <c r="AZ33" i="18"/>
  <c r="BA33" i="18"/>
  <c r="BC33" i="18"/>
  <c r="BD33" i="18"/>
  <c r="BH33" i="18"/>
  <c r="BI33" i="18"/>
  <c r="BJ33" i="18"/>
  <c r="BK33" i="18"/>
  <c r="BL33" i="18"/>
  <c r="BM33" i="18"/>
  <c r="BQ33" i="18"/>
  <c r="BU33" i="18"/>
  <c r="BV33" i="18"/>
  <c r="BW33" i="18"/>
  <c r="BY33" i="18"/>
  <c r="BZ33" i="18"/>
  <c r="CD33" i="18"/>
  <c r="CE33" i="18"/>
  <c r="CF33" i="18"/>
  <c r="CG33" i="18"/>
  <c r="CH33" i="18"/>
  <c r="CI33" i="18"/>
  <c r="CM33" i="18"/>
  <c r="CQ33" i="18"/>
  <c r="CR33" i="18"/>
  <c r="CS33" i="18"/>
  <c r="CU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/>
  <c r="BQ34" i="18"/>
  <c r="BU34" i="18"/>
  <c r="BV34" i="18"/>
  <c r="BW34" i="18"/>
  <c r="BY34" i="18"/>
  <c r="BZ34" i="18"/>
  <c r="CD34" i="18"/>
  <c r="CE34" i="18"/>
  <c r="CF34" i="18"/>
  <c r="CG34" i="18"/>
  <c r="CH34" i="18"/>
  <c r="CI34" i="18"/>
  <c r="CM34" i="18"/>
  <c r="CQ34" i="18"/>
  <c r="CR34" i="18"/>
  <c r="CS34" i="18"/>
  <c r="CU34" i="18"/>
  <c r="CV34" i="18"/>
  <c r="CZ34" i="18"/>
  <c r="DA34" i="18"/>
  <c r="DB34" i="18"/>
  <c r="DC34" i="18"/>
  <c r="DD34" i="18"/>
  <c r="DE34" i="18"/>
  <c r="AU35" i="18"/>
  <c r="AY35" i="18"/>
  <c r="AZ35" i="18"/>
  <c r="BA35" i="18"/>
  <c r="BC35" i="18"/>
  <c r="BD35" i="18"/>
  <c r="BH35" i="18"/>
  <c r="BI35" i="18"/>
  <c r="BJ35" i="18"/>
  <c r="BK35" i="18"/>
  <c r="BL35" i="18"/>
  <c r="BM35" i="18"/>
  <c r="BQ35" i="18"/>
  <c r="BU35" i="18"/>
  <c r="BV35" i="18"/>
  <c r="BW35" i="18"/>
  <c r="BY35" i="18"/>
  <c r="BZ35" i="18"/>
  <c r="CD35" i="18"/>
  <c r="CE35" i="18"/>
  <c r="CF35" i="18"/>
  <c r="CG35" i="18"/>
  <c r="CH35" i="18"/>
  <c r="CI35" i="18"/>
  <c r="CM35" i="18"/>
  <c r="CQ35" i="18"/>
  <c r="CR35" i="18"/>
  <c r="CS35" i="18"/>
  <c r="CU35" i="18"/>
  <c r="CV35" i="18"/>
  <c r="CZ35" i="18"/>
  <c r="DA35" i="18"/>
  <c r="DB35" i="18"/>
  <c r="DC35" i="18"/>
  <c r="DD35" i="18"/>
  <c r="DE35" i="18"/>
  <c r="AU36" i="18"/>
  <c r="AY36" i="18"/>
  <c r="AZ36" i="18"/>
  <c r="BA36" i="18"/>
  <c r="BC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/>
  <c r="CM36" i="18"/>
  <c r="CQ36" i="18"/>
  <c r="CR36" i="18"/>
  <c r="CS36" i="18"/>
  <c r="CU36" i="18"/>
  <c r="CV36" i="18"/>
  <c r="CZ36" i="18"/>
  <c r="DA36" i="18"/>
  <c r="DB36" i="18"/>
  <c r="DC36" i="18"/>
  <c r="DD36" i="18"/>
  <c r="DE36" i="18"/>
  <c r="AU37" i="18"/>
  <c r="AY37" i="18"/>
  <c r="AZ37" i="18"/>
  <c r="BA37" i="18"/>
  <c r="BC37" i="18"/>
  <c r="BD37" i="18"/>
  <c r="BH37" i="18"/>
  <c r="BI37" i="18"/>
  <c r="BJ37" i="18"/>
  <c r="BK37" i="18"/>
  <c r="BL37" i="18"/>
  <c r="BM37" i="18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/>
  <c r="AU38" i="18"/>
  <c r="AY38" i="18"/>
  <c r="AZ38" i="18"/>
  <c r="BA38" i="18"/>
  <c r="BC38" i="18"/>
  <c r="BD38" i="18"/>
  <c r="BH38" i="18"/>
  <c r="BI38" i="18"/>
  <c r="BJ38" i="18"/>
  <c r="BK38" i="18"/>
  <c r="BL38" i="18"/>
  <c r="BM38" i="18"/>
  <c r="BQ38" i="18"/>
  <c r="BU38" i="18"/>
  <c r="BV38" i="18"/>
  <c r="BW38" i="18"/>
  <c r="BY38" i="18"/>
  <c r="BZ38" i="18"/>
  <c r="CD38" i="18"/>
  <c r="CE38" i="18"/>
  <c r="CF38" i="18"/>
  <c r="CG38" i="18"/>
  <c r="CH38" i="18"/>
  <c r="CI38" i="18"/>
  <c r="CM38" i="18"/>
  <c r="CQ38" i="18"/>
  <c r="CR38" i="18"/>
  <c r="CS38" i="18"/>
  <c r="CU38" i="18"/>
  <c r="CV38" i="18"/>
  <c r="CZ38" i="18"/>
  <c r="DA38" i="18"/>
  <c r="DB38" i="18"/>
  <c r="DC38" i="18"/>
  <c r="DD38" i="18"/>
  <c r="DE38" i="18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W39" i="18"/>
  <c r="BY39" i="18"/>
  <c r="BZ39" i="18"/>
  <c r="CD39" i="18"/>
  <c r="CE39" i="18"/>
  <c r="CF39" i="18"/>
  <c r="CG39" i="18"/>
  <c r="CH39" i="18"/>
  <c r="CI39" i="18"/>
  <c r="CM39" i="18"/>
  <c r="CQ39" i="18"/>
  <c r="CR39" i="18"/>
  <c r="CS39" i="18"/>
  <c r="CU39" i="18"/>
  <c r="CV39" i="18"/>
  <c r="CZ39" i="18"/>
  <c r="DA39" i="18"/>
  <c r="DB39" i="18"/>
  <c r="DC39" i="18"/>
  <c r="DD39" i="18"/>
  <c r="DE39" i="18"/>
  <c r="AU40" i="18"/>
  <c r="AY40" i="18"/>
  <c r="AZ40" i="18"/>
  <c r="BA40" i="18"/>
  <c r="BC40" i="18"/>
  <c r="BD40" i="18"/>
  <c r="BH40" i="18"/>
  <c r="BI40" i="18"/>
  <c r="BJ40" i="18"/>
  <c r="BK40" i="18"/>
  <c r="BL40" i="18"/>
  <c r="BM40" i="18"/>
  <c r="BQ40" i="18"/>
  <c r="BU40" i="18"/>
  <c r="BV40" i="18"/>
  <c r="BW40" i="18"/>
  <c r="BY40" i="18"/>
  <c r="BZ40" i="18"/>
  <c r="CD40" i="18"/>
  <c r="CE40" i="18"/>
  <c r="CF40" i="18"/>
  <c r="CG40" i="18"/>
  <c r="CH40" i="18"/>
  <c r="CI40" i="18"/>
  <c r="CM40" i="18"/>
  <c r="CQ40" i="18"/>
  <c r="CR40" i="18"/>
  <c r="CS40" i="18"/>
  <c r="CU40" i="18"/>
  <c r="CV40" i="18"/>
  <c r="CZ40" i="18"/>
  <c r="DA40" i="18"/>
  <c r="DB40" i="18"/>
  <c r="DC40" i="18"/>
  <c r="DD40" i="18"/>
  <c r="DE40" i="18"/>
  <c r="AU41" i="18"/>
  <c r="AY41" i="18"/>
  <c r="AZ41" i="18"/>
  <c r="BA41" i="18"/>
  <c r="BC41" i="18"/>
  <c r="BD41" i="18"/>
  <c r="BH41" i="18"/>
  <c r="BI41" i="18"/>
  <c r="BJ41" i="18"/>
  <c r="BK41" i="18"/>
  <c r="BL41" i="18"/>
  <c r="BM41" i="18"/>
  <c r="BQ41" i="18"/>
  <c r="BU41" i="18"/>
  <c r="BV41" i="18"/>
  <c r="BW41" i="18"/>
  <c r="BY41" i="18"/>
  <c r="BZ41" i="18"/>
  <c r="CD41" i="18"/>
  <c r="CE41" i="18"/>
  <c r="CF41" i="18"/>
  <c r="CG41" i="18"/>
  <c r="CH41" i="18"/>
  <c r="CI41" i="18"/>
  <c r="CM41" i="18"/>
  <c r="CQ41" i="18"/>
  <c r="CR41" i="18"/>
  <c r="CS41" i="18"/>
  <c r="CU41" i="18"/>
  <c r="CV41" i="18"/>
  <c r="CZ41" i="18"/>
  <c r="DA41" i="18"/>
  <c r="DB41" i="18"/>
  <c r="DC41" i="18"/>
  <c r="DD41" i="18"/>
  <c r="DE41" i="18"/>
  <c r="AU42" i="18"/>
  <c r="AY42" i="18"/>
  <c r="AZ42" i="18"/>
  <c r="BA42" i="18"/>
  <c r="BC42" i="18"/>
  <c r="BD42" i="18"/>
  <c r="BH42" i="18"/>
  <c r="BI42" i="18"/>
  <c r="BJ42" i="18"/>
  <c r="BK42" i="18"/>
  <c r="BL42" i="18"/>
  <c r="BM42" i="18"/>
  <c r="BQ42" i="18"/>
  <c r="BU42" i="18"/>
  <c r="BV42" i="18"/>
  <c r="BW42" i="18"/>
  <c r="BY42" i="18"/>
  <c r="BZ42" i="18"/>
  <c r="CD42" i="18"/>
  <c r="CE42" i="18"/>
  <c r="CF42" i="18"/>
  <c r="CG42" i="18"/>
  <c r="CH42" i="18"/>
  <c r="CI42" i="18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/>
  <c r="BQ43" i="18"/>
  <c r="BU43" i="18"/>
  <c r="BV43" i="18"/>
  <c r="BW43" i="18"/>
  <c r="BY43" i="18"/>
  <c r="BZ43" i="18"/>
  <c r="CD43" i="18"/>
  <c r="CE43" i="18"/>
  <c r="CF43" i="18"/>
  <c r="CG43" i="18"/>
  <c r="CH43" i="18"/>
  <c r="CI43" i="18"/>
  <c r="CM43" i="18"/>
  <c r="CQ43" i="18"/>
  <c r="CR43" i="18"/>
  <c r="CS43" i="18"/>
  <c r="CU43" i="18"/>
  <c r="CV43" i="18"/>
  <c r="CZ43" i="18"/>
  <c r="DA43" i="18"/>
  <c r="DB43" i="18"/>
  <c r="DC43" i="18"/>
  <c r="DD43" i="18"/>
  <c r="DE43" i="18"/>
  <c r="AU44" i="18"/>
  <c r="AY44" i="18"/>
  <c r="AZ44" i="18"/>
  <c r="BA44" i="18"/>
  <c r="BC44" i="18"/>
  <c r="BD44" i="18"/>
  <c r="BH44" i="18"/>
  <c r="BI44" i="18"/>
  <c r="BJ44" i="18"/>
  <c r="BK44" i="18"/>
  <c r="BL44" i="18"/>
  <c r="BM44" i="18"/>
  <c r="BQ44" i="18"/>
  <c r="BU44" i="18"/>
  <c r="BV44" i="18"/>
  <c r="BW44" i="18"/>
  <c r="BY44" i="18"/>
  <c r="BZ44" i="18"/>
  <c r="CD44" i="18"/>
  <c r="CE44" i="18"/>
  <c r="CF44" i="18"/>
  <c r="CG44" i="18"/>
  <c r="CH44" i="18"/>
  <c r="CI44" i="18"/>
  <c r="CM44" i="18"/>
  <c r="CQ44" i="18"/>
  <c r="CR44" i="18"/>
  <c r="CS44" i="18"/>
  <c r="CU44" i="18"/>
  <c r="CV44" i="18"/>
  <c r="CZ44" i="18"/>
  <c r="DA44" i="18"/>
  <c r="DB44" i="18"/>
  <c r="DC44" i="18"/>
  <c r="DD44" i="18"/>
  <c r="DE44" i="18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/>
  <c r="AU46" i="18"/>
  <c r="AY46" i="18"/>
  <c r="AZ46" i="18"/>
  <c r="BA46" i="18"/>
  <c r="BC46" i="18"/>
  <c r="BD46" i="18"/>
  <c r="BH46" i="18"/>
  <c r="BI46" i="18"/>
  <c r="BJ46" i="18"/>
  <c r="BK46" i="18"/>
  <c r="BL46" i="18"/>
  <c r="BM46" i="18"/>
  <c r="BQ46" i="18"/>
  <c r="BU46" i="18"/>
  <c r="BV46" i="18"/>
  <c r="BW46" i="18"/>
  <c r="BY46" i="18"/>
  <c r="BZ46" i="18"/>
  <c r="CD46" i="18"/>
  <c r="CE46" i="18"/>
  <c r="CF46" i="18"/>
  <c r="CG46" i="18"/>
  <c r="CH46" i="18"/>
  <c r="CI46" i="18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/>
  <c r="BA47" i="18"/>
  <c r="BC47" i="18"/>
  <c r="BD47" i="18"/>
  <c r="BH47" i="18"/>
  <c r="BI47" i="18"/>
  <c r="BJ47" i="18"/>
  <c r="BK47" i="18"/>
  <c r="BL47" i="18"/>
  <c r="BM47" i="18"/>
  <c r="BQ47" i="18"/>
  <c r="BU47" i="18"/>
  <c r="BV47" i="18"/>
  <c r="BW47" i="18"/>
  <c r="BY47" i="18"/>
  <c r="BZ47" i="18"/>
  <c r="CD47" i="18"/>
  <c r="CE47" i="18"/>
  <c r="CF47" i="18"/>
  <c r="CG47" i="18"/>
  <c r="CH47" i="18"/>
  <c r="CI47" i="18"/>
  <c r="CM47" i="18"/>
  <c r="CQ47" i="18"/>
  <c r="CR47" i="18"/>
  <c r="CS47" i="18"/>
  <c r="CU47" i="18"/>
  <c r="CV47" i="18"/>
  <c r="CZ47" i="18"/>
  <c r="DA47" i="18"/>
  <c r="DB47" i="18"/>
  <c r="DC47" i="18"/>
  <c r="DD47" i="18"/>
  <c r="DE47" i="18"/>
  <c r="AU48" i="18"/>
  <c r="AY48" i="18"/>
  <c r="AZ48" i="18"/>
  <c r="BA48" i="18"/>
  <c r="BC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/>
  <c r="CM48" i="18"/>
  <c r="CQ48" i="18"/>
  <c r="CR48" i="18"/>
  <c r="CS48" i="18"/>
  <c r="CU48" i="18"/>
  <c r="CV48" i="18"/>
  <c r="CZ48" i="18"/>
  <c r="DA48" i="18"/>
  <c r="DB48" i="18"/>
  <c r="DC48" i="18"/>
  <c r="DD48" i="18"/>
  <c r="DE48" i="18"/>
  <c r="AU49" i="18"/>
  <c r="AY49" i="18"/>
  <c r="AZ49" i="18"/>
  <c r="BA49" i="18"/>
  <c r="BC49" i="18"/>
  <c r="BD49" i="18"/>
  <c r="BH49" i="18"/>
  <c r="BI49" i="18"/>
  <c r="BJ49" i="18"/>
  <c r="BK49" i="18"/>
  <c r="BL49" i="18"/>
  <c r="BM49" i="18"/>
  <c r="BQ49" i="18"/>
  <c r="BU49" i="18"/>
  <c r="BV49" i="18"/>
  <c r="BW49" i="18"/>
  <c r="BY49" i="18"/>
  <c r="BZ49" i="18"/>
  <c r="CD49" i="18"/>
  <c r="CE49" i="18"/>
  <c r="CF49" i="18"/>
  <c r="CG49" i="18"/>
  <c r="CH49" i="18"/>
  <c r="CI49" i="18"/>
  <c r="CM49" i="18"/>
  <c r="CQ49" i="18"/>
  <c r="CR49" i="18"/>
  <c r="CS49" i="18"/>
  <c r="CU49" i="18"/>
  <c r="CV49" i="18"/>
  <c r="CZ49" i="18"/>
  <c r="DA49" i="18"/>
  <c r="DB49" i="18"/>
  <c r="DC49" i="18"/>
  <c r="DD49" i="18"/>
  <c r="DE49" i="18"/>
  <c r="AU50" i="18"/>
  <c r="AY50" i="18"/>
  <c r="AZ50" i="18"/>
  <c r="BA50" i="18"/>
  <c r="BC50" i="18"/>
  <c r="BD50" i="18"/>
  <c r="BH50" i="18"/>
  <c r="BI50" i="18"/>
  <c r="BJ50" i="18"/>
  <c r="BK50" i="18"/>
  <c r="BL50" i="18"/>
  <c r="BM50" i="18"/>
  <c r="BQ50" i="18"/>
  <c r="BU50" i="18"/>
  <c r="BV50" i="18"/>
  <c r="BW50" i="18"/>
  <c r="BY50" i="18"/>
  <c r="BZ50" i="18"/>
  <c r="CD50" i="18"/>
  <c r="CE50" i="18"/>
  <c r="CF50" i="18"/>
  <c r="CG50" i="18"/>
  <c r="CH50" i="18"/>
  <c r="CI50" i="18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L101" i="18"/>
  <c r="BR101" i="18"/>
  <c r="BT101" i="18"/>
  <c r="BR107" i="18" s="1"/>
  <c r="CC101" i="18"/>
  <c r="CH101" i="18"/>
  <c r="CN101" i="18"/>
  <c r="CP101" i="18"/>
  <c r="CY101" i="18"/>
  <c r="CN109" i="18" s="1"/>
  <c r="DD101" i="18"/>
  <c r="BJ102" i="18"/>
  <c r="AW107" i="18" s="1"/>
  <c r="CF102" i="18"/>
  <c r="BS107" i="18" s="1"/>
  <c r="DB102" i="18"/>
  <c r="CO107" i="18" s="1"/>
  <c r="BJ104" i="18"/>
  <c r="CF104" i="18"/>
  <c r="BS108" i="18" s="1"/>
  <c r="DB104" i="18"/>
  <c r="CN107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D109" i="18"/>
  <c r="E109" i="18"/>
  <c r="E110" i="18"/>
  <c r="E111" i="18"/>
  <c r="AY107" i="18" l="1"/>
  <c r="DB106" i="18"/>
  <c r="H109" i="18"/>
  <c r="D107" i="18"/>
  <c r="C3" i="16"/>
  <c r="CQ109" i="18"/>
  <c r="DZ101" i="18"/>
  <c r="DM107" i="18"/>
  <c r="EV101" i="18"/>
  <c r="EI109" i="18"/>
  <c r="IF101" i="18"/>
  <c r="HJ101" i="18"/>
  <c r="JK109" i="18"/>
  <c r="LV109" i="18"/>
  <c r="NH101" i="18"/>
  <c r="PV101" i="18"/>
  <c r="KT101" i="18"/>
  <c r="OZ101" i="18"/>
  <c r="JL109" i="18"/>
  <c r="EJ109" i="18"/>
  <c r="E108" i="18"/>
  <c r="EM101" i="18"/>
  <c r="C5" i="16"/>
  <c r="C11" i="16"/>
  <c r="C17" i="16"/>
  <c r="C23" i="16"/>
  <c r="C22" i="16"/>
  <c r="C6" i="16"/>
  <c r="C12" i="16"/>
  <c r="C18" i="16"/>
  <c r="C4" i="16"/>
  <c r="C7" i="16"/>
  <c r="C13" i="16"/>
  <c r="C19" i="16"/>
  <c r="C8" i="16"/>
  <c r="C14" i="16"/>
  <c r="C20" i="16"/>
  <c r="C15" i="16"/>
  <c r="C10" i="16"/>
  <c r="C9" i="16"/>
  <c r="C21" i="16"/>
  <c r="C16" i="16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O101" i="18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CP108" i="18"/>
  <c r="CN108" i="18" s="1"/>
  <c r="BT110" i="18"/>
  <c r="BR110" i="18" s="1"/>
  <c r="AX110" i="18"/>
  <c r="AV110" i="18" s="1"/>
  <c r="FS101" i="18"/>
  <c r="FJ103" i="18" s="1"/>
  <c r="G12" i="5" s="1"/>
  <c r="ON109" i="18"/>
  <c r="G109" i="18"/>
  <c r="JY102" i="18"/>
  <c r="JY104" i="18" s="1"/>
  <c r="JY106" i="18" s="1"/>
  <c r="D17" i="5" s="1"/>
  <c r="D15" i="16"/>
  <c r="KK101" i="18"/>
  <c r="LG101" i="18"/>
  <c r="MC101" i="18"/>
  <c r="MY101" i="18"/>
  <c r="NU101" i="18"/>
  <c r="OQ101" i="18"/>
  <c r="PM101" i="18"/>
  <c r="QI101" i="18"/>
  <c r="CP111" i="18"/>
  <c r="CN111" i="18" s="1"/>
  <c r="CQ111" i="18" s="1"/>
  <c r="CP110" i="18"/>
  <c r="CN110" i="18" s="1"/>
  <c r="EW102" i="18"/>
  <c r="EW104" i="18" s="1"/>
  <c r="D9" i="16"/>
  <c r="D10" i="16"/>
  <c r="GE101" i="18"/>
  <c r="HK102" i="18"/>
  <c r="D12" i="16"/>
  <c r="KU101" i="18"/>
  <c r="KL103" i="18" s="1"/>
  <c r="G18" i="5" s="1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GO101" i="18"/>
  <c r="GF103" i="18" s="1"/>
  <c r="G13" i="5" s="1"/>
  <c r="EA101" i="18"/>
  <c r="DR103" i="18" s="1"/>
  <c r="G10" i="5" s="1"/>
  <c r="F108" i="18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LZ109" i="18"/>
  <c r="JV106" i="18"/>
  <c r="GB109" i="18"/>
  <c r="CR109" i="18"/>
  <c r="CF106" i="18"/>
  <c r="BJ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AY108" i="18" s="1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PG107" i="18"/>
  <c r="PJ107" i="18" s="1"/>
  <c r="PT106" i="18"/>
  <c r="MV109" i="18"/>
  <c r="MU109" i="18"/>
  <c r="PJ109" i="18"/>
  <c r="PI109" i="18"/>
  <c r="OK108" i="18"/>
  <c r="OX106" i="18"/>
  <c r="MU107" i="18"/>
  <c r="LZ107" i="18"/>
  <c r="LY107" i="18"/>
  <c r="ON107" i="18"/>
  <c r="OM107" i="18"/>
  <c r="MS108" i="18"/>
  <c r="NF106" i="18"/>
  <c r="LD107" i="18"/>
  <c r="LC107" i="18"/>
  <c r="NR107" i="18"/>
  <c r="NQ107" i="18"/>
  <c r="QF107" i="18"/>
  <c r="QE107" i="18"/>
  <c r="LD109" i="18"/>
  <c r="LC109" i="18"/>
  <c r="NR109" i="18"/>
  <c r="NQ109" i="18"/>
  <c r="QF109" i="18"/>
  <c r="QE109" i="18"/>
  <c r="LN106" i="18"/>
  <c r="LA108" i="18"/>
  <c r="QP106" i="18"/>
  <c r="QC108" i="18"/>
  <c r="MV107" i="18"/>
  <c r="MJ106" i="18"/>
  <c r="LY109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K104" i="18"/>
  <c r="HK106" i="18" s="1"/>
  <c r="D14" i="5" s="1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EW106" i="18"/>
  <c r="D11" i="5" s="1"/>
  <c r="DQ101" i="18"/>
  <c r="DN107" i="18"/>
  <c r="FP106" i="18"/>
  <c r="DX106" i="18"/>
  <c r="EG108" i="18"/>
  <c r="AZ108" i="18"/>
  <c r="AY109" i="18"/>
  <c r="AZ109" i="18"/>
  <c r="CQ107" i="18"/>
  <c r="AY110" i="18"/>
  <c r="AZ110" i="18"/>
  <c r="CO108" i="18"/>
  <c r="CQ108" i="18" s="1"/>
  <c r="CR107" i="18"/>
  <c r="BV109" i="18"/>
  <c r="G107" i="18"/>
  <c r="H107" i="18"/>
  <c r="D108" i="18"/>
  <c r="F110" i="18"/>
  <c r="D110" i="18" s="1"/>
  <c r="F111" i="18"/>
  <c r="D111" i="18" s="1"/>
  <c r="BU108" i="18" l="1"/>
  <c r="KH110" i="18"/>
  <c r="FE110" i="18"/>
  <c r="D3" i="16"/>
  <c r="BV110" i="18"/>
  <c r="BU110" i="18"/>
  <c r="AZ111" i="18"/>
  <c r="D13" i="16"/>
  <c r="CR111" i="18"/>
  <c r="BU111" i="18"/>
  <c r="CR110" i="18"/>
  <c r="CQ110" i="18"/>
  <c r="QS102" i="18"/>
  <c r="D23" i="16"/>
  <c r="DE102" i="18"/>
  <c r="DE104" i="18" s="1"/>
  <c r="DE106" i="18" s="1"/>
  <c r="D9" i="5" s="1"/>
  <c r="D7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MM102" i="18"/>
  <c r="MM104" i="18" s="1"/>
  <c r="MM106" i="18" s="1"/>
  <c r="D20" i="5" s="1"/>
  <c r="D18" i="16"/>
  <c r="U106" i="18"/>
  <c r="D5" i="5" s="1"/>
  <c r="CR108" i="18"/>
  <c r="LZ110" i="18"/>
  <c r="LY110" i="18"/>
  <c r="NQ108" i="18"/>
  <c r="NR108" i="18"/>
  <c r="QF108" i="18"/>
  <c r="QE108" i="18"/>
  <c r="ON110" i="18"/>
  <c r="OM110" i="18"/>
  <c r="MV111" i="18"/>
  <c r="MU111" i="18"/>
  <c r="LD108" i="18"/>
  <c r="LC108" i="18"/>
  <c r="QF111" i="18"/>
  <c r="QE111" i="18"/>
  <c r="ON108" i="18"/>
  <c r="OM108" i="18"/>
  <c r="MV110" i="18"/>
  <c r="MU110" i="18"/>
  <c r="LD111" i="18"/>
  <c r="LC111" i="18"/>
  <c r="QE110" i="18"/>
  <c r="QF110" i="18"/>
  <c r="ON111" i="18"/>
  <c r="OM111" i="18"/>
  <c r="MV108" i="18"/>
  <c r="MU108" i="18"/>
  <c r="LC110" i="18"/>
  <c r="LD110" i="18"/>
  <c r="PJ108" i="18"/>
  <c r="PI108" i="18"/>
  <c r="NR111" i="18"/>
  <c r="NQ111" i="18"/>
  <c r="LZ108" i="18"/>
  <c r="LY108" i="18"/>
  <c r="PJ110" i="18"/>
  <c r="PI110" i="18"/>
  <c r="PI107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QS104" i="18" l="1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AG101" i="18" l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27" i="5" l="1"/>
  <c r="OR3" i="18" l="1"/>
  <c r="MD3" i="18"/>
  <c r="JP3" i="18"/>
  <c r="HB3" i="18"/>
  <c r="EN3" i="18"/>
  <c r="BZ3" i="18"/>
  <c r="L3" i="18"/>
  <c r="PN3" i="18"/>
  <c r="MZ3" i="18"/>
  <c r="KL3" i="18"/>
  <c r="HX3" i="18"/>
  <c r="FJ3" i="18"/>
  <c r="CV3" i="18"/>
  <c r="AH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8" i="5"/>
  <c r="C25" i="5"/>
  <c r="C23" i="5"/>
  <c r="C20" i="5"/>
  <c r="C11" i="5"/>
  <c r="C9" i="5"/>
  <c r="C6" i="5"/>
  <c r="C21" i="5"/>
  <c r="C24" i="5"/>
  <c r="C7" i="5"/>
  <c r="C10" i="5"/>
  <c r="C22" i="5"/>
  <c r="C5" i="4"/>
  <c r="A27" i="16"/>
  <c r="C18" i="4" l="1"/>
  <c r="A28" i="4"/>
  <c r="OI104" i="18" l="1"/>
  <c r="OR105" i="18" s="1"/>
  <c r="E23" i="5" s="1"/>
  <c r="LU104" i="18"/>
  <c r="MD105" i="18" s="1"/>
  <c r="E20" i="5" s="1"/>
  <c r="FW104" i="18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JG104" i="18"/>
  <c r="JP105" i="18" s="1"/>
  <c r="E17" i="5" s="1"/>
  <c r="F17" i="5" s="1"/>
  <c r="H17" i="5" s="1"/>
  <c r="IK104" i="18"/>
  <c r="IT105" i="18" s="1"/>
  <c r="E16" i="5" s="1"/>
  <c r="F16" i="5" s="1"/>
  <c r="H16" i="5" s="1"/>
  <c r="QA104" i="18"/>
  <c r="QJ105" i="18" s="1"/>
  <c r="E25" i="5" s="1"/>
  <c r="NM104" i="18"/>
  <c r="NV105" i="18" s="1"/>
  <c r="E22" i="5" s="1"/>
  <c r="KY104" i="18"/>
  <c r="LH105" i="18" s="1"/>
  <c r="E19" i="5" s="1"/>
  <c r="F19" i="5" s="1"/>
  <c r="H19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BQ104" i="18"/>
  <c r="BZ105" i="18" s="1"/>
  <c r="E8" i="5" s="1"/>
  <c r="PE104" i="18"/>
  <c r="PN105" i="18" s="1"/>
  <c r="E24" i="5" s="1"/>
  <c r="MQ104" i="18"/>
  <c r="MZ105" i="18" s="1"/>
  <c r="E21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Y104" i="18"/>
  <c r="AH105" i="18" s="1"/>
  <c r="E6" i="5" s="1"/>
  <c r="C7" i="4"/>
  <c r="C8" i="4"/>
  <c r="C20" i="4" l="1"/>
  <c r="I28" i="4" l="1"/>
  <c r="F28" i="4"/>
  <c r="D28" i="4"/>
  <c r="H28" i="4"/>
  <c r="G28" i="4"/>
  <c r="E28" i="4"/>
  <c r="C6" i="4"/>
  <c r="C28" i="4" l="1"/>
  <c r="E31" i="6" l="1"/>
  <c r="E32" i="6"/>
  <c r="E33" i="6"/>
  <c r="C22" i="4"/>
  <c r="C25" i="4" l="1"/>
  <c r="C29" i="6" l="1"/>
  <c r="B29" i="6"/>
  <c r="D29" i="6" l="1"/>
  <c r="E29" i="6" s="1"/>
  <c r="C17" i="4" l="1"/>
  <c r="B2" i="4" l="1"/>
  <c r="C27" i="16" l="1"/>
  <c r="C21" i="4" l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D6" i="6" s="1"/>
  <c r="E6" i="6" s="1"/>
  <c r="C5" i="6"/>
  <c r="C4" i="6"/>
  <c r="C3" i="6"/>
  <c r="C2" i="6"/>
  <c r="C23" i="4"/>
  <c r="C19" i="4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28" i="5" l="1"/>
  <c r="E26" i="6"/>
  <c r="E19" i="6"/>
  <c r="E20" i="6"/>
  <c r="E17" i="6"/>
  <c r="E18" i="6"/>
  <c r="E21" i="6"/>
  <c r="E25" i="6"/>
  <c r="E22" i="6"/>
  <c r="E24" i="6"/>
  <c r="C28" i="5" l="1"/>
  <c r="F25" i="5" l="1"/>
  <c r="H25" i="5" s="1"/>
  <c r="F11" i="5"/>
  <c r="H11" i="5" s="1"/>
  <c r="F8" i="5"/>
  <c r="H8" i="5" s="1"/>
  <c r="F22" i="5"/>
  <c r="H22" i="5" s="1"/>
  <c r="F6" i="5"/>
  <c r="H6" i="5" s="1"/>
  <c r="F10" i="5"/>
  <c r="H10" i="5" s="1"/>
  <c r="F24" i="5" l="1"/>
  <c r="H24" i="5" s="1"/>
  <c r="F7" i="5"/>
  <c r="H7" i="5" s="1"/>
  <c r="F21" i="5"/>
  <c r="H21" i="5" s="1"/>
  <c r="F23" i="5"/>
  <c r="H23" i="5" s="1"/>
  <c r="F20" i="5"/>
  <c r="H20" i="5" s="1"/>
  <c r="F5" i="5"/>
  <c r="G28" i="5"/>
  <c r="F9" i="5"/>
  <c r="H9" i="5" s="1"/>
  <c r="D27" i="16" l="1"/>
  <c r="C29" i="16" s="1"/>
  <c r="J29" i="16" s="1"/>
  <c r="J30" i="16" s="1"/>
  <c r="D28" i="5"/>
  <c r="F28" i="5"/>
  <c r="H5" i="5"/>
  <c r="H28" i="5" s="1"/>
</calcChain>
</file>

<file path=xl/comments1.xml><?xml version="1.0" encoding="utf-8"?>
<comments xmlns="http://schemas.openxmlformats.org/spreadsheetml/2006/main">
  <authors>
    <author>Nezir Unver</author>
  </authors>
  <commentList>
    <comment ref="J30" authorId="0" shapeId="0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>
  <authors>
    <author>ibrahim.senturk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<sst xmlns="http://schemas.openxmlformats.org/spreadsheetml/2006/main" count="1048" uniqueCount="133">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</sst>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="" xmlns:a16="http://schemas.microsoft.com/office/drawing/2014/main" id="{7279B5C8-BE2A-44A0-90F3-AC1F6175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="" xmlns:a16="http://schemas.microsoft.com/office/drawing/2014/main" id="{F1F3AB73-1D4E-4D7E-9F60-E1695D53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="" xmlns:a16="http://schemas.microsoft.com/office/drawing/2014/main" id="{4E9EDC82-F7C1-4F1D-907D-5FDF46F0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=""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.sarihan\Documents\UiPath\Taslama_Surec_Otomasyonu\Config_and_Inputs\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S112"/>
  <sheetViews>
    <sheetView tabSelected="1" zoomScale="70" zoomScaleNormal="70" workbookViewId="0">
      <pane ySplit="7" topLeftCell="A8" activePane="bottomLeft" state="frozen"/>
      <selection pane="bottomLeft" activeCell="N23" sqref="N23"/>
    </sheetView>
  </sheetViews>
  <sheetFormatPr defaultRowHeight="12.75"/>
  <cols>
    <col min="1" max="1" width="4.42578125" style="90" customWidth="1"/>
    <col min="2" max="2" width="4.28515625" customWidth="1"/>
    <col min="3" max="3" width="21" customWidth="1"/>
    <col min="4" max="4" width="5.7109375" customWidth="1"/>
    <col min="5" max="5" width="6.7109375" customWidth="1"/>
    <col min="6" max="6" width="6.140625" customWidth="1"/>
    <col min="7" max="7" width="6.5703125" customWidth="1"/>
    <col min="8" max="8" width="6.140625" customWidth="1"/>
    <col min="9" max="9" width="7.140625" customWidth="1"/>
    <col min="10" max="10" width="6.5703125" customWidth="1"/>
    <col min="11" max="11" width="17.140625" bestFit="1" customWidth="1"/>
    <col min="12" max="12" width="17" bestFit="1" customWidth="1"/>
    <col min="13" max="13" width="15.28515625" bestFit="1" customWidth="1"/>
    <col min="14" max="14" width="5.140625" bestFit="1" customWidth="1"/>
    <col min="15" max="15" width="6.28515625" bestFit="1" customWidth="1"/>
    <col min="16" max="16" width="7" bestFit="1" customWidth="1"/>
    <col min="17" max="17" width="6.5703125" customWidth="1"/>
    <col min="18" max="18" width="7.5703125" customWidth="1"/>
    <col min="19" max="19" width="8.7109375" bestFit="1" customWidth="1"/>
    <col min="20" max="20" width="13.7109375" bestFit="1" customWidth="1"/>
    <col min="21" max="21" width="15.7109375" bestFit="1" customWidth="1"/>
    <col min="22" max="22" width="3" customWidth="1"/>
    <col min="23" max="23" width="4.42578125" style="90" customWidth="1"/>
    <col min="24" max="24" width="4.28515625" customWidth="1"/>
    <col min="25" max="25" width="21" customWidth="1"/>
    <col min="26" max="26" width="5.7109375" customWidth="1"/>
    <col min="27" max="27" width="6.7109375" customWidth="1"/>
    <col min="28" max="28" width="6.140625" customWidth="1"/>
    <col min="29" max="29" width="6.5703125" customWidth="1"/>
    <col min="30" max="30" width="6.140625" customWidth="1"/>
    <col min="31" max="31" width="7.140625" customWidth="1"/>
    <col min="32" max="32" width="6.5703125" customWidth="1"/>
    <col min="33" max="33" width="17.140625" bestFit="1" customWidth="1"/>
    <col min="34" max="34" width="17" bestFit="1" customWidth="1"/>
    <col min="35" max="35" width="15.28515625" bestFit="1" customWidth="1"/>
    <col min="36" max="36" width="5.140625" bestFit="1" customWidth="1"/>
    <col min="37" max="37" width="6.28515625" bestFit="1" customWidth="1"/>
    <col min="38" max="38" width="7" bestFit="1" customWidth="1"/>
    <col min="39" max="39" width="6.5703125" customWidth="1"/>
    <col min="40" max="40" width="7.5703125" customWidth="1"/>
    <col min="41" max="41" width="8.7109375" bestFit="1" customWidth="1"/>
    <col min="42" max="42" width="13.7109375" bestFit="1" customWidth="1"/>
    <col min="43" max="43" width="15.7109375" bestFit="1" customWidth="1"/>
    <col min="44" max="44" width="3" customWidth="1"/>
    <col min="45" max="45" width="4.42578125" style="90" customWidth="1"/>
    <col min="46" max="46" width="4.28515625" customWidth="1"/>
    <col min="47" max="47" width="21" customWidth="1"/>
    <col min="48" max="48" width="5.7109375" customWidth="1"/>
    <col min="49" max="49" width="6.7109375" customWidth="1"/>
    <col min="50" max="50" width="6.140625" customWidth="1"/>
    <col min="51" max="51" width="6.5703125" customWidth="1"/>
    <col min="52" max="52" width="6.140625" customWidth="1"/>
    <col min="53" max="53" width="7.140625" customWidth="1"/>
    <col min="54" max="54" width="6.5703125" customWidth="1"/>
    <col min="55" max="55" width="17.140625" bestFit="1" customWidth="1"/>
    <col min="56" max="56" width="17" bestFit="1" customWidth="1"/>
    <col min="57" max="57" width="15.28515625" bestFit="1" customWidth="1"/>
    <col min="58" max="58" width="5.140625" bestFit="1" customWidth="1"/>
    <col min="59" max="59" width="6.28515625" bestFit="1" customWidth="1"/>
    <col min="60" max="60" width="7" bestFit="1" customWidth="1"/>
    <col min="61" max="61" width="6.5703125" customWidth="1"/>
    <col min="62" max="62" width="7.5703125" customWidth="1"/>
    <col min="63" max="63" width="8.7109375" bestFit="1" customWidth="1"/>
    <col min="64" max="64" width="13.7109375" bestFit="1" customWidth="1"/>
    <col min="65" max="65" width="15.7109375" bestFit="1" customWidth="1"/>
    <col min="66" max="66" width="3" customWidth="1"/>
    <col min="67" max="67" width="4.42578125" style="90" customWidth="1"/>
    <col min="68" max="68" width="4.28515625" customWidth="1"/>
    <col min="69" max="69" width="21" customWidth="1"/>
    <col min="70" max="70" width="5.7109375" customWidth="1"/>
    <col min="71" max="71" width="6.7109375" customWidth="1"/>
    <col min="72" max="72" width="6.140625" customWidth="1"/>
    <col min="73" max="73" width="6.5703125" customWidth="1"/>
    <col min="74" max="74" width="6.140625" customWidth="1"/>
    <col min="75" max="75" width="7.140625" customWidth="1"/>
    <col min="76" max="76" width="6.5703125" customWidth="1"/>
    <col min="77" max="77" width="17.140625" bestFit="1" customWidth="1"/>
    <col min="78" max="78" width="17" bestFit="1" customWidth="1"/>
    <col min="79" max="79" width="15.28515625" bestFit="1" customWidth="1"/>
    <col min="80" max="80" width="5.140625" bestFit="1" customWidth="1"/>
    <col min="81" max="81" width="6.28515625" bestFit="1" customWidth="1"/>
    <col min="82" max="82" width="7" bestFit="1" customWidth="1"/>
    <col min="83" max="83" width="6.5703125" customWidth="1"/>
    <col min="84" max="84" width="7.5703125" customWidth="1"/>
    <col min="85" max="85" width="8.7109375" bestFit="1" customWidth="1"/>
    <col min="86" max="86" width="13.7109375" bestFit="1" customWidth="1"/>
    <col min="87" max="87" width="15.7109375" bestFit="1" customWidth="1"/>
    <col min="88" max="88" width="3" customWidth="1"/>
    <col min="89" max="89" width="4.42578125" style="90" customWidth="1"/>
    <col min="90" max="90" width="4.28515625" customWidth="1"/>
    <col min="91" max="91" width="21" customWidth="1"/>
    <col min="92" max="92" width="5.7109375" customWidth="1"/>
    <col min="93" max="93" width="6.7109375" customWidth="1"/>
    <col min="94" max="94" width="6.140625" customWidth="1"/>
    <col min="95" max="95" width="6.5703125" customWidth="1"/>
    <col min="96" max="96" width="6.140625" customWidth="1"/>
    <col min="97" max="97" width="7.140625" customWidth="1"/>
    <col min="98" max="98" width="6.5703125" customWidth="1"/>
    <col min="99" max="99" width="17.140625" bestFit="1" customWidth="1"/>
    <col min="100" max="100" width="17" bestFit="1" customWidth="1"/>
    <col min="101" max="101" width="15.28515625" bestFit="1" customWidth="1"/>
    <col min="102" max="102" width="5.140625" bestFit="1" customWidth="1"/>
    <col min="103" max="103" width="6.28515625" bestFit="1" customWidth="1"/>
    <col min="104" max="104" width="7" bestFit="1" customWidth="1"/>
    <col min="105" max="105" width="6.5703125" customWidth="1"/>
    <col min="106" max="106" width="7.5703125" customWidth="1"/>
    <col min="107" max="107" width="8.7109375" bestFit="1" customWidth="1"/>
    <col min="108" max="108" width="13.7109375" bestFit="1" customWidth="1"/>
    <col min="109" max="109" width="15.7109375" bestFit="1" customWidth="1"/>
    <col min="110" max="110" width="3" customWidth="1"/>
    <col min="111" max="111" width="4.42578125" style="90" customWidth="1"/>
    <col min="112" max="112" width="4.28515625" customWidth="1"/>
    <col min="113" max="113" width="21" customWidth="1"/>
    <col min="114" max="114" width="5.7109375" customWidth="1"/>
    <col min="115" max="115" width="6.7109375" customWidth="1"/>
    <col min="116" max="116" width="6.140625" customWidth="1"/>
    <col min="117" max="117" width="6.5703125" customWidth="1"/>
    <col min="118" max="118" width="6.140625" customWidth="1"/>
    <col min="119" max="119" width="7.140625" customWidth="1"/>
    <col min="120" max="120" width="6.5703125" customWidth="1"/>
    <col min="121" max="121" width="17.140625" bestFit="1" customWidth="1"/>
    <col min="122" max="122" width="17" bestFit="1" customWidth="1"/>
    <col min="123" max="123" width="15.28515625" bestFit="1" customWidth="1"/>
    <col min="124" max="124" width="5.140625" bestFit="1" customWidth="1"/>
    <col min="125" max="125" width="6.28515625" bestFit="1" customWidth="1"/>
    <col min="126" max="126" width="7" bestFit="1" customWidth="1"/>
    <col min="127" max="127" width="6.5703125" customWidth="1"/>
    <col min="128" max="128" width="7.5703125" customWidth="1"/>
    <col min="129" max="129" width="8.7109375" bestFit="1" customWidth="1"/>
    <col min="130" max="130" width="13.7109375" bestFit="1" customWidth="1"/>
    <col min="131" max="131" width="15.7109375" bestFit="1" customWidth="1"/>
    <col min="132" max="132" width="3" customWidth="1"/>
    <col min="133" max="133" width="4.42578125" style="90" customWidth="1"/>
    <col min="134" max="134" width="4.28515625" customWidth="1"/>
    <col min="135" max="135" width="21" customWidth="1"/>
    <col min="136" max="136" width="5.7109375" customWidth="1"/>
    <col min="137" max="137" width="6.7109375" customWidth="1"/>
    <col min="138" max="138" width="6.140625" customWidth="1"/>
    <col min="139" max="139" width="6.5703125" customWidth="1"/>
    <col min="140" max="140" width="6.140625" customWidth="1"/>
    <col min="141" max="141" width="7.140625" customWidth="1"/>
    <col min="142" max="142" width="6.5703125" customWidth="1"/>
    <col min="143" max="143" width="17.140625" bestFit="1" customWidth="1"/>
    <col min="144" max="144" width="17" bestFit="1" customWidth="1"/>
    <col min="145" max="145" width="15.28515625" bestFit="1" customWidth="1"/>
    <col min="146" max="146" width="5.140625" bestFit="1" customWidth="1"/>
    <col min="147" max="147" width="6.28515625" bestFit="1" customWidth="1"/>
    <col min="148" max="148" width="7" bestFit="1" customWidth="1"/>
    <col min="149" max="149" width="6.5703125" customWidth="1"/>
    <col min="150" max="150" width="7.5703125" customWidth="1"/>
    <col min="151" max="151" width="8.7109375" bestFit="1" customWidth="1"/>
    <col min="152" max="152" width="13.7109375" bestFit="1" customWidth="1"/>
    <col min="153" max="153" width="15.7109375" bestFit="1" customWidth="1"/>
    <col min="154" max="154" width="3" customWidth="1"/>
    <col min="155" max="155" width="4.42578125" style="90" customWidth="1"/>
    <col min="156" max="156" width="4.28515625" customWidth="1"/>
    <col min="157" max="157" width="21" customWidth="1"/>
    <col min="158" max="158" width="5.7109375" customWidth="1"/>
    <col min="159" max="159" width="6.7109375" customWidth="1"/>
    <col min="160" max="160" width="6.140625" customWidth="1"/>
    <col min="161" max="161" width="6.5703125" customWidth="1"/>
    <col min="162" max="162" width="6.140625" customWidth="1"/>
    <col min="163" max="163" width="7.140625" customWidth="1"/>
    <col min="164" max="164" width="6.5703125" customWidth="1"/>
    <col min="165" max="165" width="17.140625" bestFit="1" customWidth="1"/>
    <col min="166" max="166" width="17" bestFit="1" customWidth="1"/>
    <col min="167" max="167" width="15.28515625" bestFit="1" customWidth="1"/>
    <col min="168" max="168" width="5.140625" bestFit="1" customWidth="1"/>
    <col min="169" max="169" width="6.28515625" bestFit="1" customWidth="1"/>
    <col min="170" max="170" width="7" bestFit="1" customWidth="1"/>
    <col min="171" max="171" width="6.5703125" customWidth="1"/>
    <col min="172" max="172" width="7.5703125" customWidth="1"/>
    <col min="173" max="173" width="8.7109375" bestFit="1" customWidth="1"/>
    <col min="174" max="174" width="13.7109375" bestFit="1" customWidth="1"/>
    <col min="175" max="175" width="15.7109375" bestFit="1" customWidth="1"/>
    <col min="176" max="176" width="3" customWidth="1"/>
    <col min="177" max="177" width="4.42578125" style="90" customWidth="1"/>
    <col min="178" max="178" width="4.28515625" customWidth="1"/>
    <col min="179" max="179" width="21" customWidth="1"/>
    <col min="180" max="180" width="5.7109375" customWidth="1"/>
    <col min="181" max="181" width="6.7109375" customWidth="1"/>
    <col min="182" max="182" width="6.140625" customWidth="1"/>
    <col min="183" max="183" width="6.5703125" customWidth="1"/>
    <col min="184" max="184" width="6.140625" customWidth="1"/>
    <col min="185" max="185" width="7.140625" customWidth="1"/>
    <col min="186" max="186" width="6.5703125" customWidth="1"/>
    <col min="187" max="187" width="17.140625" bestFit="1" customWidth="1"/>
    <col min="188" max="188" width="17" bestFit="1" customWidth="1"/>
    <col min="189" max="189" width="15.28515625" bestFit="1" customWidth="1"/>
    <col min="190" max="190" width="5.140625" bestFit="1" customWidth="1"/>
    <col min="191" max="191" width="6.28515625" bestFit="1" customWidth="1"/>
    <col min="192" max="192" width="7" bestFit="1" customWidth="1"/>
    <col min="193" max="193" width="6.5703125" customWidth="1"/>
    <col min="194" max="194" width="7.5703125" customWidth="1"/>
    <col min="195" max="195" width="8.7109375" bestFit="1" customWidth="1"/>
    <col min="196" max="196" width="13.7109375" bestFit="1" customWidth="1"/>
    <col min="197" max="197" width="15.7109375" bestFit="1" customWidth="1"/>
    <col min="198" max="198" width="3" customWidth="1"/>
    <col min="199" max="199" width="4.42578125" style="90" customWidth="1"/>
    <col min="200" max="200" width="4.28515625" customWidth="1"/>
    <col min="201" max="201" width="21" customWidth="1"/>
    <col min="202" max="202" width="5.7109375" customWidth="1"/>
    <col min="203" max="203" width="6.7109375" customWidth="1"/>
    <col min="204" max="204" width="6.140625" customWidth="1"/>
    <col min="205" max="205" width="6.5703125" customWidth="1"/>
    <col min="206" max="206" width="6.140625" customWidth="1"/>
    <col min="207" max="207" width="7.140625" customWidth="1"/>
    <col min="208" max="208" width="6.5703125" customWidth="1"/>
    <col min="209" max="209" width="17.140625" bestFit="1" customWidth="1"/>
    <col min="210" max="210" width="17" bestFit="1" customWidth="1"/>
    <col min="211" max="211" width="15.28515625" bestFit="1" customWidth="1"/>
    <col min="212" max="212" width="5.140625" bestFit="1" customWidth="1"/>
    <col min="213" max="213" width="6.28515625" bestFit="1" customWidth="1"/>
    <col min="214" max="214" width="7" bestFit="1" customWidth="1"/>
    <col min="215" max="215" width="6.5703125" customWidth="1"/>
    <col min="216" max="216" width="7.5703125" customWidth="1"/>
    <col min="217" max="217" width="8.7109375" bestFit="1" customWidth="1"/>
    <col min="218" max="218" width="13.7109375" bestFit="1" customWidth="1"/>
    <col min="219" max="219" width="15.7109375" bestFit="1" customWidth="1"/>
    <col min="220" max="220" width="3" customWidth="1"/>
    <col min="221" max="221" width="4.42578125" style="90" customWidth="1"/>
    <col min="222" max="222" width="4.28515625" customWidth="1"/>
    <col min="223" max="223" width="21" customWidth="1"/>
    <col min="224" max="224" width="5.7109375" customWidth="1"/>
    <col min="225" max="225" width="6.7109375" customWidth="1"/>
    <col min="226" max="226" width="6.140625" customWidth="1"/>
    <col min="227" max="227" width="6.5703125" customWidth="1"/>
    <col min="228" max="228" width="6.140625" customWidth="1"/>
    <col min="229" max="229" width="7.140625" customWidth="1"/>
    <col min="230" max="230" width="6.5703125" customWidth="1"/>
    <col min="231" max="231" width="17.140625" bestFit="1" customWidth="1"/>
    <col min="232" max="232" width="17" bestFit="1" customWidth="1"/>
    <col min="233" max="233" width="15.28515625" bestFit="1" customWidth="1"/>
    <col min="234" max="234" width="5.140625" bestFit="1" customWidth="1"/>
    <col min="235" max="235" width="6.28515625" bestFit="1" customWidth="1"/>
    <col min="236" max="236" width="7" bestFit="1" customWidth="1"/>
    <col min="237" max="237" width="6.5703125" customWidth="1"/>
    <col min="238" max="238" width="7.5703125" customWidth="1"/>
    <col min="239" max="239" width="8.7109375" bestFit="1" customWidth="1"/>
    <col min="240" max="240" width="13.7109375" bestFit="1" customWidth="1"/>
    <col min="241" max="241" width="15.7109375" bestFit="1" customWidth="1"/>
    <col min="242" max="242" width="3" customWidth="1"/>
    <col min="243" max="243" width="4.42578125" style="90" customWidth="1"/>
    <col min="244" max="244" width="4.28515625" customWidth="1"/>
    <col min="245" max="245" width="21" customWidth="1"/>
    <col min="246" max="246" width="5.7109375" customWidth="1"/>
    <col min="247" max="247" width="6.7109375" customWidth="1"/>
    <col min="248" max="248" width="6.140625" customWidth="1"/>
    <col min="249" max="249" width="6.5703125" customWidth="1"/>
    <col min="250" max="250" width="6.140625" customWidth="1"/>
    <col min="251" max="251" width="7.140625" customWidth="1"/>
    <col min="252" max="252" width="6.5703125" customWidth="1"/>
    <col min="253" max="253" width="17.140625" bestFit="1" customWidth="1"/>
    <col min="254" max="254" width="17" bestFit="1" customWidth="1"/>
    <col min="255" max="255" width="15.28515625" bestFit="1" customWidth="1"/>
    <col min="256" max="256" width="5.140625" bestFit="1" customWidth="1"/>
    <col min="257" max="257" width="6.28515625" bestFit="1" customWidth="1"/>
    <col min="258" max="258" width="7" bestFit="1" customWidth="1"/>
    <col min="259" max="259" width="6.5703125" customWidth="1"/>
    <col min="260" max="260" width="7.5703125" customWidth="1"/>
    <col min="261" max="261" width="8.7109375" bestFit="1" customWidth="1"/>
    <col min="262" max="262" width="13.7109375" bestFit="1" customWidth="1"/>
    <col min="263" max="263" width="15.7109375" bestFit="1" customWidth="1"/>
    <col min="264" max="264" width="3" customWidth="1"/>
    <col min="265" max="265" width="4.42578125" style="90" customWidth="1"/>
    <col min="266" max="266" width="4.28515625" customWidth="1"/>
    <col min="267" max="267" width="21" customWidth="1"/>
    <col min="268" max="268" width="5.7109375" customWidth="1"/>
    <col min="269" max="269" width="6.7109375" customWidth="1"/>
    <col min="270" max="270" width="6.140625" customWidth="1"/>
    <col min="271" max="271" width="6.5703125" customWidth="1"/>
    <col min="272" max="272" width="6.140625" customWidth="1"/>
    <col min="273" max="273" width="7.140625" customWidth="1"/>
    <col min="274" max="274" width="6.5703125" customWidth="1"/>
    <col min="275" max="275" width="17.140625" bestFit="1" customWidth="1"/>
    <col min="276" max="276" width="17" bestFit="1" customWidth="1"/>
    <col min="277" max="277" width="15.28515625" bestFit="1" customWidth="1"/>
    <col min="278" max="278" width="5.140625" bestFit="1" customWidth="1"/>
    <col min="279" max="279" width="6.28515625" bestFit="1" customWidth="1"/>
    <col min="280" max="280" width="7" bestFit="1" customWidth="1"/>
    <col min="281" max="281" width="6.5703125" customWidth="1"/>
    <col min="282" max="282" width="7.5703125" customWidth="1"/>
    <col min="283" max="283" width="8.7109375" bestFit="1" customWidth="1"/>
    <col min="284" max="284" width="13.7109375" bestFit="1" customWidth="1"/>
    <col min="285" max="285" width="15.7109375" bestFit="1" customWidth="1"/>
    <col min="286" max="286" width="3" customWidth="1"/>
    <col min="287" max="287" width="4.42578125" style="90" customWidth="1"/>
    <col min="288" max="288" width="4.28515625" customWidth="1"/>
    <col min="289" max="289" width="21" customWidth="1"/>
    <col min="290" max="290" width="5.7109375" customWidth="1"/>
    <col min="291" max="291" width="6.7109375" customWidth="1"/>
    <col min="292" max="292" width="6.140625" customWidth="1"/>
    <col min="293" max="293" width="6.5703125" customWidth="1"/>
    <col min="294" max="294" width="6.140625" customWidth="1"/>
    <col min="295" max="295" width="7.140625" customWidth="1"/>
    <col min="296" max="296" width="6.5703125" customWidth="1"/>
    <col min="297" max="297" width="17.140625" bestFit="1" customWidth="1"/>
    <col min="298" max="298" width="17" bestFit="1" customWidth="1"/>
    <col min="299" max="299" width="15.28515625" bestFit="1" customWidth="1"/>
    <col min="300" max="300" width="5.140625" bestFit="1" customWidth="1"/>
    <col min="301" max="301" width="6.28515625" bestFit="1" customWidth="1"/>
    <col min="302" max="302" width="7" bestFit="1" customWidth="1"/>
    <col min="303" max="303" width="6.5703125" customWidth="1"/>
    <col min="304" max="304" width="7.5703125" customWidth="1"/>
    <col min="305" max="305" width="8.7109375" bestFit="1" customWidth="1"/>
    <col min="306" max="306" width="13.7109375" bestFit="1" customWidth="1"/>
    <col min="307" max="307" width="15.7109375" bestFit="1" customWidth="1"/>
    <col min="308" max="308" width="3" customWidth="1"/>
    <col min="309" max="309" width="4.42578125" style="90" customWidth="1"/>
    <col min="310" max="310" width="4.28515625" customWidth="1"/>
    <col min="311" max="311" width="21" customWidth="1"/>
    <col min="312" max="312" width="5.7109375" customWidth="1"/>
    <col min="313" max="313" width="6.7109375" customWidth="1"/>
    <col min="314" max="314" width="6.140625" customWidth="1"/>
    <col min="315" max="315" width="6.5703125" customWidth="1"/>
    <col min="316" max="316" width="6.140625" customWidth="1"/>
    <col min="317" max="317" width="7.140625" customWidth="1"/>
    <col min="318" max="318" width="6.5703125" customWidth="1"/>
    <col min="319" max="319" width="17.140625" bestFit="1" customWidth="1"/>
    <col min="320" max="320" width="17" bestFit="1" customWidth="1"/>
    <col min="321" max="321" width="15.28515625" bestFit="1" customWidth="1"/>
    <col min="322" max="322" width="5.140625" bestFit="1" customWidth="1"/>
    <col min="323" max="323" width="6.28515625" bestFit="1" customWidth="1"/>
    <col min="324" max="324" width="7" bestFit="1" customWidth="1"/>
    <col min="325" max="325" width="6.5703125" customWidth="1"/>
    <col min="326" max="326" width="7.5703125" customWidth="1"/>
    <col min="327" max="327" width="8.7109375" bestFit="1" customWidth="1"/>
    <col min="328" max="328" width="13.7109375" bestFit="1" customWidth="1"/>
    <col min="329" max="329" width="15.7109375" bestFit="1" customWidth="1"/>
    <col min="330" max="330" width="3" customWidth="1"/>
    <col min="331" max="331" width="4.42578125" style="90" customWidth="1"/>
    <col min="332" max="332" width="4.28515625" customWidth="1"/>
    <col min="333" max="333" width="21" customWidth="1"/>
    <col min="334" max="334" width="5.7109375" customWidth="1"/>
    <col min="335" max="335" width="6.7109375" customWidth="1"/>
    <col min="336" max="336" width="6.140625" customWidth="1"/>
    <col min="337" max="337" width="6.5703125" customWidth="1"/>
    <col min="338" max="338" width="6.140625" customWidth="1"/>
    <col min="339" max="339" width="7.140625" customWidth="1"/>
    <col min="340" max="340" width="6.5703125" customWidth="1"/>
    <col min="341" max="341" width="17.140625" bestFit="1" customWidth="1"/>
    <col min="342" max="342" width="17" bestFit="1" customWidth="1"/>
    <col min="343" max="343" width="15.28515625" bestFit="1" customWidth="1"/>
    <col min="344" max="344" width="5.140625" bestFit="1" customWidth="1"/>
    <col min="345" max="345" width="6.28515625" bestFit="1" customWidth="1"/>
    <col min="346" max="346" width="7" bestFit="1" customWidth="1"/>
    <col min="347" max="347" width="6.5703125" customWidth="1"/>
    <col min="348" max="348" width="7.5703125" customWidth="1"/>
    <col min="349" max="349" width="8.7109375" bestFit="1" customWidth="1"/>
    <col min="350" max="350" width="13.7109375" bestFit="1" customWidth="1"/>
    <col min="351" max="351" width="15.7109375" bestFit="1" customWidth="1"/>
    <col min="352" max="352" width="3" customWidth="1"/>
    <col min="353" max="353" width="4.42578125" style="90" customWidth="1"/>
    <col min="354" max="354" width="4.28515625" customWidth="1"/>
    <col min="355" max="355" width="21" customWidth="1"/>
    <col min="356" max="356" width="5.7109375" customWidth="1"/>
    <col min="357" max="357" width="6.7109375" customWidth="1"/>
    <col min="358" max="358" width="6.140625" customWidth="1"/>
    <col min="359" max="359" width="6.5703125" customWidth="1"/>
    <col min="360" max="360" width="6.140625" customWidth="1"/>
    <col min="361" max="361" width="7.140625" customWidth="1"/>
    <col min="362" max="362" width="6.5703125" customWidth="1"/>
    <col min="363" max="363" width="17.140625" bestFit="1" customWidth="1"/>
    <col min="364" max="364" width="17" bestFit="1" customWidth="1"/>
    <col min="365" max="365" width="15.28515625" bestFit="1" customWidth="1"/>
    <col min="366" max="366" width="5.140625" bestFit="1" customWidth="1"/>
    <col min="367" max="367" width="6.28515625" bestFit="1" customWidth="1"/>
    <col min="368" max="368" width="7" bestFit="1" customWidth="1"/>
    <col min="369" max="369" width="6.5703125" customWidth="1"/>
    <col min="370" max="370" width="7.5703125" customWidth="1"/>
    <col min="371" max="371" width="8.7109375" bestFit="1" customWidth="1"/>
    <col min="372" max="372" width="13.7109375" bestFit="1" customWidth="1"/>
    <col min="373" max="373" width="15.7109375" bestFit="1" customWidth="1"/>
    <col min="374" max="374" width="3" customWidth="1"/>
    <col min="375" max="375" width="4.42578125" style="90" customWidth="1"/>
    <col min="376" max="376" width="4.28515625" customWidth="1"/>
    <col min="377" max="377" width="21" customWidth="1"/>
    <col min="378" max="378" width="5.7109375" customWidth="1"/>
    <col min="379" max="379" width="6.7109375" customWidth="1"/>
    <col min="380" max="380" width="6.140625" customWidth="1"/>
    <col min="381" max="381" width="6.5703125" customWidth="1"/>
    <col min="382" max="382" width="6.140625" customWidth="1"/>
    <col min="383" max="383" width="7.140625" customWidth="1"/>
    <col min="384" max="384" width="6.5703125" customWidth="1"/>
    <col min="385" max="385" width="17.140625" bestFit="1" customWidth="1"/>
    <col min="386" max="386" width="17" bestFit="1" customWidth="1"/>
    <col min="387" max="387" width="15.28515625" bestFit="1" customWidth="1"/>
    <col min="388" max="388" width="5.140625" bestFit="1" customWidth="1"/>
    <col min="389" max="389" width="6.28515625" bestFit="1" customWidth="1"/>
    <col min="390" max="390" width="7" bestFit="1" customWidth="1"/>
    <col min="391" max="391" width="6.5703125" customWidth="1"/>
    <col min="392" max="392" width="7.5703125" customWidth="1"/>
    <col min="393" max="393" width="8.7109375" bestFit="1" customWidth="1"/>
    <col min="394" max="394" width="13.7109375" bestFit="1" customWidth="1"/>
    <col min="395" max="395" width="15.7109375" bestFit="1" customWidth="1"/>
    <col min="396" max="396" width="3" customWidth="1"/>
    <col min="397" max="397" width="4.42578125" style="90" customWidth="1"/>
    <col min="398" max="398" width="4.28515625" customWidth="1"/>
    <col min="399" max="399" width="21" customWidth="1"/>
    <col min="400" max="400" width="5.7109375" customWidth="1"/>
    <col min="401" max="401" width="6.7109375" customWidth="1"/>
    <col min="402" max="402" width="6.140625" customWidth="1"/>
    <col min="403" max="403" width="6.5703125" customWidth="1"/>
    <col min="404" max="404" width="6.140625" customWidth="1"/>
    <col min="405" max="405" width="7.140625" customWidth="1"/>
    <col min="406" max="406" width="6.5703125" customWidth="1"/>
    <col min="407" max="407" width="17.140625" bestFit="1" customWidth="1"/>
    <col min="408" max="408" width="17" bestFit="1" customWidth="1"/>
    <col min="409" max="409" width="15.28515625" bestFit="1" customWidth="1"/>
    <col min="410" max="410" width="5.140625" bestFit="1" customWidth="1"/>
    <col min="411" max="411" width="6.28515625" bestFit="1" customWidth="1"/>
    <col min="412" max="412" width="7" bestFit="1" customWidth="1"/>
    <col min="413" max="413" width="6.5703125" customWidth="1"/>
    <col min="414" max="414" width="7.5703125" customWidth="1"/>
    <col min="415" max="415" width="8.7109375" bestFit="1" customWidth="1"/>
    <col min="416" max="416" width="13.7109375" bestFit="1" customWidth="1"/>
    <col min="417" max="417" width="15.7109375" bestFit="1" customWidth="1"/>
    <col min="418" max="418" width="3" customWidth="1"/>
    <col min="419" max="419" width="4.42578125" style="90" customWidth="1"/>
    <col min="420" max="420" width="4.28515625" customWidth="1"/>
    <col min="421" max="421" width="21" customWidth="1"/>
    <col min="422" max="422" width="5.7109375" customWidth="1"/>
    <col min="423" max="423" width="6.7109375" customWidth="1"/>
    <col min="424" max="424" width="6.140625" customWidth="1"/>
    <col min="425" max="425" width="6.5703125" customWidth="1"/>
    <col min="426" max="426" width="6.140625" customWidth="1"/>
    <col min="427" max="427" width="7.140625" customWidth="1"/>
    <col min="428" max="428" width="6.5703125" customWidth="1"/>
    <col min="429" max="429" width="17.140625" bestFit="1" customWidth="1"/>
    <col min="430" max="430" width="17" bestFit="1" customWidth="1"/>
    <col min="431" max="431" width="15.28515625" bestFit="1" customWidth="1"/>
    <col min="432" max="432" width="5.140625" bestFit="1" customWidth="1"/>
    <col min="433" max="433" width="6.28515625" bestFit="1" customWidth="1"/>
    <col min="434" max="434" width="7" bestFit="1" customWidth="1"/>
    <col min="435" max="435" width="6.5703125" customWidth="1"/>
    <col min="436" max="436" width="7.5703125" customWidth="1"/>
    <col min="437" max="437" width="8.7109375" bestFit="1" customWidth="1"/>
    <col min="438" max="438" width="13.7109375" bestFit="1" customWidth="1"/>
    <col min="439" max="439" width="15.7109375" bestFit="1" customWidth="1"/>
    <col min="440" max="440" width="3" customWidth="1"/>
    <col min="441" max="441" width="4.42578125" style="90" customWidth="1"/>
    <col min="442" max="442" width="4.28515625" customWidth="1"/>
    <col min="443" max="443" width="21" customWidth="1"/>
    <col min="444" max="444" width="5.7109375" customWidth="1"/>
    <col min="445" max="445" width="6.7109375" customWidth="1"/>
    <col min="446" max="446" width="6.140625" customWidth="1"/>
    <col min="447" max="447" width="6.5703125" customWidth="1"/>
    <col min="448" max="448" width="6.140625" customWidth="1"/>
    <col min="449" max="449" width="7.140625" customWidth="1"/>
    <col min="450" max="450" width="6.5703125" customWidth="1"/>
    <col min="451" max="451" width="17.140625" bestFit="1" customWidth="1"/>
    <col min="452" max="452" width="17" bestFit="1" customWidth="1"/>
    <col min="453" max="453" width="15.28515625" bestFit="1" customWidth="1"/>
    <col min="454" max="454" width="5.140625" bestFit="1" customWidth="1"/>
    <col min="455" max="455" width="6.28515625" bestFit="1" customWidth="1"/>
    <col min="456" max="456" width="7" bestFit="1" customWidth="1"/>
    <col min="457" max="457" width="6.5703125" customWidth="1"/>
    <col min="458" max="458" width="7.5703125" customWidth="1"/>
    <col min="459" max="459" width="8.7109375" bestFit="1" customWidth="1"/>
    <col min="460" max="460" width="13.7109375" bestFit="1" customWidth="1"/>
    <col min="461" max="461" width="15.7109375" bestFit="1" customWidth="1"/>
  </cols>
  <sheetData>
    <row r="1" spans="1:461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19118</v>
      </c>
      <c r="FI1" s="76">
        <f>FJ2</f>
        <v>19183</v>
      </c>
      <c r="GE1" s="76">
        <f>GF2</f>
        <v>21557</v>
      </c>
      <c r="HA1" s="76">
        <f>HB2</f>
        <v>21558</v>
      </c>
      <c r="HW1" s="76">
        <f>HX2</f>
        <v>22010</v>
      </c>
      <c r="IS1" s="76">
        <f>IT2</f>
        <v>23065</v>
      </c>
      <c r="JO1" s="76">
        <f>JP2</f>
        <v>25472</v>
      </c>
      <c r="KK1" s="76">
        <f>KL2</f>
        <v>25673</v>
      </c>
      <c r="LG1" s="76">
        <f>LH2</f>
        <v>30596</v>
      </c>
      <c r="MC1" s="76">
        <f>MD2</f>
        <v>30623</v>
      </c>
      <c r="MY1" s="76">
        <f>MZ2</f>
        <v>33122</v>
      </c>
      <c r="NU1" s="76">
        <f>NV2</f>
        <v>36541</v>
      </c>
      <c r="OQ1" s="76">
        <f>OR2</f>
        <v>36982</v>
      </c>
      <c r="PM1" s="76">
        <f>PN2</f>
        <v>38106</v>
      </c>
      <c r="QI1" s="76">
        <f>QJ2</f>
        <v>39462</v>
      </c>
    </row>
    <row r="2" spans="1:461" ht="15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19118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19183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21557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21558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22010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23065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25472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25673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30596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30623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33122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36541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36982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38106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39462</v>
      </c>
      <c r="QK2" s="184"/>
      <c r="QL2" s="184"/>
      <c r="QM2" s="184"/>
      <c r="QN2" s="184"/>
      <c r="QO2" s="184"/>
      <c r="QP2" s="184"/>
      <c r="QQ2" s="184"/>
      <c r="QR2" s="184"/>
      <c r="QS2" s="184"/>
    </row>
    <row r="3" spans="1:461" ht="15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NADİR KURTULDU</v>
      </c>
      <c r="EO3" s="65"/>
      <c r="ES3" s="76"/>
      <c r="ET3" s="76">
        <f>EN2</f>
        <v>19118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BASRİ DURGUN</v>
      </c>
      <c r="FK3" s="65"/>
      <c r="FO3" s="76"/>
      <c r="FP3" s="76">
        <f>FJ2</f>
        <v>19183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RIDVAN ÖNCÜ</v>
      </c>
      <c r="GG3" s="65"/>
      <c r="GK3" s="76"/>
      <c r="GL3" s="76">
        <f>GF2</f>
        <v>21557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HASAN USLU</v>
      </c>
      <c r="HC3" s="65"/>
      <c r="HG3" s="76"/>
      <c r="HH3" s="76">
        <f>HB2</f>
        <v>21558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ALİ BEYGE</v>
      </c>
      <c r="HY3" s="65"/>
      <c r="IC3" s="76"/>
      <c r="ID3" s="76">
        <f>HX2</f>
        <v>22010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SOYDAN BEREKET</v>
      </c>
      <c r="IU3" s="65"/>
      <c r="IY3" s="76"/>
      <c r="IZ3" s="76">
        <f>IT2</f>
        <v>23065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MUHARREM KIRKGÜL</v>
      </c>
      <c r="JQ3" s="65"/>
      <c r="JU3" s="76"/>
      <c r="JV3" s="76">
        <f>JP2</f>
        <v>25472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KERİM DENGİZ</v>
      </c>
      <c r="KM3" s="65"/>
      <c r="KQ3" s="76"/>
      <c r="KR3" s="76">
        <f>KL2</f>
        <v>25673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GÜLSÜM ÖZBURUN</v>
      </c>
      <c r="LI3" s="65"/>
      <c r="LM3" s="76"/>
      <c r="LN3" s="76">
        <f>LH2</f>
        <v>30596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TANER GELDEÇ</v>
      </c>
      <c r="ME3" s="65"/>
      <c r="MI3" s="76"/>
      <c r="MJ3" s="76">
        <f>MD2</f>
        <v>30623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HASAN HÜSEYİN ÖNCÜ</v>
      </c>
      <c r="NA3" s="65"/>
      <c r="NE3" s="76"/>
      <c r="NF3" s="76">
        <f>MZ2</f>
        <v>33122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BULUT</v>
      </c>
      <c r="NW3" s="65"/>
      <c r="OA3" s="76"/>
      <c r="OB3" s="76">
        <f>NV2</f>
        <v>36541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TUNCAY ERYILMAZ</v>
      </c>
      <c r="OS3" s="65"/>
      <c r="OW3" s="76"/>
      <c r="OX3" s="76">
        <f>OR2</f>
        <v>36982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ABDÜLBAKİ ATAY</v>
      </c>
      <c r="PO3" s="65"/>
      <c r="PS3" s="76"/>
      <c r="PT3" s="76">
        <f>PN2</f>
        <v>38106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MUSTAFA YÜKSEL</v>
      </c>
      <c r="QK3" s="65"/>
      <c r="QO3" s="76"/>
      <c r="QP3" s="76">
        <f>QJ2</f>
        <v>39462</v>
      </c>
      <c r="QQ3" s="76"/>
      <c r="QR3" s="76"/>
      <c r="QS3" s="76"/>
    </row>
    <row r="4" spans="1:461" ht="15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19118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19183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21557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21558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22010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23065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25472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25673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30596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30623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33122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36541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36982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38106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39462</v>
      </c>
    </row>
    <row r="5" spans="1:461" ht="13.5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</row>
    <row r="6" spans="1:461" ht="16.5" thickBot="1">
      <c r="A6" s="224" t="s">
        <v>0</v>
      </c>
      <c r="B6" s="225"/>
      <c r="C6" s="225"/>
      <c r="D6" s="225"/>
      <c r="E6" s="225"/>
      <c r="F6" s="225"/>
      <c r="G6" s="225"/>
      <c r="H6" s="225"/>
      <c r="I6" s="225"/>
      <c r="J6" s="225"/>
      <c r="K6" s="226"/>
      <c r="L6" s="227" t="s">
        <v>105</v>
      </c>
      <c r="M6" s="228"/>
      <c r="N6" s="228"/>
      <c r="O6" s="228"/>
      <c r="P6" s="228"/>
      <c r="Q6" s="228"/>
      <c r="R6" s="228"/>
      <c r="S6" s="228"/>
      <c r="T6" s="228"/>
      <c r="U6" s="229"/>
      <c r="W6" s="224" t="s">
        <v>0</v>
      </c>
      <c r="X6" s="225"/>
      <c r="Y6" s="225"/>
      <c r="Z6" s="225"/>
      <c r="AA6" s="225"/>
      <c r="AB6" s="225"/>
      <c r="AC6" s="225"/>
      <c r="AD6" s="225"/>
      <c r="AE6" s="225"/>
      <c r="AF6" s="225"/>
      <c r="AG6" s="226"/>
      <c r="AH6" s="227" t="s">
        <v>105</v>
      </c>
      <c r="AI6" s="228"/>
      <c r="AJ6" s="228"/>
      <c r="AK6" s="228"/>
      <c r="AL6" s="228"/>
      <c r="AM6" s="228"/>
      <c r="AN6" s="228"/>
      <c r="AO6" s="228"/>
      <c r="AP6" s="228"/>
      <c r="AQ6" s="229"/>
      <c r="AS6" s="224" t="s">
        <v>0</v>
      </c>
      <c r="AT6" s="225"/>
      <c r="AU6" s="225"/>
      <c r="AV6" s="225"/>
      <c r="AW6" s="225"/>
      <c r="AX6" s="225"/>
      <c r="AY6" s="225"/>
      <c r="AZ6" s="225"/>
      <c r="BA6" s="225"/>
      <c r="BB6" s="225"/>
      <c r="BC6" s="226"/>
      <c r="BD6" s="227" t="s">
        <v>105</v>
      </c>
      <c r="BE6" s="228"/>
      <c r="BF6" s="228"/>
      <c r="BG6" s="228"/>
      <c r="BH6" s="228"/>
      <c r="BI6" s="228"/>
      <c r="BJ6" s="228"/>
      <c r="BK6" s="228"/>
      <c r="BL6" s="228"/>
      <c r="BM6" s="229"/>
      <c r="BO6" s="224" t="s">
        <v>0</v>
      </c>
      <c r="BP6" s="225"/>
      <c r="BQ6" s="225"/>
      <c r="BR6" s="225"/>
      <c r="BS6" s="225"/>
      <c r="BT6" s="225"/>
      <c r="BU6" s="225"/>
      <c r="BV6" s="225"/>
      <c r="BW6" s="225"/>
      <c r="BX6" s="225"/>
      <c r="BY6" s="226"/>
      <c r="BZ6" s="227" t="s">
        <v>105</v>
      </c>
      <c r="CA6" s="228"/>
      <c r="CB6" s="228"/>
      <c r="CC6" s="228"/>
      <c r="CD6" s="228"/>
      <c r="CE6" s="228"/>
      <c r="CF6" s="228"/>
      <c r="CG6" s="228"/>
      <c r="CH6" s="228"/>
      <c r="CI6" s="229"/>
      <c r="CK6" s="224" t="s">
        <v>0</v>
      </c>
      <c r="CL6" s="225"/>
      <c r="CM6" s="225"/>
      <c r="CN6" s="225"/>
      <c r="CO6" s="225"/>
      <c r="CP6" s="225"/>
      <c r="CQ6" s="225"/>
      <c r="CR6" s="225"/>
      <c r="CS6" s="225"/>
      <c r="CT6" s="225"/>
      <c r="CU6" s="226"/>
      <c r="CV6" s="227" t="s">
        <v>105</v>
      </c>
      <c r="CW6" s="228"/>
      <c r="CX6" s="228"/>
      <c r="CY6" s="228"/>
      <c r="CZ6" s="228"/>
      <c r="DA6" s="228"/>
      <c r="DB6" s="228"/>
      <c r="DC6" s="228"/>
      <c r="DD6" s="228"/>
      <c r="DE6" s="229"/>
      <c r="DG6" s="224" t="s">
        <v>0</v>
      </c>
      <c r="DH6" s="225"/>
      <c r="DI6" s="225"/>
      <c r="DJ6" s="225"/>
      <c r="DK6" s="225"/>
      <c r="DL6" s="225"/>
      <c r="DM6" s="225"/>
      <c r="DN6" s="225"/>
      <c r="DO6" s="225"/>
      <c r="DP6" s="225"/>
      <c r="DQ6" s="226"/>
      <c r="DR6" s="227" t="s">
        <v>105</v>
      </c>
      <c r="DS6" s="228"/>
      <c r="DT6" s="228"/>
      <c r="DU6" s="228"/>
      <c r="DV6" s="228"/>
      <c r="DW6" s="228"/>
      <c r="DX6" s="228"/>
      <c r="DY6" s="228"/>
      <c r="DZ6" s="228"/>
      <c r="EA6" s="229"/>
      <c r="EC6" s="224" t="s">
        <v>0</v>
      </c>
      <c r="ED6" s="225"/>
      <c r="EE6" s="225"/>
      <c r="EF6" s="225"/>
      <c r="EG6" s="225"/>
      <c r="EH6" s="225"/>
      <c r="EI6" s="225"/>
      <c r="EJ6" s="225"/>
      <c r="EK6" s="225"/>
      <c r="EL6" s="225"/>
      <c r="EM6" s="226"/>
      <c r="EN6" s="227" t="s">
        <v>105</v>
      </c>
      <c r="EO6" s="228"/>
      <c r="EP6" s="228"/>
      <c r="EQ6" s="228"/>
      <c r="ER6" s="228"/>
      <c r="ES6" s="228"/>
      <c r="ET6" s="228"/>
      <c r="EU6" s="228"/>
      <c r="EV6" s="228"/>
      <c r="EW6" s="229"/>
      <c r="EY6" s="224" t="s">
        <v>0</v>
      </c>
      <c r="EZ6" s="225"/>
      <c r="FA6" s="225"/>
      <c r="FB6" s="225"/>
      <c r="FC6" s="225"/>
      <c r="FD6" s="225"/>
      <c r="FE6" s="225"/>
      <c r="FF6" s="225"/>
      <c r="FG6" s="225"/>
      <c r="FH6" s="225"/>
      <c r="FI6" s="226"/>
      <c r="FJ6" s="227" t="s">
        <v>105</v>
      </c>
      <c r="FK6" s="228"/>
      <c r="FL6" s="228"/>
      <c r="FM6" s="228"/>
      <c r="FN6" s="228"/>
      <c r="FO6" s="228"/>
      <c r="FP6" s="228"/>
      <c r="FQ6" s="228"/>
      <c r="FR6" s="228"/>
      <c r="FS6" s="229"/>
      <c r="FU6" s="224" t="s">
        <v>0</v>
      </c>
      <c r="FV6" s="225"/>
      <c r="FW6" s="225"/>
      <c r="FX6" s="225"/>
      <c r="FY6" s="225"/>
      <c r="FZ6" s="225"/>
      <c r="GA6" s="225"/>
      <c r="GB6" s="225"/>
      <c r="GC6" s="225"/>
      <c r="GD6" s="225"/>
      <c r="GE6" s="226"/>
      <c r="GF6" s="227" t="s">
        <v>105</v>
      </c>
      <c r="GG6" s="228"/>
      <c r="GH6" s="228"/>
      <c r="GI6" s="228"/>
      <c r="GJ6" s="228"/>
      <c r="GK6" s="228"/>
      <c r="GL6" s="228"/>
      <c r="GM6" s="228"/>
      <c r="GN6" s="228"/>
      <c r="GO6" s="229"/>
      <c r="GQ6" s="224" t="s">
        <v>0</v>
      </c>
      <c r="GR6" s="225"/>
      <c r="GS6" s="225"/>
      <c r="GT6" s="225"/>
      <c r="GU6" s="225"/>
      <c r="GV6" s="225"/>
      <c r="GW6" s="225"/>
      <c r="GX6" s="225"/>
      <c r="GY6" s="225"/>
      <c r="GZ6" s="225"/>
      <c r="HA6" s="226"/>
      <c r="HB6" s="227" t="s">
        <v>105</v>
      </c>
      <c r="HC6" s="228"/>
      <c r="HD6" s="228"/>
      <c r="HE6" s="228"/>
      <c r="HF6" s="228"/>
      <c r="HG6" s="228"/>
      <c r="HH6" s="228"/>
      <c r="HI6" s="228"/>
      <c r="HJ6" s="228"/>
      <c r="HK6" s="229"/>
      <c r="HM6" s="224" t="s">
        <v>0</v>
      </c>
      <c r="HN6" s="225"/>
      <c r="HO6" s="225"/>
      <c r="HP6" s="225"/>
      <c r="HQ6" s="225"/>
      <c r="HR6" s="225"/>
      <c r="HS6" s="225"/>
      <c r="HT6" s="225"/>
      <c r="HU6" s="225"/>
      <c r="HV6" s="225"/>
      <c r="HW6" s="226"/>
      <c r="HX6" s="227" t="s">
        <v>105</v>
      </c>
      <c r="HY6" s="228"/>
      <c r="HZ6" s="228"/>
      <c r="IA6" s="228"/>
      <c r="IB6" s="228"/>
      <c r="IC6" s="228"/>
      <c r="ID6" s="228"/>
      <c r="IE6" s="228"/>
      <c r="IF6" s="228"/>
      <c r="IG6" s="229"/>
      <c r="II6" s="224" t="s">
        <v>0</v>
      </c>
      <c r="IJ6" s="225"/>
      <c r="IK6" s="225"/>
      <c r="IL6" s="225"/>
      <c r="IM6" s="225"/>
      <c r="IN6" s="225"/>
      <c r="IO6" s="225"/>
      <c r="IP6" s="225"/>
      <c r="IQ6" s="225"/>
      <c r="IR6" s="225"/>
      <c r="IS6" s="226"/>
      <c r="IT6" s="227" t="s">
        <v>105</v>
      </c>
      <c r="IU6" s="228"/>
      <c r="IV6" s="228"/>
      <c r="IW6" s="228"/>
      <c r="IX6" s="228"/>
      <c r="IY6" s="228"/>
      <c r="IZ6" s="228"/>
      <c r="JA6" s="228"/>
      <c r="JB6" s="228"/>
      <c r="JC6" s="229"/>
      <c r="JE6" s="224" t="s">
        <v>0</v>
      </c>
      <c r="JF6" s="225"/>
      <c r="JG6" s="225"/>
      <c r="JH6" s="225"/>
      <c r="JI6" s="225"/>
      <c r="JJ6" s="225"/>
      <c r="JK6" s="225"/>
      <c r="JL6" s="225"/>
      <c r="JM6" s="225"/>
      <c r="JN6" s="225"/>
      <c r="JO6" s="226"/>
      <c r="JP6" s="227" t="s">
        <v>105</v>
      </c>
      <c r="JQ6" s="228"/>
      <c r="JR6" s="228"/>
      <c r="JS6" s="228"/>
      <c r="JT6" s="228"/>
      <c r="JU6" s="228"/>
      <c r="JV6" s="228"/>
      <c r="JW6" s="228"/>
      <c r="JX6" s="228"/>
      <c r="JY6" s="229"/>
      <c r="KA6" s="224" t="s">
        <v>0</v>
      </c>
      <c r="KB6" s="225"/>
      <c r="KC6" s="225"/>
      <c r="KD6" s="225"/>
      <c r="KE6" s="225"/>
      <c r="KF6" s="225"/>
      <c r="KG6" s="225"/>
      <c r="KH6" s="225"/>
      <c r="KI6" s="225"/>
      <c r="KJ6" s="225"/>
      <c r="KK6" s="226"/>
      <c r="KL6" s="227" t="s">
        <v>105</v>
      </c>
      <c r="KM6" s="228"/>
      <c r="KN6" s="228"/>
      <c r="KO6" s="228"/>
      <c r="KP6" s="228"/>
      <c r="KQ6" s="228"/>
      <c r="KR6" s="228"/>
      <c r="KS6" s="228"/>
      <c r="KT6" s="228"/>
      <c r="KU6" s="229"/>
      <c r="KW6" s="224" t="s">
        <v>0</v>
      </c>
      <c r="KX6" s="225"/>
      <c r="KY6" s="225"/>
      <c r="KZ6" s="225"/>
      <c r="LA6" s="225"/>
      <c r="LB6" s="225"/>
      <c r="LC6" s="225"/>
      <c r="LD6" s="225"/>
      <c r="LE6" s="225"/>
      <c r="LF6" s="225"/>
      <c r="LG6" s="226"/>
      <c r="LH6" s="227" t="s">
        <v>105</v>
      </c>
      <c r="LI6" s="228"/>
      <c r="LJ6" s="228"/>
      <c r="LK6" s="228"/>
      <c r="LL6" s="228"/>
      <c r="LM6" s="228"/>
      <c r="LN6" s="228"/>
      <c r="LO6" s="228"/>
      <c r="LP6" s="228"/>
      <c r="LQ6" s="229"/>
      <c r="LS6" s="224" t="s">
        <v>0</v>
      </c>
      <c r="LT6" s="225"/>
      <c r="LU6" s="225"/>
      <c r="LV6" s="225"/>
      <c r="LW6" s="225"/>
      <c r="LX6" s="225"/>
      <c r="LY6" s="225"/>
      <c r="LZ6" s="225"/>
      <c r="MA6" s="225"/>
      <c r="MB6" s="225"/>
      <c r="MC6" s="226"/>
      <c r="MD6" s="227" t="s">
        <v>105</v>
      </c>
      <c r="ME6" s="228"/>
      <c r="MF6" s="228"/>
      <c r="MG6" s="228"/>
      <c r="MH6" s="228"/>
      <c r="MI6" s="228"/>
      <c r="MJ6" s="228"/>
      <c r="MK6" s="228"/>
      <c r="ML6" s="228"/>
      <c r="MM6" s="229"/>
      <c r="MO6" s="224" t="s">
        <v>0</v>
      </c>
      <c r="MP6" s="225"/>
      <c r="MQ6" s="225"/>
      <c r="MR6" s="225"/>
      <c r="MS6" s="225"/>
      <c r="MT6" s="225"/>
      <c r="MU6" s="225"/>
      <c r="MV6" s="225"/>
      <c r="MW6" s="225"/>
      <c r="MX6" s="225"/>
      <c r="MY6" s="226"/>
      <c r="MZ6" s="227" t="s">
        <v>105</v>
      </c>
      <c r="NA6" s="228"/>
      <c r="NB6" s="228"/>
      <c r="NC6" s="228"/>
      <c r="ND6" s="228"/>
      <c r="NE6" s="228"/>
      <c r="NF6" s="228"/>
      <c r="NG6" s="228"/>
      <c r="NH6" s="228"/>
      <c r="NI6" s="229"/>
      <c r="NK6" s="224" t="s">
        <v>0</v>
      </c>
      <c r="NL6" s="225"/>
      <c r="NM6" s="225"/>
      <c r="NN6" s="225"/>
      <c r="NO6" s="225"/>
      <c r="NP6" s="225"/>
      <c r="NQ6" s="225"/>
      <c r="NR6" s="225"/>
      <c r="NS6" s="225"/>
      <c r="NT6" s="225"/>
      <c r="NU6" s="226"/>
      <c r="NV6" s="227" t="s">
        <v>105</v>
      </c>
      <c r="NW6" s="228"/>
      <c r="NX6" s="228"/>
      <c r="NY6" s="228"/>
      <c r="NZ6" s="228"/>
      <c r="OA6" s="228"/>
      <c r="OB6" s="228"/>
      <c r="OC6" s="228"/>
      <c r="OD6" s="228"/>
      <c r="OE6" s="229"/>
      <c r="OG6" s="224" t="s">
        <v>0</v>
      </c>
      <c r="OH6" s="225"/>
      <c r="OI6" s="225"/>
      <c r="OJ6" s="225"/>
      <c r="OK6" s="225"/>
      <c r="OL6" s="225"/>
      <c r="OM6" s="225"/>
      <c r="ON6" s="225"/>
      <c r="OO6" s="225"/>
      <c r="OP6" s="225"/>
      <c r="OQ6" s="226"/>
      <c r="OR6" s="227" t="s">
        <v>105</v>
      </c>
      <c r="OS6" s="228"/>
      <c r="OT6" s="228"/>
      <c r="OU6" s="228"/>
      <c r="OV6" s="228"/>
      <c r="OW6" s="228"/>
      <c r="OX6" s="228"/>
      <c r="OY6" s="228"/>
      <c r="OZ6" s="228"/>
      <c r="PA6" s="229"/>
      <c r="PC6" s="224" t="s">
        <v>0</v>
      </c>
      <c r="PD6" s="225"/>
      <c r="PE6" s="225"/>
      <c r="PF6" s="225"/>
      <c r="PG6" s="225"/>
      <c r="PH6" s="225"/>
      <c r="PI6" s="225"/>
      <c r="PJ6" s="225"/>
      <c r="PK6" s="225"/>
      <c r="PL6" s="225"/>
      <c r="PM6" s="226"/>
      <c r="PN6" s="227" t="s">
        <v>105</v>
      </c>
      <c r="PO6" s="228"/>
      <c r="PP6" s="228"/>
      <c r="PQ6" s="228"/>
      <c r="PR6" s="228"/>
      <c r="PS6" s="228"/>
      <c r="PT6" s="228"/>
      <c r="PU6" s="228"/>
      <c r="PV6" s="228"/>
      <c r="PW6" s="229"/>
      <c r="PY6" s="224" t="s">
        <v>0</v>
      </c>
      <c r="PZ6" s="225"/>
      <c r="QA6" s="225"/>
      <c r="QB6" s="225"/>
      <c r="QC6" s="225"/>
      <c r="QD6" s="225"/>
      <c r="QE6" s="225"/>
      <c r="QF6" s="225"/>
      <c r="QG6" s="225"/>
      <c r="QH6" s="225"/>
      <c r="QI6" s="226"/>
      <c r="QJ6" s="227" t="s">
        <v>105</v>
      </c>
      <c r="QK6" s="228"/>
      <c r="QL6" s="228"/>
      <c r="QM6" s="228"/>
      <c r="QN6" s="228"/>
      <c r="QO6" s="228"/>
      <c r="QP6" s="228"/>
      <c r="QQ6" s="228"/>
      <c r="QR6" s="228"/>
      <c r="QS6" s="229"/>
    </row>
    <row r="7" spans="1:461" ht="39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</row>
    <row r="8" spans="1:461" ht="15">
      <c r="A8" s="167">
        <v>27</v>
      </c>
      <c r="B8" s="230">
        <v>27</v>
      </c>
      <c r="C8" s="212" t="str">
        <f>IF(E8=0," ",VLOOKUP(E8,PROTOKOL!$A:$F,6,FALSE))</f>
        <v xml:space="preserve"> </v>
      </c>
      <c r="D8" s="168"/>
      <c r="E8" s="168"/>
      <c r="F8" s="168"/>
      <c r="G8" s="213" t="str">
        <f>IF(E8=0," ",(VLOOKUP(E8,PROTOKOL!$A$1:$E$29,2,FALSE))*F8)</f>
        <v xml:space="preserve"> </v>
      </c>
      <c r="H8" s="169" t="str">
        <f t="shared" ref="H8:H71" si="0">IF(D8=0," ",D8-G8)</f>
        <v xml:space="preserve"> </v>
      </c>
      <c r="I8" s="210" t="str">
        <f>IF(E8=0," ",VLOOKUP(E8,PROTOKOL!$A:$E,5,FALSE))</f>
        <v xml:space="preserve"> </v>
      </c>
      <c r="J8" s="170"/>
      <c r="K8" s="171" t="str">
        <f>IF(E8=0," ",(I8*H8))</f>
        <v xml:space="preserve"> 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0">
        <v>27</v>
      </c>
      <c r="Y8" s="212" t="str">
        <f>IF(AA8=0," ",VLOOKUP(AA8,PROTOKOL!$A:$F,6,FALSE))</f>
        <v xml:space="preserve"> </v>
      </c>
      <c r="Z8" s="168"/>
      <c r="AA8" s="168"/>
      <c r="AB8" s="168"/>
      <c r="AC8" s="213" t="str">
        <f>IF(AA8=0," ",(VLOOKUP(AA8,PROTOKOL!$A$1:$E$29,2,FALSE))*AB8)</f>
        <v xml:space="preserve"> </v>
      </c>
      <c r="AD8" s="169" t="str">
        <f t="shared" ref="AD8:AD71" si="2">IF(Z8=0," ",Z8-AC8)</f>
        <v xml:space="preserve"> </v>
      </c>
      <c r="AE8" s="210" t="str">
        <f>IF(AA8=0," ",VLOOKUP(AA8,PROTOKOL!$A:$E,5,FALSE))</f>
        <v xml:space="preserve"> </v>
      </c>
      <c r="AF8" s="170"/>
      <c r="AG8" s="171" t="str">
        <f>IF(AA8=0," ",(AE8*AD8))</f>
        <v xml:space="preserve"> 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0">
        <v>27</v>
      </c>
      <c r="AU8" s="212" t="str">
        <f>IF(AW8=0," ",VLOOKUP(AW8,PROTOKOL!$A:$F,6,FALSE))</f>
        <v xml:space="preserve"> 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/>
      <c r="BC8" s="171" t="str">
        <f>IF(AW8=0," ",(BA8*AZ8))</f>
        <v xml:space="preserve"> 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30">
        <v>27</v>
      </c>
      <c r="BQ8" s="212" t="str">
        <f>IF(BS8=0," ",VLOOKUP(BS8,PROTOKOL!$A:$F,6,FALSE))</f>
        <v xml:space="preserve"> 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/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0">
        <v>27</v>
      </c>
      <c r="CM8" s="212" t="str">
        <f>IF(CO8=0," ",VLOOKUP(CO8,PROTOKOL!$A:$F,6,FALSE))</f>
        <v xml:space="preserve"> </v>
      </c>
      <c r="CN8" s="168"/>
      <c r="CO8" s="168"/>
      <c r="CP8" s="168"/>
      <c r="CQ8" s="213" t="str">
        <f>IF(CO8=0," ",(VLOOKUP(CO8,PROTOKOL!$A$1:$E$29,2,FALSE))*CP8)</f>
        <v xml:space="preserve"> </v>
      </c>
      <c r="CR8" s="169" t="str">
        <f t="shared" ref="CR8:CR71" si="8">IF(CN8=0," ",CN8-CQ8)</f>
        <v xml:space="preserve"> </v>
      </c>
      <c r="CS8" s="210" t="str">
        <f>IF(CO8=0," ",VLOOKUP(CO8,PROTOKOL!$A:$E,5,FALSE))</f>
        <v xml:space="preserve"> </v>
      </c>
      <c r="CT8" s="170"/>
      <c r="CU8" s="171" t="str">
        <f>IF(CO8=0," ",(CS8*CR8))</f>
        <v xml:space="preserve"> </v>
      </c>
      <c r="CV8" s="222" t="str">
        <f>IF(CX8=0," ",VLOOKUP(CX8,PROTOKOL!$A:$F,6,FALSE))</f>
        <v xml:space="preserve"> </v>
      </c>
      <c r="CW8" s="168"/>
      <c r="CX8" s="168"/>
      <c r="CY8" s="168"/>
      <c r="CZ8" s="213" t="str">
        <f>IF(CX8=0," ",(VLOOKUP(CX8,PROTOKOL!$A$1:$E$29,2,FALSE))*CY8)</f>
        <v xml:space="preserve"> </v>
      </c>
      <c r="DA8" s="169" t="str">
        <f t="shared" ref="DA8:DA71" si="9">IF(CW8=0," ",CW8-CZ8)</f>
        <v xml:space="preserve"> </v>
      </c>
      <c r="DB8" s="223" t="str">
        <f>IF(CX8=0," ",VLOOKUP(CX8,PROTOKOL!$A:$E,5,FALSE))</f>
        <v xml:space="preserve"> </v>
      </c>
      <c r="DC8" s="209" t="str">
        <f>IF(CX8=0," ",(DA8*DB8))</f>
        <v xml:space="preserve"> </v>
      </c>
      <c r="DD8" s="170">
        <f>CY8*2</f>
        <v>0</v>
      </c>
      <c r="DE8" s="171" t="str">
        <f>IF(DD8=0," ",DC8/CY8*DD8)</f>
        <v xml:space="preserve"> </v>
      </c>
      <c r="DG8" s="167">
        <v>27</v>
      </c>
      <c r="DH8" s="230">
        <v>27</v>
      </c>
      <c r="DI8" s="212" t="str">
        <f>IF(DK8=0," ",VLOOKUP(DK8,PROTOKOL!$A:$F,6,FALSE))</f>
        <v xml:space="preserve"> </v>
      </c>
      <c r="DJ8" s="168"/>
      <c r="DK8" s="168"/>
      <c r="DL8" s="168"/>
      <c r="DM8" s="213" t="str">
        <f>IF(DK8=0," ",(VLOOKUP(DK8,PROTOKOL!$A$1:$E$29,2,FALSE))*DL8)</f>
        <v xml:space="preserve"> </v>
      </c>
      <c r="DN8" s="169" t="str">
        <f t="shared" ref="DN8:DN71" si="10">IF(DJ8=0," ",DJ8-DM8)</f>
        <v xml:space="preserve"> </v>
      </c>
      <c r="DO8" s="210" t="str">
        <f>IF(DK8=0," ",VLOOKUP(DK8,PROTOKOL!$A:$E,5,FALSE))</f>
        <v xml:space="preserve"> </v>
      </c>
      <c r="DP8" s="170"/>
      <c r="DQ8" s="171" t="str">
        <f>IF(DK8=0," ",(DO8*DN8))</f>
        <v xml:space="preserve"> 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0">
        <v>27</v>
      </c>
      <c r="EE8" s="212" t="str">
        <f>IF(EG8=0," ",VLOOKUP(EG8,PROTOKOL!$A:$F,6,FALSE))</f>
        <v xml:space="preserve"> 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/>
      <c r="EM8" s="171" t="str">
        <f>IF(EG8=0," ",(EK8*EJ8))</f>
        <v xml:space="preserve"> </v>
      </c>
      <c r="EN8" s="222" t="str">
        <f>IF(EP8=0," ",VLOOKUP(EP8,PROTOKOL!$A:$F,6,FALSE))</f>
        <v xml:space="preserve"> </v>
      </c>
      <c r="EO8" s="168"/>
      <c r="EP8" s="168"/>
      <c r="EQ8" s="168"/>
      <c r="ER8" s="213" t="str">
        <f>IF(EP8=0," ",(VLOOKUP(EP8,PROTOKOL!$A$1:$E$29,2,FALSE))*EQ8)</f>
        <v xml:space="preserve"> </v>
      </c>
      <c r="ES8" s="169" t="str">
        <f t="shared" ref="ES8:ES71" si="13">IF(EO8=0," ",EO8-ER8)</f>
        <v xml:space="preserve"> </v>
      </c>
      <c r="ET8" s="223" t="str">
        <f>IF(EP8=0," ",VLOOKUP(EP8,PROTOKOL!$A:$E,5,FALSE))</f>
        <v xml:space="preserve"> </v>
      </c>
      <c r="EU8" s="209" t="str">
        <f>IF(EP8=0," ",(ES8*ET8))</f>
        <v xml:space="preserve"> </v>
      </c>
      <c r="EV8" s="170">
        <f>EQ8*2</f>
        <v>0</v>
      </c>
      <c r="EW8" s="171" t="str">
        <f>IF(EV8=0," ",EU8/EQ8*EV8)</f>
        <v xml:space="preserve"> </v>
      </c>
      <c r="EY8" s="167">
        <v>27</v>
      </c>
      <c r="EZ8" s="230">
        <v>27</v>
      </c>
      <c r="FA8" s="212" t="str">
        <f>IF(FC8=0," ",VLOOKUP(FC8,PROTOKOL!$A:$F,6,FALSE))</f>
        <v xml:space="preserve"> </v>
      </c>
      <c r="FB8" s="168"/>
      <c r="FC8" s="168"/>
      <c r="FD8" s="168"/>
      <c r="FE8" s="213" t="str">
        <f>IF(FC8=0," ",(VLOOKUP(FC8,PROTOKOL!$A$1:$E$29,2,FALSE))*FD8)</f>
        <v xml:space="preserve"> </v>
      </c>
      <c r="FF8" s="169" t="str">
        <f t="shared" ref="FF8:FF71" si="14">IF(FB8=0," ",FB8-FE8)</f>
        <v xml:space="preserve"> </v>
      </c>
      <c r="FG8" s="210" t="str">
        <f>IF(FC8=0," ",VLOOKUP(FC8,PROTOKOL!$A:$E,5,FALSE))</f>
        <v xml:space="preserve"> </v>
      </c>
      <c r="FH8" s="170"/>
      <c r="FI8" s="171" t="str">
        <f>IF(FC8=0," ",(FG8*FF8))</f>
        <v xml:space="preserve"> 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0">
        <v>27</v>
      </c>
      <c r="FW8" s="212" t="str">
        <f>IF(FY8=0," ",VLOOKUP(FY8,PROTOKOL!$A:$F,6,FALSE))</f>
        <v xml:space="preserve"> </v>
      </c>
      <c r="FX8" s="168"/>
      <c r="FY8" s="168"/>
      <c r="FZ8" s="168"/>
      <c r="GA8" s="213" t="str">
        <f>IF(FY8=0," ",(VLOOKUP(FY8,PROTOKOL!$A$1:$E$29,2,FALSE))*FZ8)</f>
        <v xml:space="preserve"> </v>
      </c>
      <c r="GB8" s="169" t="str">
        <f t="shared" ref="GB8:GB71" si="16">IF(FX8=0," ",FX8-GA8)</f>
        <v xml:space="preserve"> </v>
      </c>
      <c r="GC8" s="210" t="str">
        <f>IF(FY8=0," ",VLOOKUP(FY8,PROTOKOL!$A:$E,5,FALSE))</f>
        <v xml:space="preserve"> </v>
      </c>
      <c r="GD8" s="170"/>
      <c r="GE8" s="171" t="str">
        <f>IF(FY8=0," ",(GC8*GB8))</f>
        <v xml:space="preserve"> 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0">
        <v>27</v>
      </c>
      <c r="GS8" s="212" t="str">
        <f>IF(GU8=0," ",VLOOKUP(GU8,PROTOKOL!$A:$F,6,FALSE))</f>
        <v xml:space="preserve"> </v>
      </c>
      <c r="GT8" s="168"/>
      <c r="GU8" s="168"/>
      <c r="GV8" s="168"/>
      <c r="GW8" s="213" t="str">
        <f>IF(GU8=0," ",(VLOOKUP(GU8,PROTOKOL!$A$1:$E$29,2,FALSE))*GV8)</f>
        <v xml:space="preserve"> </v>
      </c>
      <c r="GX8" s="169" t="str">
        <f t="shared" ref="GX8:GX71" si="18">IF(GT8=0," ",GT8-GW8)</f>
        <v xml:space="preserve"> </v>
      </c>
      <c r="GY8" s="210" t="str">
        <f>IF(GU8=0," ",VLOOKUP(GU8,PROTOKOL!$A:$E,5,FALSE))</f>
        <v xml:space="preserve"> </v>
      </c>
      <c r="GZ8" s="170"/>
      <c r="HA8" s="171" t="str">
        <f>IF(GU8=0," ",(GY8*GX8))</f>
        <v xml:space="preserve"> 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0">
        <v>27</v>
      </c>
      <c r="HO8" s="212" t="str">
        <f>IF(HQ8=0," ",VLOOKUP(HQ8,PROTOKOL!$A:$F,6,FALSE))</f>
        <v xml:space="preserve"> </v>
      </c>
      <c r="HP8" s="168"/>
      <c r="HQ8" s="168"/>
      <c r="HR8" s="168"/>
      <c r="HS8" s="213" t="str">
        <f>IF(HQ8=0," ",(VLOOKUP(HQ8,PROTOKOL!$A$1:$E$29,2,FALSE))*HR8)</f>
        <v xml:space="preserve"> </v>
      </c>
      <c r="HT8" s="169" t="str">
        <f t="shared" ref="HT8:HT71" si="20">IF(HP8=0," ",HP8-HS8)</f>
        <v xml:space="preserve"> </v>
      </c>
      <c r="HU8" s="210" t="str">
        <f>IF(HQ8=0," ",VLOOKUP(HQ8,PROTOKOL!$A:$E,5,FALSE))</f>
        <v xml:space="preserve"> </v>
      </c>
      <c r="HV8" s="170"/>
      <c r="HW8" s="171" t="str">
        <f>IF(HQ8=0," ",(HU8*HT8))</f>
        <v xml:space="preserve"> 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0">
        <v>27</v>
      </c>
      <c r="IK8" s="212" t="str">
        <f>IF(IM8=0," ",VLOOKUP(IM8,PROTOKOL!$A:$F,6,FALSE))</f>
        <v xml:space="preserve"> </v>
      </c>
      <c r="IL8" s="168"/>
      <c r="IM8" s="168"/>
      <c r="IN8" s="168"/>
      <c r="IO8" s="213" t="str">
        <f>IF(IM8=0," ",(VLOOKUP(IM8,PROTOKOL!$A$1:$E$29,2,FALSE))*IN8)</f>
        <v xml:space="preserve"> </v>
      </c>
      <c r="IP8" s="169" t="str">
        <f t="shared" ref="IP8:IP71" si="22">IF(IL8=0," ",IL8-IO8)</f>
        <v xml:space="preserve"> </v>
      </c>
      <c r="IQ8" s="210" t="str">
        <f>IF(IM8=0," ",VLOOKUP(IM8,PROTOKOL!$A:$E,5,FALSE))</f>
        <v xml:space="preserve"> </v>
      </c>
      <c r="IR8" s="170"/>
      <c r="IS8" s="171" t="str">
        <f>IF(IM8=0," ",(IQ8*IP8))</f>
        <v xml:space="preserve"> 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30">
        <v>27</v>
      </c>
      <c r="JG8" s="212" t="str">
        <f>IF(JI8=0," ",VLOOKUP(JI8,PROTOKOL!$A:$F,6,FALSE))</f>
        <v xml:space="preserve"> </v>
      </c>
      <c r="JH8" s="168"/>
      <c r="JI8" s="168"/>
      <c r="JJ8" s="168"/>
      <c r="JK8" s="213" t="str">
        <f>IF(JI8=0," ",(VLOOKUP(JI8,PROTOKOL!$A$1:$E$29,2,FALSE))*JJ8)</f>
        <v xml:space="preserve"> </v>
      </c>
      <c r="JL8" s="169" t="str">
        <f t="shared" ref="JL8:JL71" si="24">IF(JH8=0," ",JH8-JK8)</f>
        <v xml:space="preserve"> </v>
      </c>
      <c r="JM8" s="210" t="str">
        <f>IF(JI8=0," ",VLOOKUP(JI8,PROTOKOL!$A:$E,5,FALSE))</f>
        <v xml:space="preserve"> </v>
      </c>
      <c r="JN8" s="170"/>
      <c r="JO8" s="171" t="str">
        <f>IF(JI8=0," ",(JM8*JL8))</f>
        <v xml:space="preserve"> 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30">
        <v>27</v>
      </c>
      <c r="KC8" s="212" t="str">
        <f>IF(KE8=0," ",VLOOKUP(KE8,PROTOKOL!$A:$F,6,FALSE))</f>
        <v xml:space="preserve"> </v>
      </c>
      <c r="KD8" s="168"/>
      <c r="KE8" s="168"/>
      <c r="KF8" s="168"/>
      <c r="KG8" s="213" t="str">
        <f>IF(KE8=0," ",(VLOOKUP(KE8,PROTOKOL!$A$1:$E$29,2,FALSE))*KF8)</f>
        <v xml:space="preserve"> </v>
      </c>
      <c r="KH8" s="169" t="str">
        <f t="shared" ref="KH8:KH71" si="26">IF(KD8=0," ",KD8-KG8)</f>
        <v xml:space="preserve"> </v>
      </c>
      <c r="KI8" s="210" t="str">
        <f>IF(KE8=0," ",VLOOKUP(KE8,PROTOKOL!$A:$E,5,FALSE))</f>
        <v xml:space="preserve"> </v>
      </c>
      <c r="KJ8" s="170"/>
      <c r="KK8" s="171" t="str">
        <f>IF(KE8=0," ",(KI8*KH8))</f>
        <v xml:space="preserve"> 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0">
        <v>27</v>
      </c>
      <c r="KY8" s="212" t="str">
        <f>IF(LA8=0," ",VLOOKUP(LA8,PROTOKOL!$A:$F,6,FALSE))</f>
        <v xml:space="preserve"> </v>
      </c>
      <c r="KZ8" s="168"/>
      <c r="LA8" s="168"/>
      <c r="LB8" s="168"/>
      <c r="LC8" s="213" t="str">
        <f>IF(LA8=0," ",(VLOOKUP(LA8,PROTOKOL!$A$1:$E$29,2,FALSE))*LB8)</f>
        <v xml:space="preserve"> </v>
      </c>
      <c r="LD8" s="169" t="str">
        <f t="shared" ref="LD8:LD71" si="28">IF(KZ8=0," ",KZ8-LC8)</f>
        <v xml:space="preserve"> </v>
      </c>
      <c r="LE8" s="210" t="str">
        <f>IF(LA8=0," ",VLOOKUP(LA8,PROTOKOL!$A:$E,5,FALSE))</f>
        <v xml:space="preserve"> </v>
      </c>
      <c r="LF8" s="170"/>
      <c r="LG8" s="171" t="str">
        <f>IF(LA8=0," ",(LE8*LD8))</f>
        <v xml:space="preserve"> 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0">
        <v>27</v>
      </c>
      <c r="LU8" s="212" t="str">
        <f>IF(LW8=0," ",VLOOKUP(LW8,PROTOKOL!$A:$F,6,FALSE))</f>
        <v xml:space="preserve"> </v>
      </c>
      <c r="LV8" s="168"/>
      <c r="LW8" s="168"/>
      <c r="LX8" s="168"/>
      <c r="LY8" s="213" t="str">
        <f>IF(LW8=0," ",(VLOOKUP(LW8,PROTOKOL!$A$1:$E$29,2,FALSE))*LX8)</f>
        <v xml:space="preserve"> </v>
      </c>
      <c r="LZ8" s="169" t="str">
        <f t="shared" ref="LZ8:LZ71" si="30">IF(LV8=0," ",LV8-LY8)</f>
        <v xml:space="preserve"> </v>
      </c>
      <c r="MA8" s="210" t="str">
        <f>IF(LW8=0," ",VLOOKUP(LW8,PROTOKOL!$A:$E,5,FALSE))</f>
        <v xml:space="preserve"> </v>
      </c>
      <c r="MB8" s="170"/>
      <c r="MC8" s="171" t="str">
        <f>IF(LW8=0," ",(MA8*LZ8))</f>
        <v xml:space="preserve"> 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30">
        <v>27</v>
      </c>
      <c r="MQ8" s="212" t="str">
        <f>IF(MS8=0," ",VLOOKUP(MS8,PROTOKOL!$A:$F,6,FALSE))</f>
        <v xml:space="preserve"> 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/>
      <c r="MY8" s="171" t="str">
        <f>IF(MS8=0," ",(MW8*MV8))</f>
        <v xml:space="preserve"> 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30">
        <v>27</v>
      </c>
      <c r="NM8" s="212" t="str">
        <f>IF(NO8=0," ",VLOOKUP(NO8,PROTOKOL!$A:$F,6,FALSE))</f>
        <v xml:space="preserve"> </v>
      </c>
      <c r="NN8" s="168"/>
      <c r="NO8" s="168"/>
      <c r="NP8" s="168"/>
      <c r="NQ8" s="213" t="str">
        <f>IF(NO8=0," ",(VLOOKUP(NO8,PROTOKOL!$A$1:$E$29,2,FALSE))*NP8)</f>
        <v xml:space="preserve"> </v>
      </c>
      <c r="NR8" s="169" t="str">
        <f t="shared" ref="NR8:NR71" si="34">IF(NN8=0," ",NN8-NQ8)</f>
        <v xml:space="preserve"> </v>
      </c>
      <c r="NS8" s="210" t="str">
        <f>IF(NO8=0," ",VLOOKUP(NO8,PROTOKOL!$A:$E,5,FALSE))</f>
        <v xml:space="preserve"> </v>
      </c>
      <c r="NT8" s="170"/>
      <c r="NU8" s="171" t="str">
        <f>IF(NO8=0," ",(NS8*NR8))</f>
        <v xml:space="preserve"> 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0">
        <v>27</v>
      </c>
      <c r="OI8" s="212" t="str">
        <f>IF(OK8=0," ",VLOOKUP(OK8,PROTOKOL!$A:$F,6,FALSE))</f>
        <v xml:space="preserve"> 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/>
      <c r="OQ8" s="171" t="str">
        <f>IF(OK8=0," ",(OO8*ON8))</f>
        <v xml:space="preserve"> 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30">
        <v>27</v>
      </c>
      <c r="PE8" s="212" t="str">
        <f>IF(PG8=0," ",VLOOKUP(PG8,PROTOKOL!$A:$F,6,FALSE))</f>
        <v xml:space="preserve"> </v>
      </c>
      <c r="PF8" s="168"/>
      <c r="PG8" s="168"/>
      <c r="PH8" s="168"/>
      <c r="PI8" s="213" t="str">
        <f>IF(PG8=0," ",(VLOOKUP(PG8,PROTOKOL!$A$1:$E$29,2,FALSE))*PH8)</f>
        <v xml:space="preserve"> </v>
      </c>
      <c r="PJ8" s="169" t="str">
        <f t="shared" ref="PJ8:PJ71" si="38">IF(PF8=0," ",PF8-PI8)</f>
        <v xml:space="preserve"> </v>
      </c>
      <c r="PK8" s="210" t="str">
        <f>IF(PG8=0," ",VLOOKUP(PG8,PROTOKOL!$A:$E,5,FALSE))</f>
        <v xml:space="preserve"> </v>
      </c>
      <c r="PL8" s="170"/>
      <c r="PM8" s="171" t="str">
        <f>IF(PG8=0," ",(PK8*PJ8))</f>
        <v xml:space="preserve"> 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0">
        <v>27</v>
      </c>
      <c r="QA8" s="212" t="str">
        <f>IF(QC8=0," ",VLOOKUP(QC8,PROTOKOL!$A:$F,6,FALSE))</f>
        <v xml:space="preserve"> </v>
      </c>
      <c r="QB8" s="168"/>
      <c r="QC8" s="168"/>
      <c r="QD8" s="168"/>
      <c r="QE8" s="213" t="str">
        <f>IF(QC8=0," ",(VLOOKUP(QC8,PROTOKOL!$A$1:$E$29,2,FALSE))*QD8)</f>
        <v xml:space="preserve"> </v>
      </c>
      <c r="QF8" s="169" t="str">
        <f t="shared" ref="QF8:QF71" si="40">IF(QB8=0," ",QB8-QE8)</f>
        <v xml:space="preserve"> </v>
      </c>
      <c r="QG8" s="210" t="str">
        <f>IF(QC8=0," ",VLOOKUP(QC8,PROTOKOL!$A:$E,5,FALSE))</f>
        <v xml:space="preserve"> </v>
      </c>
      <c r="QH8" s="170"/>
      <c r="QI8" s="171" t="str">
        <f>IF(QC8=0," ",(QG8*QF8))</f>
        <v xml:space="preserve"> 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</row>
    <row r="9" spans="1:461" ht="15">
      <c r="A9" s="172">
        <v>27</v>
      </c>
      <c r="B9" s="231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/>
      <c r="K9" s="176" t="str">
        <f t="shared" ref="K9:K72" si="42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3">IF(N9=0," ",(Q9*R9))</f>
        <v xml:space="preserve"> </v>
      </c>
      <c r="T9" s="175">
        <f t="shared" ref="T9:T72" si="44">O9*2</f>
        <v>0</v>
      </c>
      <c r="U9" s="176" t="str">
        <f t="shared" ref="U9:U72" si="45">IF(T9=0," ",S9/O9*T9)</f>
        <v xml:space="preserve"> </v>
      </c>
      <c r="W9" s="172">
        <v>27</v>
      </c>
      <c r="X9" s="231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/>
      <c r="AG9" s="176" t="str">
        <f t="shared" ref="AG9:AG72" si="46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47">IF(AJ9=0," ",(AM9*AN9))</f>
        <v xml:space="preserve"> </v>
      </c>
      <c r="AP9" s="175">
        <f t="shared" ref="AP9:AP72" si="48">AK9*2</f>
        <v>0</v>
      </c>
      <c r="AQ9" s="176" t="str">
        <f t="shared" ref="AQ9:AQ72" si="49">IF(AP9=0," ",AO9/AK9*AP9)</f>
        <v xml:space="preserve"> </v>
      </c>
      <c r="AS9" s="172">
        <v>27</v>
      </c>
      <c r="AT9" s="231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/>
      <c r="BC9" s="176" t="str">
        <f t="shared" ref="BC9:BC72" si="50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1">IF(BF9=0," ",(BI9*BJ9))</f>
        <v xml:space="preserve"> </v>
      </c>
      <c r="BL9" s="175">
        <f t="shared" ref="BL9:BL72" si="52">BG9*2</f>
        <v>0</v>
      </c>
      <c r="BM9" s="176" t="str">
        <f t="shared" ref="BM9:BM72" si="53">IF(BL9=0," ",BK9/BG9*BL9)</f>
        <v xml:space="preserve"> </v>
      </c>
      <c r="BO9" s="172">
        <v>27</v>
      </c>
      <c r="BP9" s="231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/>
      <c r="BY9" s="176" t="str">
        <f t="shared" ref="BY9:BY72" si="54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5">IF(CB9=0," ",(CE9*CF9))</f>
        <v xml:space="preserve"> </v>
      </c>
      <c r="CH9" s="175">
        <f t="shared" ref="CH9:CH72" si="56">CC9*2</f>
        <v>0</v>
      </c>
      <c r="CI9" s="176" t="str">
        <f t="shared" ref="CI9:CI72" si="57">IF(CH9=0," ",CG9/CC9*CH9)</f>
        <v xml:space="preserve"> </v>
      </c>
      <c r="CK9" s="172">
        <v>27</v>
      </c>
      <c r="CL9" s="231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/>
      <c r="CU9" s="176" t="str">
        <f t="shared" ref="CU9:CU72" si="58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6" si="59">IF(CX9=0," ",(DA9*DB9))</f>
        <v xml:space="preserve"> </v>
      </c>
      <c r="DD9" s="175">
        <f t="shared" ref="DD9:DD72" si="60">CY9*2</f>
        <v>0</v>
      </c>
      <c r="DE9" s="176" t="str">
        <f t="shared" ref="DE9:DE72" si="61">IF(DD9=0," ",DC9/CY9*DD9)</f>
        <v xml:space="preserve"> </v>
      </c>
      <c r="DG9" s="172">
        <v>27</v>
      </c>
      <c r="DH9" s="231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/>
      <c r="DQ9" s="176" t="str">
        <f t="shared" ref="DQ9:DQ72" si="62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3">IF(DT9=0," ",(DW9*DX9))</f>
        <v xml:space="preserve"> </v>
      </c>
      <c r="DZ9" s="175">
        <f t="shared" ref="DZ9:DZ72" si="64">DU9*2</f>
        <v>0</v>
      </c>
      <c r="EA9" s="176" t="str">
        <f t="shared" ref="EA9:EA72" si="65">IF(DZ9=0," ",DY9/DU9*DZ9)</f>
        <v xml:space="preserve"> </v>
      </c>
      <c r="EC9" s="172">
        <v>27</v>
      </c>
      <c r="ED9" s="231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/>
      <c r="EM9" s="176" t="str">
        <f t="shared" ref="EM9:EM72" si="66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67">IF(EP9=0," ",(ES9*ET9))</f>
        <v xml:space="preserve"> </v>
      </c>
      <c r="EV9" s="175">
        <f t="shared" ref="EV9:EV72" si="68">EQ9*2</f>
        <v>0</v>
      </c>
      <c r="EW9" s="176" t="str">
        <f t="shared" ref="EW9:EW72" si="69">IF(EV9=0," ",EU9/EQ9*EV9)</f>
        <v xml:space="preserve"> </v>
      </c>
      <c r="EY9" s="172">
        <v>27</v>
      </c>
      <c r="EZ9" s="231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/>
      <c r="FI9" s="176" t="str">
        <f t="shared" ref="FI9:FI72" si="70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1">IF(FL9=0," ",(FO9*FP9))</f>
        <v xml:space="preserve"> </v>
      </c>
      <c r="FR9" s="175">
        <f t="shared" ref="FR9:FR72" si="72">FM9*2</f>
        <v>0</v>
      </c>
      <c r="FS9" s="176" t="str">
        <f t="shared" ref="FS9:FS72" si="73">IF(FR9=0," ",FQ9/FM9*FR9)</f>
        <v xml:space="preserve"> </v>
      </c>
      <c r="FU9" s="172">
        <v>27</v>
      </c>
      <c r="FV9" s="231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/>
      <c r="GE9" s="176" t="str">
        <f t="shared" ref="GE9:GE72" si="74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5">IF(GH9=0," ",(GK9*GL9))</f>
        <v xml:space="preserve"> </v>
      </c>
      <c r="GN9" s="175">
        <f t="shared" ref="GN9:GN72" si="76">GI9*2</f>
        <v>0</v>
      </c>
      <c r="GO9" s="176" t="str">
        <f t="shared" ref="GO9:GO72" si="77">IF(GN9=0," ",GM9/GI9*GN9)</f>
        <v xml:space="preserve"> </v>
      </c>
      <c r="GQ9" s="172">
        <v>27</v>
      </c>
      <c r="GR9" s="231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/>
      <c r="HA9" s="176" t="str">
        <f t="shared" ref="HA9:HA72" si="78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79">IF(HD9=0," ",(HG9*HH9))</f>
        <v xml:space="preserve"> </v>
      </c>
      <c r="HJ9" s="175">
        <f t="shared" ref="HJ9:HJ72" si="80">HE9*2</f>
        <v>0</v>
      </c>
      <c r="HK9" s="176" t="str">
        <f t="shared" ref="HK9:HK72" si="81">IF(HJ9=0," ",HI9/HE9*HJ9)</f>
        <v xml:space="preserve"> </v>
      </c>
      <c r="HM9" s="172">
        <v>27</v>
      </c>
      <c r="HN9" s="231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/>
      <c r="HW9" s="176" t="str">
        <f t="shared" ref="HW9:HW72" si="82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3">IF(HZ9=0," ",(IC9*ID9))</f>
        <v xml:space="preserve"> </v>
      </c>
      <c r="IF9" s="175">
        <f t="shared" ref="IF9:IF72" si="84">IA9*2</f>
        <v>0</v>
      </c>
      <c r="IG9" s="176" t="str">
        <f t="shared" ref="IG9:IG72" si="85">IF(IF9=0," ",IE9/IA9*IF9)</f>
        <v xml:space="preserve"> </v>
      </c>
      <c r="II9" s="172">
        <v>27</v>
      </c>
      <c r="IJ9" s="231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/>
      <c r="IS9" s="176" t="str">
        <f t="shared" ref="IS9:IS72" si="86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87">IF(IV9=0," ",(IY9*IZ9))</f>
        <v xml:space="preserve"> </v>
      </c>
      <c r="JB9" s="175">
        <f t="shared" ref="JB9:JB72" si="88">IW9*2</f>
        <v>0</v>
      </c>
      <c r="JC9" s="176" t="str">
        <f t="shared" ref="JC9:JC72" si="89">IF(JB9=0," ",JA9/IW9*JB9)</f>
        <v xml:space="preserve"> </v>
      </c>
      <c r="JE9" s="172">
        <v>27</v>
      </c>
      <c r="JF9" s="231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/>
      <c r="JO9" s="176" t="str">
        <f t="shared" ref="JO9:JO72" si="90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1">IF(JR9=0," ",(JU9*JV9))</f>
        <v xml:space="preserve"> </v>
      </c>
      <c r="JX9" s="175">
        <f t="shared" ref="JX9:JX72" si="92">JS9*2</f>
        <v>0</v>
      </c>
      <c r="JY9" s="176" t="str">
        <f t="shared" ref="JY9:JY72" si="93">IF(JX9=0," ",JW9/JS9*JX9)</f>
        <v xml:space="preserve"> </v>
      </c>
      <c r="KA9" s="172">
        <v>27</v>
      </c>
      <c r="KB9" s="231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/>
      <c r="KK9" s="176" t="str">
        <f t="shared" ref="KK9:KK72" si="94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5">IF(KN9=0," ",(KQ9*KR9))</f>
        <v xml:space="preserve"> </v>
      </c>
      <c r="KT9" s="175">
        <f t="shared" ref="KT9:KT72" si="96">KO9*2</f>
        <v>0</v>
      </c>
      <c r="KU9" s="176" t="str">
        <f t="shared" ref="KU9:KU72" si="97">IF(KT9=0," ",KS9/KO9*KT9)</f>
        <v xml:space="preserve"> </v>
      </c>
      <c r="KW9" s="172">
        <v>27</v>
      </c>
      <c r="KX9" s="231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/>
      <c r="LG9" s="176" t="str">
        <f t="shared" ref="LG9:LG72" si="98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99">IF(LJ9=0," ",(LM9*LN9))</f>
        <v xml:space="preserve"> </v>
      </c>
      <c r="LP9" s="175">
        <f t="shared" ref="LP9:LP72" si="100">LK9*2</f>
        <v>0</v>
      </c>
      <c r="LQ9" s="176" t="str">
        <f t="shared" ref="LQ9:LQ72" si="101">IF(LP9=0," ",LO9/LK9*LP9)</f>
        <v xml:space="preserve"> </v>
      </c>
      <c r="LS9" s="172">
        <v>27</v>
      </c>
      <c r="LT9" s="231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/>
      <c r="MC9" s="176" t="str">
        <f t="shared" ref="MC9:MC72" si="102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3">IF(MF9=0," ",(MI9*MJ9))</f>
        <v xml:space="preserve"> </v>
      </c>
      <c r="ML9" s="175">
        <f t="shared" ref="ML9:ML72" si="104">MG9*2</f>
        <v>0</v>
      </c>
      <c r="MM9" s="176" t="str">
        <f t="shared" ref="MM9:MM72" si="105">IF(ML9=0," ",MK9/MG9*ML9)</f>
        <v xml:space="preserve"> </v>
      </c>
      <c r="MO9" s="172">
        <v>27</v>
      </c>
      <c r="MP9" s="231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/>
      <c r="MY9" s="176" t="str">
        <f t="shared" ref="MY9:MY72" si="106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07">IF(NB9=0," ",(NE9*NF9))</f>
        <v xml:space="preserve"> </v>
      </c>
      <c r="NH9" s="175">
        <f t="shared" ref="NH9:NH72" si="108">NC9*2</f>
        <v>0</v>
      </c>
      <c r="NI9" s="176" t="str">
        <f t="shared" ref="NI9:NI72" si="109">IF(NH9=0," ",NG9/NC9*NH9)</f>
        <v xml:space="preserve"> </v>
      </c>
      <c r="NK9" s="172">
        <v>27</v>
      </c>
      <c r="NL9" s="231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/>
      <c r="NU9" s="176" t="str">
        <f t="shared" ref="NU9:NU72" si="110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1">IF(NX9=0," ",(OA9*OB9))</f>
        <v xml:space="preserve"> </v>
      </c>
      <c r="OD9" s="175">
        <f t="shared" ref="OD9:OD72" si="112">NY9*2</f>
        <v>0</v>
      </c>
      <c r="OE9" s="176" t="str">
        <f t="shared" ref="OE9:OE72" si="113">IF(OD9=0," ",OC9/NY9*OD9)</f>
        <v xml:space="preserve"> </v>
      </c>
      <c r="OG9" s="172">
        <v>27</v>
      </c>
      <c r="OH9" s="231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/>
      <c r="OQ9" s="176" t="str">
        <f t="shared" ref="OQ9:OQ72" si="114">IF(OK9=0," ",(OO9*ON9))</f>
        <v xml:space="preserve"> 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5">IF(OT9=0," ",(OW9*OX9))</f>
        <v xml:space="preserve"> </v>
      </c>
      <c r="OZ9" s="175">
        <f t="shared" ref="OZ9:OZ72" si="116">OU9*2</f>
        <v>0</v>
      </c>
      <c r="PA9" s="176" t="str">
        <f t="shared" ref="PA9:PA72" si="117">IF(OZ9=0," ",OY9/OU9*OZ9)</f>
        <v xml:space="preserve"> </v>
      </c>
      <c r="PC9" s="172">
        <v>27</v>
      </c>
      <c r="PD9" s="231"/>
      <c r="PE9" s="173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4" t="str">
        <f t="shared" si="38"/>
        <v xml:space="preserve"> </v>
      </c>
      <c r="PK9" s="211" t="str">
        <f>IF(PG9=0," ",VLOOKUP(PG9,PROTOKOL!$A:$E,5,FALSE))</f>
        <v xml:space="preserve"> </v>
      </c>
      <c r="PL9" s="175"/>
      <c r="PM9" s="176" t="str">
        <f t="shared" ref="PM9:PM72" si="118">IF(PG9=0," ",(PK9*PJ9))</f>
        <v xml:space="preserve"> 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19">IF(PP9=0," ",(PS9*PT9))</f>
        <v xml:space="preserve"> </v>
      </c>
      <c r="PV9" s="175">
        <f t="shared" ref="PV9:PV72" si="120">PQ9*2</f>
        <v>0</v>
      </c>
      <c r="PW9" s="176" t="str">
        <f t="shared" ref="PW9:PW72" si="121">IF(PV9=0," ",PU9/PQ9*PV9)</f>
        <v xml:space="preserve"> </v>
      </c>
      <c r="PY9" s="172">
        <v>27</v>
      </c>
      <c r="PZ9" s="231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/>
      <c r="QI9" s="176" t="str">
        <f t="shared" ref="QI9:QI72" si="122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3">IF(QL9=0," ",(QO9*QP9))</f>
        <v xml:space="preserve"> </v>
      </c>
      <c r="QR9" s="175">
        <f t="shared" ref="QR9:QR72" si="124">QM9*2</f>
        <v>0</v>
      </c>
      <c r="QS9" s="176" t="str">
        <f t="shared" ref="QS9:QS72" si="125">IF(QR9=0," ",QQ9/QM9*QR9)</f>
        <v xml:space="preserve"> </v>
      </c>
    </row>
    <row r="10" spans="1:461" ht="15">
      <c r="A10" s="172">
        <v>27</v>
      </c>
      <c r="B10" s="232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/>
      <c r="K10" s="176" t="str">
        <f t="shared" si="42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3"/>
        <v xml:space="preserve"> </v>
      </c>
      <c r="T10" s="175">
        <f t="shared" si="44"/>
        <v>0</v>
      </c>
      <c r="U10" s="176" t="str">
        <f t="shared" si="45"/>
        <v xml:space="preserve"> </v>
      </c>
      <c r="W10" s="172">
        <v>27</v>
      </c>
      <c r="X10" s="232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/>
      <c r="AG10" s="176" t="str">
        <f t="shared" si="46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47"/>
        <v xml:space="preserve"> </v>
      </c>
      <c r="AP10" s="175">
        <f t="shared" si="48"/>
        <v>0</v>
      </c>
      <c r="AQ10" s="176" t="str">
        <f t="shared" si="49"/>
        <v xml:space="preserve"> </v>
      </c>
      <c r="AS10" s="172">
        <v>27</v>
      </c>
      <c r="AT10" s="232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/>
      <c r="BC10" s="176" t="str">
        <f t="shared" si="50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1"/>
        <v xml:space="preserve"> </v>
      </c>
      <c r="BL10" s="175">
        <f t="shared" si="52"/>
        <v>0</v>
      </c>
      <c r="BM10" s="176" t="str">
        <f t="shared" si="53"/>
        <v xml:space="preserve"> </v>
      </c>
      <c r="BO10" s="172">
        <v>27</v>
      </c>
      <c r="BP10" s="232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/>
      <c r="BY10" s="176" t="str">
        <f t="shared" si="54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5"/>
        <v xml:space="preserve"> </v>
      </c>
      <c r="CH10" s="175">
        <f t="shared" si="56"/>
        <v>0</v>
      </c>
      <c r="CI10" s="176" t="str">
        <f t="shared" si="57"/>
        <v xml:space="preserve"> </v>
      </c>
      <c r="CK10" s="172">
        <v>27</v>
      </c>
      <c r="CL10" s="232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/>
      <c r="CU10" s="176" t="str">
        <f t="shared" si="58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59"/>
        <v xml:space="preserve"> </v>
      </c>
      <c r="DD10" s="175">
        <f t="shared" si="60"/>
        <v>0</v>
      </c>
      <c r="DE10" s="176" t="str">
        <f t="shared" si="61"/>
        <v xml:space="preserve"> </v>
      </c>
      <c r="DG10" s="172">
        <v>27</v>
      </c>
      <c r="DH10" s="232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/>
      <c r="DQ10" s="176" t="str">
        <f t="shared" si="62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3"/>
        <v xml:space="preserve"> </v>
      </c>
      <c r="DZ10" s="175">
        <f t="shared" si="64"/>
        <v>0</v>
      </c>
      <c r="EA10" s="176" t="str">
        <f t="shared" si="65"/>
        <v xml:space="preserve"> </v>
      </c>
      <c r="EC10" s="172">
        <v>27</v>
      </c>
      <c r="ED10" s="232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/>
      <c r="EM10" s="176" t="str">
        <f t="shared" si="66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67"/>
        <v xml:space="preserve"> </v>
      </c>
      <c r="EV10" s="175">
        <f t="shared" si="68"/>
        <v>0</v>
      </c>
      <c r="EW10" s="176" t="str">
        <f t="shared" si="69"/>
        <v xml:space="preserve"> </v>
      </c>
      <c r="EY10" s="172">
        <v>27</v>
      </c>
      <c r="EZ10" s="232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/>
      <c r="FI10" s="176" t="str">
        <f t="shared" si="70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1"/>
        <v xml:space="preserve"> </v>
      </c>
      <c r="FR10" s="175">
        <f t="shared" si="72"/>
        <v>0</v>
      </c>
      <c r="FS10" s="176" t="str">
        <f t="shared" si="73"/>
        <v xml:space="preserve"> </v>
      </c>
      <c r="FU10" s="172">
        <v>27</v>
      </c>
      <c r="FV10" s="232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/>
      <c r="GE10" s="176" t="str">
        <f t="shared" si="74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5"/>
        <v xml:space="preserve"> </v>
      </c>
      <c r="GN10" s="175">
        <f t="shared" si="76"/>
        <v>0</v>
      </c>
      <c r="GO10" s="176" t="str">
        <f t="shared" si="77"/>
        <v xml:space="preserve"> </v>
      </c>
      <c r="GQ10" s="172">
        <v>27</v>
      </c>
      <c r="GR10" s="232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/>
      <c r="HA10" s="176" t="str">
        <f t="shared" si="78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79"/>
        <v xml:space="preserve"> </v>
      </c>
      <c r="HJ10" s="175">
        <f t="shared" si="80"/>
        <v>0</v>
      </c>
      <c r="HK10" s="176" t="str">
        <f t="shared" si="81"/>
        <v xml:space="preserve"> </v>
      </c>
      <c r="HM10" s="172">
        <v>27</v>
      </c>
      <c r="HN10" s="232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/>
      <c r="HW10" s="176" t="str">
        <f t="shared" si="82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3"/>
        <v xml:space="preserve"> </v>
      </c>
      <c r="IF10" s="175">
        <f t="shared" si="84"/>
        <v>0</v>
      </c>
      <c r="IG10" s="176" t="str">
        <f t="shared" si="85"/>
        <v xml:space="preserve"> </v>
      </c>
      <c r="II10" s="172">
        <v>27</v>
      </c>
      <c r="IJ10" s="232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/>
      <c r="IS10" s="176" t="str">
        <f t="shared" si="86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87"/>
        <v xml:space="preserve"> </v>
      </c>
      <c r="JB10" s="175">
        <f t="shared" si="88"/>
        <v>0</v>
      </c>
      <c r="JC10" s="176" t="str">
        <f t="shared" si="89"/>
        <v xml:space="preserve"> </v>
      </c>
      <c r="JE10" s="172">
        <v>27</v>
      </c>
      <c r="JF10" s="232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/>
      <c r="JO10" s="176" t="str">
        <f t="shared" si="90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1"/>
        <v xml:space="preserve"> </v>
      </c>
      <c r="JX10" s="175">
        <f t="shared" si="92"/>
        <v>0</v>
      </c>
      <c r="JY10" s="176" t="str">
        <f t="shared" si="93"/>
        <v xml:space="preserve"> </v>
      </c>
      <c r="KA10" s="172">
        <v>27</v>
      </c>
      <c r="KB10" s="232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/>
      <c r="KK10" s="176" t="str">
        <f t="shared" si="94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5"/>
        <v xml:space="preserve"> </v>
      </c>
      <c r="KT10" s="175">
        <f t="shared" si="96"/>
        <v>0</v>
      </c>
      <c r="KU10" s="176" t="str">
        <f t="shared" si="97"/>
        <v xml:space="preserve"> </v>
      </c>
      <c r="KW10" s="172">
        <v>27</v>
      </c>
      <c r="KX10" s="232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/>
      <c r="LG10" s="176" t="str">
        <f t="shared" si="98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99"/>
        <v xml:space="preserve"> </v>
      </c>
      <c r="LP10" s="175">
        <f t="shared" si="100"/>
        <v>0</v>
      </c>
      <c r="LQ10" s="176" t="str">
        <f t="shared" si="101"/>
        <v xml:space="preserve"> </v>
      </c>
      <c r="LS10" s="172">
        <v>27</v>
      </c>
      <c r="LT10" s="232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/>
      <c r="MC10" s="176" t="str">
        <f t="shared" si="102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3"/>
        <v xml:space="preserve"> </v>
      </c>
      <c r="ML10" s="175">
        <f t="shared" si="104"/>
        <v>0</v>
      </c>
      <c r="MM10" s="176" t="str">
        <f t="shared" si="105"/>
        <v xml:space="preserve"> </v>
      </c>
      <c r="MO10" s="172">
        <v>27</v>
      </c>
      <c r="MP10" s="232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/>
      <c r="MY10" s="176" t="str">
        <f t="shared" si="106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07"/>
        <v xml:space="preserve"> </v>
      </c>
      <c r="NH10" s="175">
        <f t="shared" si="108"/>
        <v>0</v>
      </c>
      <c r="NI10" s="176" t="str">
        <f t="shared" si="109"/>
        <v xml:space="preserve"> </v>
      </c>
      <c r="NK10" s="172">
        <v>27</v>
      </c>
      <c r="NL10" s="232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/>
      <c r="NU10" s="176" t="str">
        <f t="shared" si="110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1"/>
        <v xml:space="preserve"> </v>
      </c>
      <c r="OD10" s="175">
        <f t="shared" si="112"/>
        <v>0</v>
      </c>
      <c r="OE10" s="176" t="str">
        <f t="shared" si="113"/>
        <v xml:space="preserve"> </v>
      </c>
      <c r="OG10" s="172">
        <v>27</v>
      </c>
      <c r="OH10" s="232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/>
      <c r="OQ10" s="176" t="str">
        <f t="shared" si="114"/>
        <v xml:space="preserve"> 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5"/>
        <v xml:space="preserve"> </v>
      </c>
      <c r="OZ10" s="175">
        <f t="shared" si="116"/>
        <v>0</v>
      </c>
      <c r="PA10" s="176" t="str">
        <f t="shared" si="117"/>
        <v xml:space="preserve"> </v>
      </c>
      <c r="PC10" s="172">
        <v>27</v>
      </c>
      <c r="PD10" s="232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/>
      <c r="PM10" s="176" t="str">
        <f t="shared" si="118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19"/>
        <v xml:space="preserve"> </v>
      </c>
      <c r="PV10" s="175">
        <f t="shared" si="120"/>
        <v>0</v>
      </c>
      <c r="PW10" s="176" t="str">
        <f t="shared" si="121"/>
        <v xml:space="preserve"> </v>
      </c>
      <c r="PY10" s="172">
        <v>27</v>
      </c>
      <c r="PZ10" s="232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/>
      <c r="QI10" s="176" t="str">
        <f t="shared" si="122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3"/>
        <v xml:space="preserve"> </v>
      </c>
      <c r="QR10" s="175">
        <f t="shared" si="124"/>
        <v>0</v>
      </c>
      <c r="QS10" s="176" t="str">
        <f t="shared" si="125"/>
        <v xml:space="preserve"> </v>
      </c>
    </row>
    <row r="11" spans="1:461" ht="15">
      <c r="A11" s="172">
        <v>28</v>
      </c>
      <c r="B11" s="233">
        <v>28</v>
      </c>
      <c r="C11" s="173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",(VLOOKUP(E11,PROTOKOL!$A$1:$E$29,2,FALSE))*F11)</f>
        <v xml:space="preserve"> </v>
      </c>
      <c r="H11" s="174" t="str">
        <f t="shared" si="0"/>
        <v xml:space="preserve"> </v>
      </c>
      <c r="I11" s="211" t="str">
        <f>IF(E11=0," ",VLOOKUP(E11,PROTOKOL!$A:$E,5,FALSE))</f>
        <v xml:space="preserve"> </v>
      </c>
      <c r="J11" s="175"/>
      <c r="K11" s="176" t="str">
        <f t="shared" si="42"/>
        <v xml:space="preserve"> 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3"/>
        <v xml:space="preserve"> </v>
      </c>
      <c r="T11" s="175">
        <f t="shared" si="44"/>
        <v>0</v>
      </c>
      <c r="U11" s="176" t="str">
        <f t="shared" si="45"/>
        <v xml:space="preserve"> </v>
      </c>
      <c r="W11" s="172">
        <v>28</v>
      </c>
      <c r="X11" s="233">
        <v>28</v>
      </c>
      <c r="Y11" s="173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",(VLOOKUP(AA11,PROTOKOL!$A$1:$E$29,2,FALSE))*AB11)</f>
        <v xml:space="preserve"> </v>
      </c>
      <c r="AD11" s="174" t="str">
        <f t="shared" si="2"/>
        <v xml:space="preserve"> </v>
      </c>
      <c r="AE11" s="211" t="str">
        <f>IF(AA11=0," ",VLOOKUP(AA11,PROTOKOL!$A:$E,5,FALSE))</f>
        <v xml:space="preserve"> </v>
      </c>
      <c r="AF11" s="175"/>
      <c r="AG11" s="176" t="str">
        <f t="shared" si="46"/>
        <v xml:space="preserve"> 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47"/>
        <v xml:space="preserve"> </v>
      </c>
      <c r="AP11" s="175">
        <f t="shared" si="48"/>
        <v>0</v>
      </c>
      <c r="AQ11" s="176" t="str">
        <f t="shared" si="49"/>
        <v xml:space="preserve"> </v>
      </c>
      <c r="AS11" s="172">
        <v>28</v>
      </c>
      <c r="AT11" s="233">
        <v>28</v>
      </c>
      <c r="AU11" s="173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",(VLOOKUP(AW11,PROTOKOL!$A$1:$E$29,2,FALSE))*AX11)</f>
        <v xml:space="preserve"> </v>
      </c>
      <c r="AZ11" s="174" t="str">
        <f t="shared" si="4"/>
        <v xml:space="preserve"> </v>
      </c>
      <c r="BA11" s="211" t="str">
        <f>IF(AW11=0," ",VLOOKUP(AW11,PROTOKOL!$A:$E,5,FALSE))</f>
        <v xml:space="preserve"> </v>
      </c>
      <c r="BB11" s="175"/>
      <c r="BC11" s="176" t="str">
        <f t="shared" si="50"/>
        <v xml:space="preserve"> 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1"/>
        <v xml:space="preserve"> </v>
      </c>
      <c r="BL11" s="175">
        <f t="shared" si="52"/>
        <v>0</v>
      </c>
      <c r="BM11" s="176" t="str">
        <f t="shared" si="53"/>
        <v xml:space="preserve"> </v>
      </c>
      <c r="BO11" s="172">
        <v>28</v>
      </c>
      <c r="BP11" s="233">
        <v>28</v>
      </c>
      <c r="BQ11" s="173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74" t="str">
        <f t="shared" si="6"/>
        <v xml:space="preserve"> </v>
      </c>
      <c r="BW11" s="211" t="str">
        <f>IF(BS11=0," ",VLOOKUP(BS11,PROTOKOL!$A:$E,5,FALSE))</f>
        <v xml:space="preserve"> </v>
      </c>
      <c r="BX11" s="175"/>
      <c r="BY11" s="176" t="str">
        <f t="shared" si="54"/>
        <v xml:space="preserve"> 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5"/>
        <v xml:space="preserve"> </v>
      </c>
      <c r="CH11" s="175">
        <f t="shared" si="56"/>
        <v>0</v>
      </c>
      <c r="CI11" s="176" t="str">
        <f t="shared" si="57"/>
        <v xml:space="preserve"> </v>
      </c>
      <c r="CK11" s="172">
        <v>28</v>
      </c>
      <c r="CL11" s="233">
        <v>28</v>
      </c>
      <c r="CM11" s="173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74" t="str">
        <f t="shared" si="8"/>
        <v xml:space="preserve"> </v>
      </c>
      <c r="CS11" s="211" t="str">
        <f>IF(CO11=0," ",VLOOKUP(CO11,PROTOKOL!$A:$E,5,FALSE))</f>
        <v xml:space="preserve"> </v>
      </c>
      <c r="CT11" s="175"/>
      <c r="CU11" s="176" t="str">
        <f t="shared" si="58"/>
        <v xml:space="preserve"> </v>
      </c>
      <c r="CV11" s="216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4" t="str">
        <f t="shared" si="9"/>
        <v xml:space="preserve"> </v>
      </c>
      <c r="DB11" s="175" t="str">
        <f>IF(CX11=0," ",VLOOKUP(CX11,PROTOKOL!$A:$E,5,FALSE))</f>
        <v xml:space="preserve"> </v>
      </c>
      <c r="DC11" s="211" t="str">
        <f t="shared" si="59"/>
        <v xml:space="preserve"> </v>
      </c>
      <c r="DD11" s="175">
        <f t="shared" si="60"/>
        <v>0</v>
      </c>
      <c r="DE11" s="176" t="str">
        <f t="shared" si="61"/>
        <v xml:space="preserve"> </v>
      </c>
      <c r="DG11" s="172">
        <v>28</v>
      </c>
      <c r="DH11" s="233">
        <v>28</v>
      </c>
      <c r="DI11" s="173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",(VLOOKUP(DK11,PROTOKOL!$A$1:$E$29,2,FALSE))*DL11)</f>
        <v xml:space="preserve"> </v>
      </c>
      <c r="DN11" s="174" t="str">
        <f t="shared" si="10"/>
        <v xml:space="preserve"> </v>
      </c>
      <c r="DO11" s="211" t="str">
        <f>IF(DK11=0," ",VLOOKUP(DK11,PROTOKOL!$A:$E,5,FALSE))</f>
        <v xml:space="preserve"> </v>
      </c>
      <c r="DP11" s="175"/>
      <c r="DQ11" s="176" t="str">
        <f t="shared" si="62"/>
        <v xml:space="preserve"> 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3"/>
        <v xml:space="preserve"> </v>
      </c>
      <c r="DZ11" s="175">
        <f t="shared" si="64"/>
        <v>0</v>
      </c>
      <c r="EA11" s="176" t="str">
        <f t="shared" si="65"/>
        <v xml:space="preserve"> </v>
      </c>
      <c r="EC11" s="172">
        <v>28</v>
      </c>
      <c r="ED11" s="233">
        <v>28</v>
      </c>
      <c r="EE11" s="173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4" t="str">
        <f t="shared" si="12"/>
        <v xml:space="preserve"> </v>
      </c>
      <c r="EK11" s="211" t="str">
        <f>IF(EG11=0," ",VLOOKUP(EG11,PROTOKOL!$A:$E,5,FALSE))</f>
        <v xml:space="preserve"> </v>
      </c>
      <c r="EL11" s="175"/>
      <c r="EM11" s="176" t="str">
        <f t="shared" si="66"/>
        <v xml:space="preserve"> 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67"/>
        <v xml:space="preserve"> </v>
      </c>
      <c r="EV11" s="175">
        <f t="shared" si="68"/>
        <v>0</v>
      </c>
      <c r="EW11" s="176" t="str">
        <f t="shared" si="69"/>
        <v xml:space="preserve"> </v>
      </c>
      <c r="EY11" s="172">
        <v>28</v>
      </c>
      <c r="EZ11" s="233">
        <v>28</v>
      </c>
      <c r="FA11" s="173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74" t="str">
        <f t="shared" si="14"/>
        <v xml:space="preserve"> </v>
      </c>
      <c r="FG11" s="211" t="str">
        <f>IF(FC11=0," ",VLOOKUP(FC11,PROTOKOL!$A:$E,5,FALSE))</f>
        <v xml:space="preserve"> </v>
      </c>
      <c r="FH11" s="175"/>
      <c r="FI11" s="176" t="str">
        <f t="shared" si="70"/>
        <v xml:space="preserve"> 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1"/>
        <v xml:space="preserve"> </v>
      </c>
      <c r="FR11" s="175">
        <f t="shared" si="72"/>
        <v>0</v>
      </c>
      <c r="FS11" s="176" t="str">
        <f t="shared" si="73"/>
        <v xml:space="preserve"> </v>
      </c>
      <c r="FU11" s="172">
        <v>28</v>
      </c>
      <c r="FV11" s="233">
        <v>28</v>
      </c>
      <c r="FW11" s="173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4" t="str">
        <f t="shared" si="16"/>
        <v xml:space="preserve"> </v>
      </c>
      <c r="GC11" s="211" t="str">
        <f>IF(FY11=0," ",VLOOKUP(FY11,PROTOKOL!$A:$E,5,FALSE))</f>
        <v xml:space="preserve"> </v>
      </c>
      <c r="GD11" s="175"/>
      <c r="GE11" s="176" t="str">
        <f t="shared" si="74"/>
        <v xml:space="preserve"> 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5"/>
        <v xml:space="preserve"> </v>
      </c>
      <c r="GN11" s="175">
        <f t="shared" si="76"/>
        <v>0</v>
      </c>
      <c r="GO11" s="176" t="str">
        <f t="shared" si="77"/>
        <v xml:space="preserve"> </v>
      </c>
      <c r="GQ11" s="172">
        <v>28</v>
      </c>
      <c r="GR11" s="233">
        <v>28</v>
      </c>
      <c r="GS11" s="173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/>
      <c r="HA11" s="176" t="str">
        <f t="shared" si="78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79"/>
        <v xml:space="preserve"> </v>
      </c>
      <c r="HJ11" s="175">
        <f t="shared" si="80"/>
        <v>0</v>
      </c>
      <c r="HK11" s="176" t="str">
        <f t="shared" si="81"/>
        <v xml:space="preserve"> </v>
      </c>
      <c r="HM11" s="172">
        <v>28</v>
      </c>
      <c r="HN11" s="233">
        <v>28</v>
      </c>
      <c r="HO11" s="173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",(VLOOKUP(HQ11,PROTOKOL!$A$1:$E$29,2,FALSE))*HR11)</f>
        <v xml:space="preserve"> </v>
      </c>
      <c r="HT11" s="174" t="str">
        <f t="shared" si="20"/>
        <v xml:space="preserve"> </v>
      </c>
      <c r="HU11" s="211" t="str">
        <f>IF(HQ11=0," ",VLOOKUP(HQ11,PROTOKOL!$A:$E,5,FALSE))</f>
        <v xml:space="preserve"> </v>
      </c>
      <c r="HV11" s="175"/>
      <c r="HW11" s="176" t="str">
        <f t="shared" si="82"/>
        <v xml:space="preserve"> 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3"/>
        <v xml:space="preserve"> </v>
      </c>
      <c r="IF11" s="175">
        <f t="shared" si="84"/>
        <v>0</v>
      </c>
      <c r="IG11" s="176" t="str">
        <f t="shared" si="85"/>
        <v xml:space="preserve"> </v>
      </c>
      <c r="II11" s="172">
        <v>28</v>
      </c>
      <c r="IJ11" s="233">
        <v>28</v>
      </c>
      <c r="IK11" s="173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4" t="str">
        <f t="shared" si="22"/>
        <v xml:space="preserve"> </v>
      </c>
      <c r="IQ11" s="211" t="str">
        <f>IF(IM11=0," ",VLOOKUP(IM11,PROTOKOL!$A:$E,5,FALSE))</f>
        <v xml:space="preserve"> </v>
      </c>
      <c r="IR11" s="175"/>
      <c r="IS11" s="176" t="str">
        <f t="shared" si="86"/>
        <v xml:space="preserve"> 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87"/>
        <v xml:space="preserve"> </v>
      </c>
      <c r="JB11" s="175">
        <f t="shared" si="88"/>
        <v>0</v>
      </c>
      <c r="JC11" s="176" t="str">
        <f t="shared" si="89"/>
        <v xml:space="preserve"> </v>
      </c>
      <c r="JE11" s="172">
        <v>28</v>
      </c>
      <c r="JF11" s="233">
        <v>28</v>
      </c>
      <c r="JG11" s="173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/>
      <c r="JO11" s="176" t="str">
        <f t="shared" si="90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1"/>
        <v xml:space="preserve"> </v>
      </c>
      <c r="JX11" s="175">
        <f t="shared" si="92"/>
        <v>0</v>
      </c>
      <c r="JY11" s="176" t="str">
        <f t="shared" si="93"/>
        <v xml:space="preserve"> </v>
      </c>
      <c r="KA11" s="172">
        <v>28</v>
      </c>
      <c r="KB11" s="233">
        <v>28</v>
      </c>
      <c r="KC11" s="173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74" t="str">
        <f t="shared" si="26"/>
        <v xml:space="preserve"> </v>
      </c>
      <c r="KI11" s="211" t="str">
        <f>IF(KE11=0," ",VLOOKUP(KE11,PROTOKOL!$A:$E,5,FALSE))</f>
        <v xml:space="preserve"> </v>
      </c>
      <c r="KJ11" s="175"/>
      <c r="KK11" s="176" t="str">
        <f t="shared" si="94"/>
        <v xml:space="preserve"> </v>
      </c>
      <c r="KL11" s="216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4" t="str">
        <f t="shared" si="27"/>
        <v xml:space="preserve"> </v>
      </c>
      <c r="KR11" s="175" t="str">
        <f>IF(KN11=0," ",VLOOKUP(KN11,PROTOKOL!$A:$E,5,FALSE))</f>
        <v xml:space="preserve"> </v>
      </c>
      <c r="KS11" s="211" t="str">
        <f t="shared" si="95"/>
        <v xml:space="preserve"> </v>
      </c>
      <c r="KT11" s="175">
        <f t="shared" si="96"/>
        <v>0</v>
      </c>
      <c r="KU11" s="176" t="str">
        <f t="shared" si="97"/>
        <v xml:space="preserve"> </v>
      </c>
      <c r="KW11" s="172">
        <v>28</v>
      </c>
      <c r="KX11" s="233">
        <v>28</v>
      </c>
      <c r="KY11" s="173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74" t="str">
        <f t="shared" si="28"/>
        <v xml:space="preserve"> </v>
      </c>
      <c r="LE11" s="211" t="str">
        <f>IF(LA11=0," ",VLOOKUP(LA11,PROTOKOL!$A:$E,5,FALSE))</f>
        <v xml:space="preserve"> </v>
      </c>
      <c r="LF11" s="175"/>
      <c r="LG11" s="176" t="str">
        <f t="shared" si="98"/>
        <v xml:space="preserve"> 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99"/>
        <v xml:space="preserve"> </v>
      </c>
      <c r="LP11" s="175">
        <f t="shared" si="100"/>
        <v>0</v>
      </c>
      <c r="LQ11" s="176" t="str">
        <f t="shared" si="101"/>
        <v xml:space="preserve"> </v>
      </c>
      <c r="LS11" s="172">
        <v>28</v>
      </c>
      <c r="LT11" s="233">
        <v>28</v>
      </c>
      <c r="LU11" s="173" t="str">
        <f>IF(LW11=0," ",VLOOKUP(LW11,PROTOKOL!$A:$F,6,FALSE))</f>
        <v xml:space="preserve"> </v>
      </c>
      <c r="LV11" s="43"/>
      <c r="LW11" s="43"/>
      <c r="LX11" s="43"/>
      <c r="LY11" s="42" t="str">
        <f>IF(LW11=0," ",(VLOOKUP(LW11,PROTOKOL!$A$1:$E$29,2,FALSE))*LX11)</f>
        <v xml:space="preserve"> </v>
      </c>
      <c r="LZ11" s="174" t="str">
        <f t="shared" si="30"/>
        <v xml:space="preserve"> </v>
      </c>
      <c r="MA11" s="211" t="str">
        <f>IF(LW11=0," ",VLOOKUP(LW11,PROTOKOL!$A:$E,5,FALSE))</f>
        <v xml:space="preserve"> </v>
      </c>
      <c r="MB11" s="175"/>
      <c r="MC11" s="176" t="str">
        <f t="shared" si="102"/>
        <v xml:space="preserve"> 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3"/>
        <v xml:space="preserve"> </v>
      </c>
      <c r="ML11" s="175">
        <f t="shared" si="104"/>
        <v>0</v>
      </c>
      <c r="MM11" s="176" t="str">
        <f t="shared" si="105"/>
        <v xml:space="preserve"> </v>
      </c>
      <c r="MO11" s="172">
        <v>28</v>
      </c>
      <c r="MP11" s="233">
        <v>28</v>
      </c>
      <c r="MQ11" s="173" t="str">
        <f>IF(MS11=0," ",VLOOKUP(MS11,PROTOKOL!$A:$F,6,FALSE))</f>
        <v xml:space="preserve"> 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4" t="str">
        <f t="shared" si="32"/>
        <v xml:space="preserve"> </v>
      </c>
      <c r="MW11" s="211" t="str">
        <f>IF(MS11=0," ",VLOOKUP(MS11,PROTOKOL!$A:$E,5,FALSE))</f>
        <v xml:space="preserve"> </v>
      </c>
      <c r="MX11" s="175"/>
      <c r="MY11" s="176" t="str">
        <f t="shared" si="106"/>
        <v xml:space="preserve"> 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07"/>
        <v xml:space="preserve"> </v>
      </c>
      <c r="NH11" s="175">
        <f t="shared" si="108"/>
        <v>0</v>
      </c>
      <c r="NI11" s="176" t="str">
        <f t="shared" si="109"/>
        <v xml:space="preserve"> </v>
      </c>
      <c r="NK11" s="172">
        <v>28</v>
      </c>
      <c r="NL11" s="233">
        <v>28</v>
      </c>
      <c r="NM11" s="173" t="str">
        <f>IF(NO11=0," ",VLOOKUP(NO11,PROTOKOL!$A:$F,6,FALSE))</f>
        <v xml:space="preserve"> 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74" t="str">
        <f t="shared" si="34"/>
        <v xml:space="preserve"> </v>
      </c>
      <c r="NS11" s="211" t="str">
        <f>IF(NO11=0," ",VLOOKUP(NO11,PROTOKOL!$A:$E,5,FALSE))</f>
        <v xml:space="preserve"> </v>
      </c>
      <c r="NT11" s="175"/>
      <c r="NU11" s="176" t="str">
        <f t="shared" si="110"/>
        <v xml:space="preserve"> 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1"/>
        <v xml:space="preserve"> </v>
      </c>
      <c r="OD11" s="175">
        <f t="shared" si="112"/>
        <v>0</v>
      </c>
      <c r="OE11" s="176" t="str">
        <f t="shared" si="113"/>
        <v xml:space="preserve"> </v>
      </c>
      <c r="OG11" s="172">
        <v>28</v>
      </c>
      <c r="OH11" s="233">
        <v>28</v>
      </c>
      <c r="OI11" s="173" t="str">
        <f>IF(OK11=0," ",VLOOKUP(OK11,PROTOKOL!$A:$F,6,FALSE))</f>
        <v xml:space="preserve"> 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4" t="str">
        <f t="shared" si="36"/>
        <v xml:space="preserve"> </v>
      </c>
      <c r="OO11" s="211" t="str">
        <f>IF(OK11=0," ",VLOOKUP(OK11,PROTOKOL!$A:$E,5,FALSE))</f>
        <v xml:space="preserve"> </v>
      </c>
      <c r="OP11" s="175"/>
      <c r="OQ11" s="176" t="str">
        <f t="shared" si="114"/>
        <v xml:space="preserve"> 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5"/>
        <v xml:space="preserve"> </v>
      </c>
      <c r="OZ11" s="175">
        <f t="shared" si="116"/>
        <v>0</v>
      </c>
      <c r="PA11" s="176" t="str">
        <f t="shared" si="117"/>
        <v xml:space="preserve"> </v>
      </c>
      <c r="PC11" s="172">
        <v>28</v>
      </c>
      <c r="PD11" s="233">
        <v>28</v>
      </c>
      <c r="PE11" s="173" t="str">
        <f>IF(PG11=0," ",VLOOKUP(PG11,PROTOKOL!$A:$F,6,FALSE))</f>
        <v xml:space="preserve"> </v>
      </c>
      <c r="PF11" s="43"/>
      <c r="PG11" s="43"/>
      <c r="PH11" s="43"/>
      <c r="PI11" s="42" t="str">
        <f>IF(PG11=0," ",(VLOOKUP(PG11,PROTOKOL!$A$1:$E$29,2,FALSE))*PH11)</f>
        <v xml:space="preserve"> </v>
      </c>
      <c r="PJ11" s="174" t="str">
        <f t="shared" si="38"/>
        <v xml:space="preserve"> </v>
      </c>
      <c r="PK11" s="211" t="str">
        <f>IF(PG11=0," ",VLOOKUP(PG11,PROTOKOL!$A:$E,5,FALSE))</f>
        <v xml:space="preserve"> </v>
      </c>
      <c r="PL11" s="175"/>
      <c r="PM11" s="176" t="str">
        <f t="shared" si="118"/>
        <v xml:space="preserve"> 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19"/>
        <v xml:space="preserve"> </v>
      </c>
      <c r="PV11" s="175">
        <f t="shared" si="120"/>
        <v>0</v>
      </c>
      <c r="PW11" s="176" t="str">
        <f t="shared" si="121"/>
        <v xml:space="preserve"> </v>
      </c>
      <c r="PY11" s="172">
        <v>28</v>
      </c>
      <c r="PZ11" s="233">
        <v>28</v>
      </c>
      <c r="QA11" s="173" t="str">
        <f>IF(QC11=0," ",VLOOKUP(QC11,PROTOKOL!$A:$F,6,FALSE))</f>
        <v xml:space="preserve"> </v>
      </c>
      <c r="QB11" s="43"/>
      <c r="QC11" s="43"/>
      <c r="QD11" s="43"/>
      <c r="QE11" s="42" t="str">
        <f>IF(QC11=0," ",(VLOOKUP(QC11,PROTOKOL!$A$1:$E$29,2,FALSE))*QD11)</f>
        <v xml:space="preserve"> </v>
      </c>
      <c r="QF11" s="174" t="str">
        <f t="shared" si="40"/>
        <v xml:space="preserve"> </v>
      </c>
      <c r="QG11" s="211" t="str">
        <f>IF(QC11=0," ",VLOOKUP(QC11,PROTOKOL!$A:$E,5,FALSE))</f>
        <v xml:space="preserve"> </v>
      </c>
      <c r="QH11" s="175"/>
      <c r="QI11" s="176" t="str">
        <f t="shared" si="122"/>
        <v xml:space="preserve"> 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3"/>
        <v xml:space="preserve"> </v>
      </c>
      <c r="QR11" s="175">
        <f t="shared" si="124"/>
        <v>0</v>
      </c>
      <c r="QS11" s="176" t="str">
        <f t="shared" si="125"/>
        <v xml:space="preserve"> </v>
      </c>
    </row>
    <row r="12" spans="1:461" ht="15">
      <c r="A12" s="172">
        <v>28</v>
      </c>
      <c r="B12" s="231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/>
      <c r="K12" s="176" t="str">
        <f t="shared" si="42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3"/>
        <v xml:space="preserve"> </v>
      </c>
      <c r="T12" s="175">
        <f t="shared" si="44"/>
        <v>0</v>
      </c>
      <c r="U12" s="176" t="str">
        <f t="shared" si="45"/>
        <v xml:space="preserve"> </v>
      </c>
      <c r="W12" s="172">
        <v>28</v>
      </c>
      <c r="X12" s="231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/>
      <c r="AG12" s="176" t="str">
        <f t="shared" si="46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47"/>
        <v xml:space="preserve"> </v>
      </c>
      <c r="AP12" s="175">
        <f t="shared" si="48"/>
        <v>0</v>
      </c>
      <c r="AQ12" s="176" t="str">
        <f t="shared" si="49"/>
        <v xml:space="preserve"> </v>
      </c>
      <c r="AS12" s="172">
        <v>28</v>
      </c>
      <c r="AT12" s="231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/>
      <c r="BC12" s="176" t="str">
        <f t="shared" si="50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1"/>
        <v xml:space="preserve"> </v>
      </c>
      <c r="BL12" s="175">
        <f t="shared" si="52"/>
        <v>0</v>
      </c>
      <c r="BM12" s="176" t="str">
        <f t="shared" si="53"/>
        <v xml:space="preserve"> </v>
      </c>
      <c r="BO12" s="172">
        <v>28</v>
      </c>
      <c r="BP12" s="231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/>
      <c r="BY12" s="176" t="str">
        <f t="shared" si="54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5"/>
        <v xml:space="preserve"> </v>
      </c>
      <c r="CH12" s="175">
        <f t="shared" si="56"/>
        <v>0</v>
      </c>
      <c r="CI12" s="176" t="str">
        <f t="shared" si="57"/>
        <v xml:space="preserve"> </v>
      </c>
      <c r="CK12" s="172">
        <v>28</v>
      </c>
      <c r="CL12" s="231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/>
      <c r="CU12" s="176" t="str">
        <f t="shared" si="58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59"/>
        <v xml:space="preserve"> </v>
      </c>
      <c r="DD12" s="175">
        <f t="shared" si="60"/>
        <v>0</v>
      </c>
      <c r="DE12" s="176" t="str">
        <f t="shared" si="61"/>
        <v xml:space="preserve"> </v>
      </c>
      <c r="DG12" s="172">
        <v>28</v>
      </c>
      <c r="DH12" s="231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/>
      <c r="DQ12" s="176" t="str">
        <f t="shared" si="62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3"/>
        <v xml:space="preserve"> </v>
      </c>
      <c r="DZ12" s="175">
        <f t="shared" si="64"/>
        <v>0</v>
      </c>
      <c r="EA12" s="176" t="str">
        <f t="shared" si="65"/>
        <v xml:space="preserve"> </v>
      </c>
      <c r="EC12" s="172">
        <v>28</v>
      </c>
      <c r="ED12" s="231"/>
      <c r="EE12" s="173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4" t="str">
        <f t="shared" si="12"/>
        <v xml:space="preserve"> </v>
      </c>
      <c r="EK12" s="211" t="str">
        <f>IF(EG12=0," ",VLOOKUP(EG12,PROTOKOL!$A:$E,5,FALSE))</f>
        <v xml:space="preserve"> </v>
      </c>
      <c r="EL12" s="175"/>
      <c r="EM12" s="176" t="str">
        <f t="shared" si="66"/>
        <v xml:space="preserve"> 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67"/>
        <v xml:space="preserve"> </v>
      </c>
      <c r="EV12" s="175">
        <f t="shared" si="68"/>
        <v>0</v>
      </c>
      <c r="EW12" s="176" t="str">
        <f t="shared" si="69"/>
        <v xml:space="preserve"> </v>
      </c>
      <c r="EY12" s="172">
        <v>28</v>
      </c>
      <c r="EZ12" s="231"/>
      <c r="FA12" s="173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4" t="str">
        <f t="shared" si="14"/>
        <v xml:space="preserve"> </v>
      </c>
      <c r="FG12" s="211" t="str">
        <f>IF(FC12=0," ",VLOOKUP(FC12,PROTOKOL!$A:$E,5,FALSE))</f>
        <v xml:space="preserve"> </v>
      </c>
      <c r="FH12" s="175"/>
      <c r="FI12" s="176" t="str">
        <f t="shared" si="70"/>
        <v xml:space="preserve"> 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1"/>
        <v xml:space="preserve"> </v>
      </c>
      <c r="FR12" s="175">
        <f t="shared" si="72"/>
        <v>0</v>
      </c>
      <c r="FS12" s="176" t="str">
        <f t="shared" si="73"/>
        <v xml:space="preserve"> </v>
      </c>
      <c r="FU12" s="172">
        <v>28</v>
      </c>
      <c r="FV12" s="231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/>
      <c r="GE12" s="176" t="str">
        <f t="shared" si="74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5"/>
        <v xml:space="preserve"> </v>
      </c>
      <c r="GN12" s="175">
        <f t="shared" si="76"/>
        <v>0</v>
      </c>
      <c r="GO12" s="176" t="str">
        <f t="shared" si="77"/>
        <v xml:space="preserve"> </v>
      </c>
      <c r="GQ12" s="172">
        <v>28</v>
      </c>
      <c r="GR12" s="231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/>
      <c r="HA12" s="176" t="str">
        <f t="shared" si="78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79"/>
        <v xml:space="preserve"> </v>
      </c>
      <c r="HJ12" s="175">
        <f t="shared" si="80"/>
        <v>0</v>
      </c>
      <c r="HK12" s="176" t="str">
        <f t="shared" si="81"/>
        <v xml:space="preserve"> </v>
      </c>
      <c r="HM12" s="172">
        <v>28</v>
      </c>
      <c r="HN12" s="231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/>
      <c r="HW12" s="176" t="str">
        <f t="shared" si="82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3"/>
        <v xml:space="preserve"> </v>
      </c>
      <c r="IF12" s="175">
        <f t="shared" si="84"/>
        <v>0</v>
      </c>
      <c r="IG12" s="176" t="str">
        <f t="shared" si="85"/>
        <v xml:space="preserve"> </v>
      </c>
      <c r="II12" s="172">
        <v>28</v>
      </c>
      <c r="IJ12" s="231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/>
      <c r="IS12" s="176" t="str">
        <f t="shared" si="86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87"/>
        <v xml:space="preserve"> </v>
      </c>
      <c r="JB12" s="175">
        <f t="shared" si="88"/>
        <v>0</v>
      </c>
      <c r="JC12" s="176" t="str">
        <f t="shared" si="89"/>
        <v xml:space="preserve"> </v>
      </c>
      <c r="JE12" s="172">
        <v>28</v>
      </c>
      <c r="JF12" s="231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/>
      <c r="JO12" s="176" t="str">
        <f t="shared" si="90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1"/>
        <v xml:space="preserve"> </v>
      </c>
      <c r="JX12" s="175">
        <f t="shared" si="92"/>
        <v>0</v>
      </c>
      <c r="JY12" s="176" t="str">
        <f t="shared" si="93"/>
        <v xml:space="preserve"> </v>
      </c>
      <c r="KA12" s="172">
        <v>28</v>
      </c>
      <c r="KB12" s="231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/>
      <c r="KK12" s="176" t="str">
        <f t="shared" si="94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5"/>
        <v xml:space="preserve"> </v>
      </c>
      <c r="KT12" s="175">
        <f t="shared" si="96"/>
        <v>0</v>
      </c>
      <c r="KU12" s="176" t="str">
        <f t="shared" si="97"/>
        <v xml:space="preserve"> </v>
      </c>
      <c r="KW12" s="172">
        <v>28</v>
      </c>
      <c r="KX12" s="231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/>
      <c r="LG12" s="176" t="str">
        <f t="shared" si="98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99"/>
        <v xml:space="preserve"> </v>
      </c>
      <c r="LP12" s="175">
        <f t="shared" si="100"/>
        <v>0</v>
      </c>
      <c r="LQ12" s="176" t="str">
        <f t="shared" si="101"/>
        <v xml:space="preserve"> </v>
      </c>
      <c r="LS12" s="172">
        <v>28</v>
      </c>
      <c r="LT12" s="231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/>
      <c r="MC12" s="176" t="str">
        <f t="shared" si="102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3"/>
        <v xml:space="preserve"> </v>
      </c>
      <c r="ML12" s="175">
        <f t="shared" si="104"/>
        <v>0</v>
      </c>
      <c r="MM12" s="176" t="str">
        <f t="shared" si="105"/>
        <v xml:space="preserve"> </v>
      </c>
      <c r="MO12" s="172">
        <v>28</v>
      </c>
      <c r="MP12" s="231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/>
      <c r="MY12" s="176" t="str">
        <f t="shared" si="106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07"/>
        <v xml:space="preserve"> </v>
      </c>
      <c r="NH12" s="175">
        <f t="shared" si="108"/>
        <v>0</v>
      </c>
      <c r="NI12" s="176" t="str">
        <f t="shared" si="109"/>
        <v xml:space="preserve"> </v>
      </c>
      <c r="NK12" s="172">
        <v>28</v>
      </c>
      <c r="NL12" s="231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/>
      <c r="NU12" s="176" t="str">
        <f t="shared" si="110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1"/>
        <v xml:space="preserve"> </v>
      </c>
      <c r="OD12" s="175">
        <f t="shared" si="112"/>
        <v>0</v>
      </c>
      <c r="OE12" s="176" t="str">
        <f t="shared" si="113"/>
        <v xml:space="preserve"> </v>
      </c>
      <c r="OG12" s="172">
        <v>28</v>
      </c>
      <c r="OH12" s="231"/>
      <c r="OI12" s="173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4" t="str">
        <f t="shared" si="36"/>
        <v xml:space="preserve"> </v>
      </c>
      <c r="OO12" s="211" t="str">
        <f>IF(OK12=0," ",VLOOKUP(OK12,PROTOKOL!$A:$E,5,FALSE))</f>
        <v xml:space="preserve"> </v>
      </c>
      <c r="OP12" s="175"/>
      <c r="OQ12" s="176" t="str">
        <f t="shared" si="114"/>
        <v xml:space="preserve"> 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5"/>
        <v xml:space="preserve"> </v>
      </c>
      <c r="OZ12" s="175">
        <f t="shared" si="116"/>
        <v>0</v>
      </c>
      <c r="PA12" s="176" t="str">
        <f t="shared" si="117"/>
        <v xml:space="preserve"> </v>
      </c>
      <c r="PC12" s="172">
        <v>28</v>
      </c>
      <c r="PD12" s="231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/>
      <c r="PM12" s="176" t="str">
        <f t="shared" si="118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19"/>
        <v xml:space="preserve"> </v>
      </c>
      <c r="PV12" s="175">
        <f t="shared" si="120"/>
        <v>0</v>
      </c>
      <c r="PW12" s="176" t="str">
        <f t="shared" si="121"/>
        <v xml:space="preserve"> </v>
      </c>
      <c r="PY12" s="172">
        <v>28</v>
      </c>
      <c r="PZ12" s="231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/>
      <c r="QI12" s="176" t="str">
        <f t="shared" si="122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3"/>
        <v xml:space="preserve"> </v>
      </c>
      <c r="QR12" s="175">
        <f t="shared" si="124"/>
        <v>0</v>
      </c>
      <c r="QS12" s="176" t="str">
        <f t="shared" si="125"/>
        <v xml:space="preserve"> </v>
      </c>
    </row>
    <row r="13" spans="1:461" ht="15">
      <c r="A13" s="172">
        <v>28</v>
      </c>
      <c r="B13" s="232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/>
      <c r="K13" s="176" t="str">
        <f t="shared" si="42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3"/>
        <v xml:space="preserve"> </v>
      </c>
      <c r="T13" s="175">
        <f t="shared" si="44"/>
        <v>0</v>
      </c>
      <c r="U13" s="176" t="str">
        <f t="shared" si="45"/>
        <v xml:space="preserve"> </v>
      </c>
      <c r="W13" s="172">
        <v>28</v>
      </c>
      <c r="X13" s="232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/>
      <c r="AG13" s="176" t="str">
        <f t="shared" si="46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47"/>
        <v xml:space="preserve"> </v>
      </c>
      <c r="AP13" s="175">
        <f t="shared" si="48"/>
        <v>0</v>
      </c>
      <c r="AQ13" s="176" t="str">
        <f t="shared" si="49"/>
        <v xml:space="preserve"> </v>
      </c>
      <c r="AS13" s="172">
        <v>28</v>
      </c>
      <c r="AT13" s="232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/>
      <c r="BC13" s="176" t="str">
        <f t="shared" si="50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1"/>
        <v xml:space="preserve"> </v>
      </c>
      <c r="BL13" s="175">
        <f t="shared" si="52"/>
        <v>0</v>
      </c>
      <c r="BM13" s="176" t="str">
        <f t="shared" si="53"/>
        <v xml:space="preserve"> </v>
      </c>
      <c r="BO13" s="172">
        <v>28</v>
      </c>
      <c r="BP13" s="232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/>
      <c r="BY13" s="176" t="str">
        <f t="shared" si="54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5"/>
        <v xml:space="preserve"> </v>
      </c>
      <c r="CH13" s="175">
        <f t="shared" si="56"/>
        <v>0</v>
      </c>
      <c r="CI13" s="176" t="str">
        <f t="shared" si="57"/>
        <v xml:space="preserve"> </v>
      </c>
      <c r="CK13" s="172">
        <v>28</v>
      </c>
      <c r="CL13" s="232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/>
      <c r="CU13" s="176" t="str">
        <f t="shared" si="58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59"/>
        <v xml:space="preserve"> </v>
      </c>
      <c r="DD13" s="175">
        <f t="shared" si="60"/>
        <v>0</v>
      </c>
      <c r="DE13" s="176" t="str">
        <f t="shared" si="61"/>
        <v xml:space="preserve"> </v>
      </c>
      <c r="DG13" s="172">
        <v>28</v>
      </c>
      <c r="DH13" s="232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/>
      <c r="DQ13" s="176" t="str">
        <f t="shared" si="62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3"/>
        <v xml:space="preserve"> </v>
      </c>
      <c r="DZ13" s="175">
        <f t="shared" si="64"/>
        <v>0</v>
      </c>
      <c r="EA13" s="176" t="str">
        <f t="shared" si="65"/>
        <v xml:space="preserve"> </v>
      </c>
      <c r="EC13" s="172">
        <v>28</v>
      </c>
      <c r="ED13" s="232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/>
      <c r="EM13" s="176" t="str">
        <f t="shared" si="66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67"/>
        <v xml:space="preserve"> </v>
      </c>
      <c r="EV13" s="175">
        <f t="shared" si="68"/>
        <v>0</v>
      </c>
      <c r="EW13" s="176" t="str">
        <f t="shared" si="69"/>
        <v xml:space="preserve"> </v>
      </c>
      <c r="EY13" s="172">
        <v>28</v>
      </c>
      <c r="EZ13" s="232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/>
      <c r="FI13" s="176" t="str">
        <f t="shared" si="70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1"/>
        <v xml:space="preserve"> </v>
      </c>
      <c r="FR13" s="175">
        <f t="shared" si="72"/>
        <v>0</v>
      </c>
      <c r="FS13" s="176" t="str">
        <f t="shared" si="73"/>
        <v xml:space="preserve"> </v>
      </c>
      <c r="FU13" s="172">
        <v>28</v>
      </c>
      <c r="FV13" s="232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/>
      <c r="GE13" s="176" t="str">
        <f t="shared" si="74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5"/>
        <v xml:space="preserve"> </v>
      </c>
      <c r="GN13" s="175">
        <f t="shared" si="76"/>
        <v>0</v>
      </c>
      <c r="GO13" s="176" t="str">
        <f t="shared" si="77"/>
        <v xml:space="preserve"> </v>
      </c>
      <c r="GQ13" s="172">
        <v>28</v>
      </c>
      <c r="GR13" s="232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/>
      <c r="HA13" s="176" t="str">
        <f t="shared" si="78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79"/>
        <v xml:space="preserve"> </v>
      </c>
      <c r="HJ13" s="175">
        <f t="shared" si="80"/>
        <v>0</v>
      </c>
      <c r="HK13" s="176" t="str">
        <f t="shared" si="81"/>
        <v xml:space="preserve"> </v>
      </c>
      <c r="HM13" s="172">
        <v>28</v>
      </c>
      <c r="HN13" s="232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/>
      <c r="HW13" s="176" t="str">
        <f t="shared" si="82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3"/>
        <v xml:space="preserve"> </v>
      </c>
      <c r="IF13" s="175">
        <f t="shared" si="84"/>
        <v>0</v>
      </c>
      <c r="IG13" s="176" t="str">
        <f t="shared" si="85"/>
        <v xml:space="preserve"> </v>
      </c>
      <c r="II13" s="172">
        <v>28</v>
      </c>
      <c r="IJ13" s="232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/>
      <c r="IS13" s="176" t="str">
        <f t="shared" si="86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87"/>
        <v xml:space="preserve"> </v>
      </c>
      <c r="JB13" s="175">
        <f t="shared" si="88"/>
        <v>0</v>
      </c>
      <c r="JC13" s="176" t="str">
        <f t="shared" si="89"/>
        <v xml:space="preserve"> </v>
      </c>
      <c r="JE13" s="172">
        <v>28</v>
      </c>
      <c r="JF13" s="232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/>
      <c r="JO13" s="176" t="str">
        <f t="shared" si="90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1"/>
        <v xml:space="preserve"> </v>
      </c>
      <c r="JX13" s="175">
        <f t="shared" si="92"/>
        <v>0</v>
      </c>
      <c r="JY13" s="176" t="str">
        <f t="shared" si="93"/>
        <v xml:space="preserve"> </v>
      </c>
      <c r="KA13" s="172">
        <v>28</v>
      </c>
      <c r="KB13" s="232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/>
      <c r="KK13" s="176" t="str">
        <f t="shared" si="94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5"/>
        <v xml:space="preserve"> </v>
      </c>
      <c r="KT13" s="175">
        <f t="shared" si="96"/>
        <v>0</v>
      </c>
      <c r="KU13" s="176" t="str">
        <f t="shared" si="97"/>
        <v xml:space="preserve"> </v>
      </c>
      <c r="KW13" s="172">
        <v>28</v>
      </c>
      <c r="KX13" s="232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/>
      <c r="LG13" s="176" t="str">
        <f t="shared" si="98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99"/>
        <v xml:space="preserve"> </v>
      </c>
      <c r="LP13" s="175">
        <f t="shared" si="100"/>
        <v>0</v>
      </c>
      <c r="LQ13" s="176" t="str">
        <f t="shared" si="101"/>
        <v xml:space="preserve"> </v>
      </c>
      <c r="LS13" s="172">
        <v>28</v>
      </c>
      <c r="LT13" s="232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/>
      <c r="MC13" s="176" t="str">
        <f t="shared" si="102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3"/>
        <v xml:space="preserve"> </v>
      </c>
      <c r="ML13" s="175">
        <f t="shared" si="104"/>
        <v>0</v>
      </c>
      <c r="MM13" s="176" t="str">
        <f t="shared" si="105"/>
        <v xml:space="preserve"> </v>
      </c>
      <c r="MO13" s="172">
        <v>28</v>
      </c>
      <c r="MP13" s="232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/>
      <c r="MY13" s="176" t="str">
        <f t="shared" si="106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07"/>
        <v xml:space="preserve"> </v>
      </c>
      <c r="NH13" s="175">
        <f t="shared" si="108"/>
        <v>0</v>
      </c>
      <c r="NI13" s="176" t="str">
        <f t="shared" si="109"/>
        <v xml:space="preserve"> </v>
      </c>
      <c r="NK13" s="172">
        <v>28</v>
      </c>
      <c r="NL13" s="232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/>
      <c r="NU13" s="176" t="str">
        <f t="shared" si="110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1"/>
        <v xml:space="preserve"> </v>
      </c>
      <c r="OD13" s="175">
        <f t="shared" si="112"/>
        <v>0</v>
      </c>
      <c r="OE13" s="176" t="str">
        <f t="shared" si="113"/>
        <v xml:space="preserve"> </v>
      </c>
      <c r="OG13" s="172">
        <v>28</v>
      </c>
      <c r="OH13" s="232"/>
      <c r="OI13" s="173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4" t="str">
        <f t="shared" si="36"/>
        <v xml:space="preserve"> </v>
      </c>
      <c r="OO13" s="211" t="str">
        <f>IF(OK13=0," ",VLOOKUP(OK13,PROTOKOL!$A:$E,5,FALSE))</f>
        <v xml:space="preserve"> </v>
      </c>
      <c r="OP13" s="175"/>
      <c r="OQ13" s="176" t="str">
        <f t="shared" si="114"/>
        <v xml:space="preserve"> 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5"/>
        <v xml:space="preserve"> </v>
      </c>
      <c r="OZ13" s="175">
        <f t="shared" si="116"/>
        <v>0</v>
      </c>
      <c r="PA13" s="176" t="str">
        <f t="shared" si="117"/>
        <v xml:space="preserve"> </v>
      </c>
      <c r="PC13" s="172">
        <v>28</v>
      </c>
      <c r="PD13" s="232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/>
      <c r="PM13" s="176" t="str">
        <f t="shared" si="118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19"/>
        <v xml:space="preserve"> </v>
      </c>
      <c r="PV13" s="175">
        <f t="shared" si="120"/>
        <v>0</v>
      </c>
      <c r="PW13" s="176" t="str">
        <f t="shared" si="121"/>
        <v xml:space="preserve"> </v>
      </c>
      <c r="PY13" s="172">
        <v>28</v>
      </c>
      <c r="PZ13" s="232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/>
      <c r="QI13" s="176" t="str">
        <f t="shared" si="122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3"/>
        <v xml:space="preserve"> </v>
      </c>
      <c r="QR13" s="175">
        <f t="shared" si="124"/>
        <v>0</v>
      </c>
      <c r="QS13" s="176" t="str">
        <f t="shared" si="125"/>
        <v xml:space="preserve"> </v>
      </c>
    </row>
    <row r="14" spans="1:461" ht="15">
      <c r="A14" s="172">
        <v>29</v>
      </c>
      <c r="B14" s="233">
        <v>29</v>
      </c>
      <c r="C14" s="173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/>
      <c r="K14" s="176" t="str">
        <f t="shared" si="42"/>
        <v xml:space="preserve"> 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3"/>
        <v xml:space="preserve"> </v>
      </c>
      <c r="T14" s="175">
        <f t="shared" si="44"/>
        <v>0</v>
      </c>
      <c r="U14" s="176" t="str">
        <f t="shared" si="45"/>
        <v xml:space="preserve"> </v>
      </c>
      <c r="W14" s="172">
        <v>29</v>
      </c>
      <c r="X14" s="233">
        <v>29</v>
      </c>
      <c r="Y14" s="173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/>
      <c r="AG14" s="176" t="str">
        <f t="shared" si="46"/>
        <v xml:space="preserve"> 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47"/>
        <v xml:space="preserve"> </v>
      </c>
      <c r="AP14" s="175">
        <f t="shared" si="48"/>
        <v>0</v>
      </c>
      <c r="AQ14" s="176" t="str">
        <f t="shared" si="49"/>
        <v xml:space="preserve"> </v>
      </c>
      <c r="AS14" s="172">
        <v>29</v>
      </c>
      <c r="AT14" s="233">
        <v>29</v>
      </c>
      <c r="AU14" s="173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4" t="str">
        <f t="shared" si="4"/>
        <v xml:space="preserve"> </v>
      </c>
      <c r="BA14" s="211" t="str">
        <f>IF(AW14=0," ",VLOOKUP(AW14,PROTOKOL!$A:$E,5,FALSE))</f>
        <v xml:space="preserve"> </v>
      </c>
      <c r="BB14" s="175"/>
      <c r="BC14" s="176" t="str">
        <f t="shared" si="50"/>
        <v xml:space="preserve"> </v>
      </c>
      <c r="BD14" s="216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4" t="str">
        <f t="shared" si="5"/>
        <v xml:space="preserve"> </v>
      </c>
      <c r="BJ14" s="175" t="str">
        <f>IF(BF14=0," ",VLOOKUP(BF14,PROTOKOL!$A:$E,5,FALSE))</f>
        <v xml:space="preserve"> </v>
      </c>
      <c r="BK14" s="211" t="str">
        <f t="shared" si="51"/>
        <v xml:space="preserve"> </v>
      </c>
      <c r="BL14" s="175">
        <f t="shared" si="52"/>
        <v>0</v>
      </c>
      <c r="BM14" s="176" t="str">
        <f t="shared" si="53"/>
        <v xml:space="preserve"> </v>
      </c>
      <c r="BO14" s="172">
        <v>29</v>
      </c>
      <c r="BP14" s="233">
        <v>29</v>
      </c>
      <c r="BQ14" s="173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4" t="str">
        <f t="shared" si="6"/>
        <v xml:space="preserve"> </v>
      </c>
      <c r="BW14" s="211" t="str">
        <f>IF(BS14=0," ",VLOOKUP(BS14,PROTOKOL!$A:$E,5,FALSE))</f>
        <v xml:space="preserve"> </v>
      </c>
      <c r="BX14" s="175"/>
      <c r="BY14" s="176" t="str">
        <f t="shared" si="54"/>
        <v xml:space="preserve"> 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5"/>
        <v xml:space="preserve"> </v>
      </c>
      <c r="CH14" s="175">
        <f t="shared" si="56"/>
        <v>0</v>
      </c>
      <c r="CI14" s="176" t="str">
        <f t="shared" si="57"/>
        <v xml:space="preserve"> </v>
      </c>
      <c r="CK14" s="172">
        <v>29</v>
      </c>
      <c r="CL14" s="233">
        <v>29</v>
      </c>
      <c r="CM14" s="173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4" t="str">
        <f t="shared" si="8"/>
        <v xml:space="preserve"> </v>
      </c>
      <c r="CS14" s="211" t="str">
        <f>IF(CO14=0," ",VLOOKUP(CO14,PROTOKOL!$A:$E,5,FALSE))</f>
        <v xml:space="preserve"> </v>
      </c>
      <c r="CT14" s="175"/>
      <c r="CU14" s="176" t="str">
        <f t="shared" si="58"/>
        <v xml:space="preserve"> </v>
      </c>
      <c r="CV14" s="216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4" t="str">
        <f t="shared" si="9"/>
        <v xml:space="preserve"> </v>
      </c>
      <c r="DB14" s="175" t="str">
        <f>IF(CX14=0," ",VLOOKUP(CX14,PROTOKOL!$A:$E,5,FALSE))</f>
        <v xml:space="preserve"> </v>
      </c>
      <c r="DC14" s="211" t="str">
        <f t="shared" si="59"/>
        <v xml:space="preserve"> </v>
      </c>
      <c r="DD14" s="175">
        <f t="shared" si="60"/>
        <v>0</v>
      </c>
      <c r="DE14" s="176" t="str">
        <f t="shared" si="61"/>
        <v xml:space="preserve"> </v>
      </c>
      <c r="DG14" s="172">
        <v>29</v>
      </c>
      <c r="DH14" s="233">
        <v>29</v>
      </c>
      <c r="DI14" s="173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/>
      <c r="DQ14" s="176" t="str">
        <f t="shared" si="62"/>
        <v xml:space="preserve"> </v>
      </c>
      <c r="DR14" s="216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4" t="str">
        <f t="shared" si="11"/>
        <v xml:space="preserve"> </v>
      </c>
      <c r="DX14" s="175" t="str">
        <f>IF(DT14=0," ",VLOOKUP(DT14,PROTOKOL!$A:$E,5,FALSE))</f>
        <v xml:space="preserve"> </v>
      </c>
      <c r="DY14" s="211" t="str">
        <f t="shared" si="63"/>
        <v xml:space="preserve"> </v>
      </c>
      <c r="DZ14" s="175">
        <f t="shared" si="64"/>
        <v>0</v>
      </c>
      <c r="EA14" s="176" t="str">
        <f t="shared" si="65"/>
        <v xml:space="preserve"> </v>
      </c>
      <c r="EC14" s="172">
        <v>29</v>
      </c>
      <c r="ED14" s="233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66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67"/>
        <v xml:space="preserve"> </v>
      </c>
      <c r="EV14" s="175">
        <f t="shared" si="68"/>
        <v>0</v>
      </c>
      <c r="EW14" s="176" t="str">
        <f t="shared" si="69"/>
        <v xml:space="preserve"> </v>
      </c>
      <c r="EY14" s="172">
        <v>29</v>
      </c>
      <c r="EZ14" s="233">
        <v>29</v>
      </c>
      <c r="FA14" s="173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/>
      <c r="FI14" s="176" t="str">
        <f t="shared" si="70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1"/>
        <v xml:space="preserve"> </v>
      </c>
      <c r="FR14" s="175">
        <f t="shared" si="72"/>
        <v>0</v>
      </c>
      <c r="FS14" s="176" t="str">
        <f t="shared" si="73"/>
        <v xml:space="preserve"> </v>
      </c>
      <c r="FU14" s="172">
        <v>29</v>
      </c>
      <c r="FV14" s="233">
        <v>29</v>
      </c>
      <c r="FW14" s="173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/>
      <c r="GE14" s="176" t="str">
        <f t="shared" si="74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5"/>
        <v xml:space="preserve"> </v>
      </c>
      <c r="GN14" s="175">
        <f t="shared" si="76"/>
        <v>0</v>
      </c>
      <c r="GO14" s="176" t="str">
        <f t="shared" si="77"/>
        <v xml:space="preserve"> </v>
      </c>
      <c r="GQ14" s="172">
        <v>29</v>
      </c>
      <c r="GR14" s="233">
        <v>29</v>
      </c>
      <c r="GS14" s="173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/>
      <c r="HA14" s="176" t="str">
        <f t="shared" si="78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79"/>
        <v xml:space="preserve"> </v>
      </c>
      <c r="HJ14" s="175">
        <f t="shared" si="80"/>
        <v>0</v>
      </c>
      <c r="HK14" s="176" t="str">
        <f t="shared" si="81"/>
        <v xml:space="preserve"> </v>
      </c>
      <c r="HM14" s="172">
        <v>29</v>
      </c>
      <c r="HN14" s="233">
        <v>29</v>
      </c>
      <c r="HO14" s="173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4" t="str">
        <f t="shared" si="20"/>
        <v xml:space="preserve"> </v>
      </c>
      <c r="HU14" s="211" t="str">
        <f>IF(HQ14=0," ",VLOOKUP(HQ14,PROTOKOL!$A:$E,5,FALSE))</f>
        <v xml:space="preserve"> </v>
      </c>
      <c r="HV14" s="175"/>
      <c r="HW14" s="176" t="str">
        <f t="shared" si="82"/>
        <v xml:space="preserve"> 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3"/>
        <v xml:space="preserve"> </v>
      </c>
      <c r="IF14" s="175">
        <f t="shared" si="84"/>
        <v>0</v>
      </c>
      <c r="IG14" s="176" t="str">
        <f t="shared" si="85"/>
        <v xml:space="preserve"> </v>
      </c>
      <c r="II14" s="172">
        <v>29</v>
      </c>
      <c r="IJ14" s="233">
        <v>29</v>
      </c>
      <c r="IK14" s="173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4" t="str">
        <f t="shared" si="22"/>
        <v xml:space="preserve"> </v>
      </c>
      <c r="IQ14" s="211" t="str">
        <f>IF(IM14=0," ",VLOOKUP(IM14,PROTOKOL!$A:$E,5,FALSE))</f>
        <v xml:space="preserve"> </v>
      </c>
      <c r="IR14" s="175"/>
      <c r="IS14" s="176" t="str">
        <f t="shared" si="86"/>
        <v xml:space="preserve"> 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87"/>
        <v xml:space="preserve"> </v>
      </c>
      <c r="JB14" s="175">
        <f t="shared" si="88"/>
        <v>0</v>
      </c>
      <c r="JC14" s="176" t="str">
        <f t="shared" si="89"/>
        <v xml:space="preserve"> </v>
      </c>
      <c r="JE14" s="172">
        <v>29</v>
      </c>
      <c r="JF14" s="233">
        <v>29</v>
      </c>
      <c r="JG14" s="173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/>
      <c r="JO14" s="176" t="str">
        <f t="shared" si="90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1"/>
        <v xml:space="preserve"> </v>
      </c>
      <c r="JX14" s="175">
        <f t="shared" si="92"/>
        <v>0</v>
      </c>
      <c r="JY14" s="176" t="str">
        <f t="shared" si="93"/>
        <v xml:space="preserve"> </v>
      </c>
      <c r="KA14" s="172">
        <v>29</v>
      </c>
      <c r="KB14" s="233">
        <v>29</v>
      </c>
      <c r="KC14" s="173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4" t="str">
        <f t="shared" si="26"/>
        <v xml:space="preserve"> </v>
      </c>
      <c r="KI14" s="211" t="str">
        <f>IF(KE14=0," ",VLOOKUP(KE14,PROTOKOL!$A:$E,5,FALSE))</f>
        <v xml:space="preserve"> </v>
      </c>
      <c r="KJ14" s="175"/>
      <c r="KK14" s="176" t="str">
        <f t="shared" si="94"/>
        <v xml:space="preserve"> 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5"/>
        <v xml:space="preserve"> </v>
      </c>
      <c r="KT14" s="175">
        <f t="shared" si="96"/>
        <v>0</v>
      </c>
      <c r="KU14" s="176" t="str">
        <f t="shared" si="97"/>
        <v xml:space="preserve"> </v>
      </c>
      <c r="KW14" s="172">
        <v>29</v>
      </c>
      <c r="KX14" s="233">
        <v>29</v>
      </c>
      <c r="KY14" s="173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/>
      <c r="LG14" s="176" t="str">
        <f t="shared" si="98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99"/>
        <v xml:space="preserve"> </v>
      </c>
      <c r="LP14" s="175">
        <f t="shared" si="100"/>
        <v>0</v>
      </c>
      <c r="LQ14" s="176" t="str">
        <f t="shared" si="101"/>
        <v xml:space="preserve"> </v>
      </c>
      <c r="LS14" s="172">
        <v>29</v>
      </c>
      <c r="LT14" s="233">
        <v>29</v>
      </c>
      <c r="LU14" s="173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4" t="str">
        <f t="shared" si="30"/>
        <v xml:space="preserve"> </v>
      </c>
      <c r="MA14" s="211" t="str">
        <f>IF(LW14=0," ",VLOOKUP(LW14,PROTOKOL!$A:$E,5,FALSE))</f>
        <v xml:space="preserve"> </v>
      </c>
      <c r="MB14" s="175"/>
      <c r="MC14" s="176" t="str">
        <f t="shared" si="102"/>
        <v xml:space="preserve"> 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3"/>
        <v xml:space="preserve"> </v>
      </c>
      <c r="ML14" s="175">
        <f t="shared" si="104"/>
        <v>0</v>
      </c>
      <c r="MM14" s="176" t="str">
        <f t="shared" si="105"/>
        <v xml:space="preserve"> </v>
      </c>
      <c r="MO14" s="172">
        <v>29</v>
      </c>
      <c r="MP14" s="233">
        <v>29</v>
      </c>
      <c r="MQ14" s="173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4" t="str">
        <f t="shared" si="32"/>
        <v xml:space="preserve"> </v>
      </c>
      <c r="MW14" s="211" t="str">
        <f>IF(MS14=0," ",VLOOKUP(MS14,PROTOKOL!$A:$E,5,FALSE))</f>
        <v xml:space="preserve"> </v>
      </c>
      <c r="MX14" s="175"/>
      <c r="MY14" s="176" t="str">
        <f t="shared" si="106"/>
        <v xml:space="preserve"> 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07"/>
        <v xml:space="preserve"> </v>
      </c>
      <c r="NH14" s="175">
        <f t="shared" si="108"/>
        <v>0</v>
      </c>
      <c r="NI14" s="176" t="str">
        <f t="shared" si="109"/>
        <v xml:space="preserve"> </v>
      </c>
      <c r="NK14" s="172">
        <v>29</v>
      </c>
      <c r="NL14" s="233">
        <v>29</v>
      </c>
      <c r="NM14" s="173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4" t="str">
        <f t="shared" si="34"/>
        <v xml:space="preserve"> </v>
      </c>
      <c r="NS14" s="211" t="str">
        <f>IF(NO14=0," ",VLOOKUP(NO14,PROTOKOL!$A:$E,5,FALSE))</f>
        <v xml:space="preserve"> </v>
      </c>
      <c r="NT14" s="175"/>
      <c r="NU14" s="176" t="str">
        <f t="shared" si="110"/>
        <v xml:space="preserve"> 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1"/>
        <v xml:space="preserve"> </v>
      </c>
      <c r="OD14" s="175">
        <f t="shared" si="112"/>
        <v>0</v>
      </c>
      <c r="OE14" s="176" t="str">
        <f t="shared" si="113"/>
        <v xml:space="preserve"> </v>
      </c>
      <c r="OG14" s="172">
        <v>29</v>
      </c>
      <c r="OH14" s="233">
        <v>29</v>
      </c>
      <c r="OI14" s="173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/>
      <c r="OQ14" s="176" t="str">
        <f t="shared" si="114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5"/>
        <v xml:space="preserve"> </v>
      </c>
      <c r="OZ14" s="175">
        <f t="shared" si="116"/>
        <v>0</v>
      </c>
      <c r="PA14" s="176" t="str">
        <f t="shared" si="117"/>
        <v xml:space="preserve"> </v>
      </c>
      <c r="PC14" s="172">
        <v>29</v>
      </c>
      <c r="PD14" s="233">
        <v>29</v>
      </c>
      <c r="PE14" s="173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/>
      <c r="PM14" s="176" t="str">
        <f t="shared" si="118"/>
        <v xml:space="preserve"> </v>
      </c>
      <c r="PN14" s="216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4" t="str">
        <f t="shared" si="39"/>
        <v xml:space="preserve"> </v>
      </c>
      <c r="PT14" s="175" t="str">
        <f>IF(PP14=0," ",VLOOKUP(PP14,PROTOKOL!$A:$E,5,FALSE))</f>
        <v xml:space="preserve"> </v>
      </c>
      <c r="PU14" s="211" t="str">
        <f t="shared" si="119"/>
        <v xml:space="preserve"> </v>
      </c>
      <c r="PV14" s="175">
        <f t="shared" si="120"/>
        <v>0</v>
      </c>
      <c r="PW14" s="176" t="str">
        <f t="shared" si="121"/>
        <v xml:space="preserve"> </v>
      </c>
      <c r="PY14" s="172">
        <v>29</v>
      </c>
      <c r="PZ14" s="233">
        <v>29</v>
      </c>
      <c r="QA14" s="173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/>
      <c r="QI14" s="176" t="str">
        <f t="shared" si="122"/>
        <v xml:space="preserve"> </v>
      </c>
      <c r="QJ14" s="216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4" t="str">
        <f t="shared" si="41"/>
        <v xml:space="preserve"> </v>
      </c>
      <c r="QP14" s="175" t="str">
        <f>IF(QL14=0," ",VLOOKUP(QL14,PROTOKOL!$A:$E,5,FALSE))</f>
        <v xml:space="preserve"> </v>
      </c>
      <c r="QQ14" s="211" t="str">
        <f t="shared" si="123"/>
        <v xml:space="preserve"> </v>
      </c>
      <c r="QR14" s="175">
        <f t="shared" si="124"/>
        <v>0</v>
      </c>
      <c r="QS14" s="176" t="str">
        <f t="shared" si="125"/>
        <v xml:space="preserve"> </v>
      </c>
    </row>
    <row r="15" spans="1:461" ht="15">
      <c r="A15" s="172">
        <v>29</v>
      </c>
      <c r="B15" s="231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/>
      <c r="K15" s="176" t="str">
        <f t="shared" si="42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3"/>
        <v xml:space="preserve"> </v>
      </c>
      <c r="T15" s="175">
        <f t="shared" si="44"/>
        <v>0</v>
      </c>
      <c r="U15" s="176" t="str">
        <f t="shared" si="45"/>
        <v xml:space="preserve"> </v>
      </c>
      <c r="W15" s="172">
        <v>29</v>
      </c>
      <c r="X15" s="231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/>
      <c r="AG15" s="176" t="str">
        <f t="shared" si="46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47"/>
        <v xml:space="preserve"> </v>
      </c>
      <c r="AP15" s="175">
        <f t="shared" si="48"/>
        <v>0</v>
      </c>
      <c r="AQ15" s="176" t="str">
        <f t="shared" si="49"/>
        <v xml:space="preserve"> </v>
      </c>
      <c r="AS15" s="172">
        <v>29</v>
      </c>
      <c r="AT15" s="231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/>
      <c r="BC15" s="176" t="str">
        <f t="shared" si="50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1"/>
        <v xml:space="preserve"> </v>
      </c>
      <c r="BL15" s="175">
        <f t="shared" si="52"/>
        <v>0</v>
      </c>
      <c r="BM15" s="176" t="str">
        <f t="shared" si="53"/>
        <v xml:space="preserve"> </v>
      </c>
      <c r="BO15" s="172">
        <v>29</v>
      </c>
      <c r="BP15" s="231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/>
      <c r="BY15" s="176" t="str">
        <f t="shared" si="54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5"/>
        <v xml:space="preserve"> </v>
      </c>
      <c r="CH15" s="175">
        <f t="shared" si="56"/>
        <v>0</v>
      </c>
      <c r="CI15" s="176" t="str">
        <f t="shared" si="57"/>
        <v xml:space="preserve"> </v>
      </c>
      <c r="CK15" s="172">
        <v>29</v>
      </c>
      <c r="CL15" s="231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/>
      <c r="CU15" s="176" t="str">
        <f t="shared" si="58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59"/>
        <v xml:space="preserve"> </v>
      </c>
      <c r="DD15" s="175">
        <f t="shared" si="60"/>
        <v>0</v>
      </c>
      <c r="DE15" s="176" t="str">
        <f t="shared" si="61"/>
        <v xml:space="preserve"> </v>
      </c>
      <c r="DG15" s="172">
        <v>29</v>
      </c>
      <c r="DH15" s="231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/>
      <c r="DQ15" s="176" t="str">
        <f t="shared" si="62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3"/>
        <v xml:space="preserve"> </v>
      </c>
      <c r="DZ15" s="175">
        <f t="shared" si="64"/>
        <v>0</v>
      </c>
      <c r="EA15" s="176" t="str">
        <f t="shared" si="65"/>
        <v xml:space="preserve"> </v>
      </c>
      <c r="EC15" s="172">
        <v>29</v>
      </c>
      <c r="ED15" s="231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66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67"/>
        <v xml:space="preserve"> </v>
      </c>
      <c r="EV15" s="175">
        <f t="shared" si="68"/>
        <v>0</v>
      </c>
      <c r="EW15" s="176" t="str">
        <f t="shared" si="69"/>
        <v xml:space="preserve"> </v>
      </c>
      <c r="EY15" s="172">
        <v>29</v>
      </c>
      <c r="EZ15" s="231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/>
      <c r="FI15" s="176" t="str">
        <f t="shared" si="70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1"/>
        <v xml:space="preserve"> </v>
      </c>
      <c r="FR15" s="175">
        <f t="shared" si="72"/>
        <v>0</v>
      </c>
      <c r="FS15" s="176" t="str">
        <f t="shared" si="73"/>
        <v xml:space="preserve"> </v>
      </c>
      <c r="FU15" s="172">
        <v>29</v>
      </c>
      <c r="FV15" s="231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/>
      <c r="GE15" s="176" t="str">
        <f t="shared" si="74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5"/>
        <v xml:space="preserve"> </v>
      </c>
      <c r="GN15" s="175">
        <f t="shared" si="76"/>
        <v>0</v>
      </c>
      <c r="GO15" s="176" t="str">
        <f t="shared" si="77"/>
        <v xml:space="preserve"> </v>
      </c>
      <c r="GQ15" s="172">
        <v>29</v>
      </c>
      <c r="GR15" s="231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/>
      <c r="HA15" s="176" t="str">
        <f t="shared" si="78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79"/>
        <v xml:space="preserve"> </v>
      </c>
      <c r="HJ15" s="175">
        <f t="shared" si="80"/>
        <v>0</v>
      </c>
      <c r="HK15" s="176" t="str">
        <f t="shared" si="81"/>
        <v xml:space="preserve"> </v>
      </c>
      <c r="HM15" s="172">
        <v>29</v>
      </c>
      <c r="HN15" s="231"/>
      <c r="HO15" s="173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4" t="str">
        <f t="shared" si="20"/>
        <v xml:space="preserve"> </v>
      </c>
      <c r="HU15" s="211" t="str">
        <f>IF(HQ15=0," ",VLOOKUP(HQ15,PROTOKOL!$A:$E,5,FALSE))</f>
        <v xml:space="preserve"> </v>
      </c>
      <c r="HV15" s="175"/>
      <c r="HW15" s="176" t="str">
        <f t="shared" si="82"/>
        <v xml:space="preserve"> 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3"/>
        <v xml:space="preserve"> </v>
      </c>
      <c r="IF15" s="175">
        <f t="shared" si="84"/>
        <v>0</v>
      </c>
      <c r="IG15" s="176" t="str">
        <f t="shared" si="85"/>
        <v xml:space="preserve"> </v>
      </c>
      <c r="II15" s="172">
        <v>29</v>
      </c>
      <c r="IJ15" s="231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/>
      <c r="IS15" s="176" t="str">
        <f t="shared" si="86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87"/>
        <v xml:space="preserve"> </v>
      </c>
      <c r="JB15" s="175">
        <f t="shared" si="88"/>
        <v>0</v>
      </c>
      <c r="JC15" s="176" t="str">
        <f t="shared" si="89"/>
        <v xml:space="preserve"> </v>
      </c>
      <c r="JE15" s="172">
        <v>29</v>
      </c>
      <c r="JF15" s="231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/>
      <c r="JO15" s="176" t="str">
        <f t="shared" si="90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1"/>
        <v xml:space="preserve"> </v>
      </c>
      <c r="JX15" s="175">
        <f t="shared" si="92"/>
        <v>0</v>
      </c>
      <c r="JY15" s="176" t="str">
        <f t="shared" si="93"/>
        <v xml:space="preserve"> </v>
      </c>
      <c r="KA15" s="172">
        <v>29</v>
      </c>
      <c r="KB15" s="231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/>
      <c r="KK15" s="176" t="str">
        <f t="shared" si="94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5"/>
        <v xml:space="preserve"> </v>
      </c>
      <c r="KT15" s="175">
        <f t="shared" si="96"/>
        <v>0</v>
      </c>
      <c r="KU15" s="176" t="str">
        <f t="shared" si="97"/>
        <v xml:space="preserve"> </v>
      </c>
      <c r="KW15" s="172">
        <v>29</v>
      </c>
      <c r="KX15" s="231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/>
      <c r="LG15" s="176" t="str">
        <f t="shared" si="98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99"/>
        <v xml:space="preserve"> </v>
      </c>
      <c r="LP15" s="175">
        <f t="shared" si="100"/>
        <v>0</v>
      </c>
      <c r="LQ15" s="176" t="str">
        <f t="shared" si="101"/>
        <v xml:space="preserve"> </v>
      </c>
      <c r="LS15" s="172">
        <v>29</v>
      </c>
      <c r="LT15" s="231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/>
      <c r="MC15" s="176" t="str">
        <f t="shared" si="102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3"/>
        <v xml:space="preserve"> </v>
      </c>
      <c r="ML15" s="175">
        <f t="shared" si="104"/>
        <v>0</v>
      </c>
      <c r="MM15" s="176" t="str">
        <f t="shared" si="105"/>
        <v xml:space="preserve"> </v>
      </c>
      <c r="MO15" s="172">
        <v>29</v>
      </c>
      <c r="MP15" s="231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/>
      <c r="MY15" s="176" t="str">
        <f t="shared" si="106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07"/>
        <v xml:space="preserve"> </v>
      </c>
      <c r="NH15" s="175">
        <f t="shared" si="108"/>
        <v>0</v>
      </c>
      <c r="NI15" s="176" t="str">
        <f t="shared" si="109"/>
        <v xml:space="preserve"> </v>
      </c>
      <c r="NK15" s="172">
        <v>29</v>
      </c>
      <c r="NL15" s="231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/>
      <c r="NU15" s="176" t="str">
        <f t="shared" si="110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1"/>
        <v xml:space="preserve"> </v>
      </c>
      <c r="OD15" s="175">
        <f t="shared" si="112"/>
        <v>0</v>
      </c>
      <c r="OE15" s="176" t="str">
        <f t="shared" si="113"/>
        <v xml:space="preserve"> </v>
      </c>
      <c r="OG15" s="172">
        <v>29</v>
      </c>
      <c r="OH15" s="231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/>
      <c r="OQ15" s="176" t="str">
        <f t="shared" si="114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5"/>
        <v xml:space="preserve"> </v>
      </c>
      <c r="OZ15" s="175">
        <f t="shared" si="116"/>
        <v>0</v>
      </c>
      <c r="PA15" s="176" t="str">
        <f t="shared" si="117"/>
        <v xml:space="preserve"> </v>
      </c>
      <c r="PC15" s="172">
        <v>29</v>
      </c>
      <c r="PD15" s="231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/>
      <c r="PM15" s="176" t="str">
        <f t="shared" si="118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19"/>
        <v xml:space="preserve"> </v>
      </c>
      <c r="PV15" s="175">
        <f t="shared" si="120"/>
        <v>0</v>
      </c>
      <c r="PW15" s="176" t="str">
        <f t="shared" si="121"/>
        <v xml:space="preserve"> </v>
      </c>
      <c r="PY15" s="172">
        <v>29</v>
      </c>
      <c r="PZ15" s="231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/>
      <c r="QI15" s="176" t="str">
        <f t="shared" si="122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3"/>
        <v xml:space="preserve"> </v>
      </c>
      <c r="QR15" s="175">
        <f t="shared" si="124"/>
        <v>0</v>
      </c>
      <c r="QS15" s="176" t="str">
        <f t="shared" si="125"/>
        <v xml:space="preserve"> </v>
      </c>
    </row>
    <row r="16" spans="1:461" ht="15">
      <c r="A16" s="172">
        <v>29</v>
      </c>
      <c r="B16" s="232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/>
      <c r="K16" s="176" t="str">
        <f t="shared" si="42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3"/>
        <v xml:space="preserve"> </v>
      </c>
      <c r="T16" s="175">
        <f t="shared" si="44"/>
        <v>0</v>
      </c>
      <c r="U16" s="176" t="str">
        <f t="shared" si="45"/>
        <v xml:space="preserve"> </v>
      </c>
      <c r="W16" s="172">
        <v>29</v>
      </c>
      <c r="X16" s="232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/>
      <c r="AG16" s="176" t="str">
        <f t="shared" si="46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47"/>
        <v xml:space="preserve"> </v>
      </c>
      <c r="AP16" s="175">
        <f t="shared" si="48"/>
        <v>0</v>
      </c>
      <c r="AQ16" s="176" t="str">
        <f t="shared" si="49"/>
        <v xml:space="preserve"> </v>
      </c>
      <c r="AS16" s="172">
        <v>29</v>
      </c>
      <c r="AT16" s="232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/>
      <c r="BC16" s="176" t="str">
        <f t="shared" si="50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1"/>
        <v xml:space="preserve"> </v>
      </c>
      <c r="BL16" s="175">
        <f t="shared" si="52"/>
        <v>0</v>
      </c>
      <c r="BM16" s="176" t="str">
        <f t="shared" si="53"/>
        <v xml:space="preserve"> </v>
      </c>
      <c r="BO16" s="172">
        <v>29</v>
      </c>
      <c r="BP16" s="232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/>
      <c r="BY16" s="176" t="str">
        <f t="shared" si="54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5"/>
        <v xml:space="preserve"> </v>
      </c>
      <c r="CH16" s="175">
        <f t="shared" si="56"/>
        <v>0</v>
      </c>
      <c r="CI16" s="176" t="str">
        <f t="shared" si="57"/>
        <v xml:space="preserve"> </v>
      </c>
      <c r="CK16" s="172">
        <v>29</v>
      </c>
      <c r="CL16" s="232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/>
      <c r="CU16" s="176" t="str">
        <f t="shared" si="58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59"/>
        <v xml:space="preserve"> </v>
      </c>
      <c r="DD16" s="175">
        <f t="shared" si="60"/>
        <v>0</v>
      </c>
      <c r="DE16" s="176" t="str">
        <f t="shared" si="61"/>
        <v xml:space="preserve"> </v>
      </c>
      <c r="DG16" s="172">
        <v>29</v>
      </c>
      <c r="DH16" s="232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/>
      <c r="DQ16" s="176" t="str">
        <f t="shared" si="62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3"/>
        <v xml:space="preserve"> </v>
      </c>
      <c r="DZ16" s="175">
        <f t="shared" si="64"/>
        <v>0</v>
      </c>
      <c r="EA16" s="176" t="str">
        <f t="shared" si="65"/>
        <v xml:space="preserve"> </v>
      </c>
      <c r="EC16" s="172">
        <v>29</v>
      </c>
      <c r="ED16" s="232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66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67"/>
        <v xml:space="preserve"> </v>
      </c>
      <c r="EV16" s="175">
        <f t="shared" si="68"/>
        <v>0</v>
      </c>
      <c r="EW16" s="176" t="str">
        <f t="shared" si="69"/>
        <v xml:space="preserve"> </v>
      </c>
      <c r="EY16" s="172">
        <v>29</v>
      </c>
      <c r="EZ16" s="232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/>
      <c r="FI16" s="176" t="str">
        <f t="shared" si="70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1"/>
        <v xml:space="preserve"> </v>
      </c>
      <c r="FR16" s="175">
        <f t="shared" si="72"/>
        <v>0</v>
      </c>
      <c r="FS16" s="176" t="str">
        <f t="shared" si="73"/>
        <v xml:space="preserve"> </v>
      </c>
      <c r="FU16" s="172">
        <v>29</v>
      </c>
      <c r="FV16" s="232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/>
      <c r="GE16" s="176" t="str">
        <f t="shared" si="74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5"/>
        <v xml:space="preserve"> </v>
      </c>
      <c r="GN16" s="175">
        <f t="shared" si="76"/>
        <v>0</v>
      </c>
      <c r="GO16" s="176" t="str">
        <f t="shared" si="77"/>
        <v xml:space="preserve"> </v>
      </c>
      <c r="GQ16" s="172">
        <v>29</v>
      </c>
      <c r="GR16" s="232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/>
      <c r="HA16" s="176" t="str">
        <f t="shared" si="78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79"/>
        <v xml:space="preserve"> </v>
      </c>
      <c r="HJ16" s="175">
        <f t="shared" si="80"/>
        <v>0</v>
      </c>
      <c r="HK16" s="176" t="str">
        <f t="shared" si="81"/>
        <v xml:space="preserve"> </v>
      </c>
      <c r="HM16" s="172">
        <v>29</v>
      </c>
      <c r="HN16" s="232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/>
      <c r="HW16" s="176" t="str">
        <f t="shared" si="82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3"/>
        <v xml:space="preserve"> </v>
      </c>
      <c r="IF16" s="175">
        <f t="shared" si="84"/>
        <v>0</v>
      </c>
      <c r="IG16" s="176" t="str">
        <f t="shared" si="85"/>
        <v xml:space="preserve"> </v>
      </c>
      <c r="II16" s="172">
        <v>29</v>
      </c>
      <c r="IJ16" s="232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/>
      <c r="IS16" s="176" t="str">
        <f t="shared" si="86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87"/>
        <v xml:space="preserve"> </v>
      </c>
      <c r="JB16" s="175">
        <f t="shared" si="88"/>
        <v>0</v>
      </c>
      <c r="JC16" s="176" t="str">
        <f t="shared" si="89"/>
        <v xml:space="preserve"> </v>
      </c>
      <c r="JE16" s="172">
        <v>29</v>
      </c>
      <c r="JF16" s="232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/>
      <c r="JO16" s="176" t="str">
        <f t="shared" si="90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1"/>
        <v xml:space="preserve"> </v>
      </c>
      <c r="JX16" s="175">
        <f t="shared" si="92"/>
        <v>0</v>
      </c>
      <c r="JY16" s="176" t="str">
        <f t="shared" si="93"/>
        <v xml:space="preserve"> </v>
      </c>
      <c r="KA16" s="172">
        <v>29</v>
      </c>
      <c r="KB16" s="232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/>
      <c r="KK16" s="176" t="str">
        <f t="shared" si="94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5"/>
        <v xml:space="preserve"> </v>
      </c>
      <c r="KT16" s="175">
        <f t="shared" si="96"/>
        <v>0</v>
      </c>
      <c r="KU16" s="176" t="str">
        <f t="shared" si="97"/>
        <v xml:space="preserve"> </v>
      </c>
      <c r="KW16" s="172">
        <v>29</v>
      </c>
      <c r="KX16" s="232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/>
      <c r="LG16" s="176" t="str">
        <f t="shared" si="98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99"/>
        <v xml:space="preserve"> </v>
      </c>
      <c r="LP16" s="175">
        <f t="shared" si="100"/>
        <v>0</v>
      </c>
      <c r="LQ16" s="176" t="str">
        <f t="shared" si="101"/>
        <v xml:space="preserve"> </v>
      </c>
      <c r="LS16" s="172">
        <v>29</v>
      </c>
      <c r="LT16" s="232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/>
      <c r="MC16" s="176" t="str">
        <f t="shared" si="102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3"/>
        <v xml:space="preserve"> </v>
      </c>
      <c r="ML16" s="175">
        <f t="shared" si="104"/>
        <v>0</v>
      </c>
      <c r="MM16" s="176" t="str">
        <f t="shared" si="105"/>
        <v xml:space="preserve"> </v>
      </c>
      <c r="MO16" s="172">
        <v>29</v>
      </c>
      <c r="MP16" s="232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/>
      <c r="MY16" s="176" t="str">
        <f t="shared" si="106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07"/>
        <v xml:space="preserve"> </v>
      </c>
      <c r="NH16" s="175">
        <f t="shared" si="108"/>
        <v>0</v>
      </c>
      <c r="NI16" s="176" t="str">
        <f t="shared" si="109"/>
        <v xml:space="preserve"> </v>
      </c>
      <c r="NK16" s="172">
        <v>29</v>
      </c>
      <c r="NL16" s="232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/>
      <c r="NU16" s="176" t="str">
        <f t="shared" si="110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1"/>
        <v xml:space="preserve"> </v>
      </c>
      <c r="OD16" s="175">
        <f t="shared" si="112"/>
        <v>0</v>
      </c>
      <c r="OE16" s="176" t="str">
        <f t="shared" si="113"/>
        <v xml:space="preserve"> </v>
      </c>
      <c r="OG16" s="172">
        <v>29</v>
      </c>
      <c r="OH16" s="232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/>
      <c r="OQ16" s="176" t="str">
        <f t="shared" si="114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5"/>
        <v xml:space="preserve"> </v>
      </c>
      <c r="OZ16" s="175">
        <f t="shared" si="116"/>
        <v>0</v>
      </c>
      <c r="PA16" s="176" t="str">
        <f t="shared" si="117"/>
        <v xml:space="preserve"> </v>
      </c>
      <c r="PC16" s="172">
        <v>29</v>
      </c>
      <c r="PD16" s="232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/>
      <c r="PM16" s="176" t="str">
        <f t="shared" si="118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19"/>
        <v xml:space="preserve"> </v>
      </c>
      <c r="PV16" s="175">
        <f t="shared" si="120"/>
        <v>0</v>
      </c>
      <c r="PW16" s="176" t="str">
        <f t="shared" si="121"/>
        <v xml:space="preserve"> </v>
      </c>
      <c r="PY16" s="172">
        <v>29</v>
      </c>
      <c r="PZ16" s="232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/>
      <c r="QI16" s="176" t="str">
        <f t="shared" si="122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3"/>
        <v xml:space="preserve"> </v>
      </c>
      <c r="QR16" s="175">
        <f t="shared" si="124"/>
        <v>0</v>
      </c>
      <c r="QS16" s="176" t="str">
        <f t="shared" si="125"/>
        <v xml:space="preserve"> </v>
      </c>
    </row>
    <row r="17" spans="1:461" ht="15">
      <c r="A17" s="172">
        <v>30</v>
      </c>
      <c r="B17" s="233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2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4"/>
        <v>0</v>
      </c>
      <c r="U17" s="176" t="str">
        <f t="shared" si="45"/>
        <v xml:space="preserve"> </v>
      </c>
      <c r="W17" s="172">
        <v>30</v>
      </c>
      <c r="X17" s="233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46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48"/>
        <v>0</v>
      </c>
      <c r="AQ17" s="176" t="str">
        <f t="shared" si="49"/>
        <v xml:space="preserve"> </v>
      </c>
      <c r="AS17" s="172">
        <v>30</v>
      </c>
      <c r="AT17" s="233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0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2"/>
        <v>0</v>
      </c>
      <c r="BM17" s="176" t="str">
        <f t="shared" si="53"/>
        <v xml:space="preserve"> </v>
      </c>
      <c r="BO17" s="172">
        <v>30</v>
      </c>
      <c r="BP17" s="233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4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56"/>
        <v>0</v>
      </c>
      <c r="CI17" s="176" t="str">
        <f t="shared" si="57"/>
        <v xml:space="preserve"> </v>
      </c>
      <c r="CK17" s="172">
        <v>30</v>
      </c>
      <c r="CL17" s="233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58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0"/>
        <v>0</v>
      </c>
      <c r="DE17" s="176" t="str">
        <f t="shared" si="61"/>
        <v xml:space="preserve"> </v>
      </c>
      <c r="DG17" s="172">
        <v>30</v>
      </c>
      <c r="DH17" s="233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2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4"/>
        <v>0</v>
      </c>
      <c r="EA17" s="176" t="str">
        <f t="shared" si="65"/>
        <v xml:space="preserve"> </v>
      </c>
      <c r="EC17" s="172">
        <v>30</v>
      </c>
      <c r="ED17" s="233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66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68"/>
        <v>0</v>
      </c>
      <c r="EW17" s="176" t="str">
        <f t="shared" si="69"/>
        <v xml:space="preserve"> </v>
      </c>
      <c r="EY17" s="172">
        <v>30</v>
      </c>
      <c r="EZ17" s="233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0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2"/>
        <v>0</v>
      </c>
      <c r="FS17" s="176" t="str">
        <f t="shared" si="73"/>
        <v xml:space="preserve"> </v>
      </c>
      <c r="FU17" s="172">
        <v>30</v>
      </c>
      <c r="FV17" s="233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4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76"/>
        <v>0</v>
      </c>
      <c r="GO17" s="176" t="str">
        <f t="shared" si="77"/>
        <v xml:space="preserve"> </v>
      </c>
      <c r="GQ17" s="172">
        <v>30</v>
      </c>
      <c r="GR17" s="233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78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0"/>
        <v>0</v>
      </c>
      <c r="HK17" s="176" t="str">
        <f t="shared" si="81"/>
        <v xml:space="preserve"> </v>
      </c>
      <c r="HM17" s="172">
        <v>30</v>
      </c>
      <c r="HN17" s="233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2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4"/>
        <v>0</v>
      </c>
      <c r="IG17" s="176" t="str">
        <f t="shared" si="85"/>
        <v xml:space="preserve"> </v>
      </c>
      <c r="II17" s="172">
        <v>30</v>
      </c>
      <c r="IJ17" s="233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86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88"/>
        <v>0</v>
      </c>
      <c r="JC17" s="176" t="str">
        <f t="shared" si="89"/>
        <v xml:space="preserve"> </v>
      </c>
      <c r="JE17" s="172">
        <v>30</v>
      </c>
      <c r="JF17" s="233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0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2"/>
        <v>0</v>
      </c>
      <c r="JY17" s="176" t="str">
        <f t="shared" si="93"/>
        <v xml:space="preserve"> </v>
      </c>
      <c r="KA17" s="172">
        <v>30</v>
      </c>
      <c r="KB17" s="233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94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96"/>
        <v>0</v>
      </c>
      <c r="KU17" s="176" t="str">
        <f t="shared" si="97"/>
        <v xml:space="preserve"> </v>
      </c>
      <c r="KW17" s="172">
        <v>30</v>
      </c>
      <c r="KX17" s="233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98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0"/>
        <v>0</v>
      </c>
      <c r="LQ17" s="176" t="str">
        <f t="shared" si="101"/>
        <v xml:space="preserve"> </v>
      </c>
      <c r="LS17" s="172">
        <v>30</v>
      </c>
      <c r="LT17" s="233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2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4"/>
        <v>0</v>
      </c>
      <c r="MM17" s="176" t="str">
        <f t="shared" si="105"/>
        <v xml:space="preserve"> </v>
      </c>
      <c r="MO17" s="172">
        <v>30</v>
      </c>
      <c r="MP17" s="233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06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08"/>
        <v>0</v>
      </c>
      <c r="NI17" s="176" t="str">
        <f t="shared" si="109"/>
        <v xml:space="preserve"> </v>
      </c>
      <c r="NK17" s="172">
        <v>30</v>
      </c>
      <c r="NL17" s="233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10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2"/>
        <v>0</v>
      </c>
      <c r="OE17" s="176" t="str">
        <f t="shared" si="113"/>
        <v xml:space="preserve"> </v>
      </c>
      <c r="OG17" s="172">
        <v>30</v>
      </c>
      <c r="OH17" s="233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4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16"/>
        <v>0</v>
      </c>
      <c r="PA17" s="176" t="str">
        <f t="shared" si="117"/>
        <v xml:space="preserve"> </v>
      </c>
      <c r="PC17" s="172">
        <v>30</v>
      </c>
      <c r="PD17" s="233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18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20"/>
        <v>0</v>
      </c>
      <c r="PW17" s="176" t="str">
        <f t="shared" si="121"/>
        <v xml:space="preserve"> </v>
      </c>
      <c r="PY17" s="172">
        <v>30</v>
      </c>
      <c r="PZ17" s="233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2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4"/>
        <v>0</v>
      </c>
      <c r="QS17" s="176" t="str">
        <f t="shared" si="125"/>
        <v xml:space="preserve"> </v>
      </c>
    </row>
    <row r="18" spans="1:461" ht="15">
      <c r="A18" s="172">
        <v>30</v>
      </c>
      <c r="B18" s="231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2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3"/>
        <v xml:space="preserve"> </v>
      </c>
      <c r="T18" s="175">
        <f t="shared" si="44"/>
        <v>0</v>
      </c>
      <c r="U18" s="176" t="str">
        <f t="shared" si="45"/>
        <v xml:space="preserve"> </v>
      </c>
      <c r="W18" s="172">
        <v>30</v>
      </c>
      <c r="X18" s="231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46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26">IF(AJ18=0," ",(AM18*AN18))</f>
        <v xml:space="preserve"> </v>
      </c>
      <c r="AP18" s="175">
        <f t="shared" si="48"/>
        <v>0</v>
      </c>
      <c r="AQ18" s="176" t="str">
        <f t="shared" si="49"/>
        <v xml:space="preserve"> </v>
      </c>
      <c r="AS18" s="172">
        <v>30</v>
      </c>
      <c r="AT18" s="231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0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27">IF(BF18=0," ",(BI18*BJ18))</f>
        <v xml:space="preserve"> </v>
      </c>
      <c r="BL18" s="175">
        <f t="shared" si="52"/>
        <v>0</v>
      </c>
      <c r="BM18" s="176" t="str">
        <f t="shared" si="53"/>
        <v xml:space="preserve"> </v>
      </c>
      <c r="BO18" s="172">
        <v>30</v>
      </c>
      <c r="BP18" s="231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4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28">IF(CB18=0," ",(CE18*CF18))</f>
        <v xml:space="preserve"> </v>
      </c>
      <c r="CH18" s="175">
        <f t="shared" si="56"/>
        <v>0</v>
      </c>
      <c r="CI18" s="176" t="str">
        <f t="shared" si="57"/>
        <v xml:space="preserve"> </v>
      </c>
      <c r="CK18" s="172">
        <v>30</v>
      </c>
      <c r="CL18" s="231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58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29">IF(CX18=0," ",(DA18*DB18))</f>
        <v xml:space="preserve"> </v>
      </c>
      <c r="DD18" s="175">
        <f t="shared" si="60"/>
        <v>0</v>
      </c>
      <c r="DE18" s="176" t="str">
        <f t="shared" si="61"/>
        <v xml:space="preserve"> </v>
      </c>
      <c r="DG18" s="172">
        <v>30</v>
      </c>
      <c r="DH18" s="231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2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30">IF(DT18=0," ",(DW18*DX18))</f>
        <v xml:space="preserve"> </v>
      </c>
      <c r="DZ18" s="175">
        <f t="shared" si="64"/>
        <v>0</v>
      </c>
      <c r="EA18" s="176" t="str">
        <f t="shared" si="65"/>
        <v xml:space="preserve"> </v>
      </c>
      <c r="EC18" s="172">
        <v>30</v>
      </c>
      <c r="ED18" s="231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66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31">IF(EP18=0," ",(ES18*ET18))</f>
        <v xml:space="preserve"> </v>
      </c>
      <c r="EV18" s="175">
        <f t="shared" si="68"/>
        <v>0</v>
      </c>
      <c r="EW18" s="176" t="str">
        <f t="shared" si="69"/>
        <v xml:space="preserve"> </v>
      </c>
      <c r="EY18" s="172">
        <v>30</v>
      </c>
      <c r="EZ18" s="231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0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32">IF(FL18=0," ",(FO18*FP18))</f>
        <v xml:space="preserve"> </v>
      </c>
      <c r="FR18" s="175">
        <f t="shared" si="72"/>
        <v>0</v>
      </c>
      <c r="FS18" s="176" t="str">
        <f t="shared" si="73"/>
        <v xml:space="preserve"> </v>
      </c>
      <c r="FU18" s="172">
        <v>30</v>
      </c>
      <c r="FV18" s="231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4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33">IF(GH18=0," ",(GK18*GL18))</f>
        <v xml:space="preserve"> </v>
      </c>
      <c r="GN18" s="175">
        <f t="shared" si="76"/>
        <v>0</v>
      </c>
      <c r="GO18" s="176" t="str">
        <f t="shared" si="77"/>
        <v xml:space="preserve"> </v>
      </c>
      <c r="GQ18" s="172">
        <v>30</v>
      </c>
      <c r="GR18" s="231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78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34">IF(HD18=0," ",(HG18*HH18))</f>
        <v xml:space="preserve"> </v>
      </c>
      <c r="HJ18" s="175">
        <f t="shared" si="80"/>
        <v>0</v>
      </c>
      <c r="HK18" s="176" t="str">
        <f t="shared" si="81"/>
        <v xml:space="preserve"> </v>
      </c>
      <c r="HM18" s="172">
        <v>30</v>
      </c>
      <c r="HN18" s="231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2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35">IF(HZ18=0," ",(IC18*ID18))</f>
        <v xml:space="preserve"> </v>
      </c>
      <c r="IF18" s="175">
        <f t="shared" si="84"/>
        <v>0</v>
      </c>
      <c r="IG18" s="176" t="str">
        <f t="shared" si="85"/>
        <v xml:space="preserve"> </v>
      </c>
      <c r="II18" s="172">
        <v>30</v>
      </c>
      <c r="IJ18" s="231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86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36">IF(IV18=0," ",(IY18*IZ18))</f>
        <v xml:space="preserve"> </v>
      </c>
      <c r="JB18" s="175">
        <f t="shared" si="88"/>
        <v>0</v>
      </c>
      <c r="JC18" s="176" t="str">
        <f t="shared" si="89"/>
        <v xml:space="preserve"> </v>
      </c>
      <c r="JE18" s="172">
        <v>30</v>
      </c>
      <c r="JF18" s="231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0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37">IF(JR18=0," ",(JU18*JV18))</f>
        <v xml:space="preserve"> </v>
      </c>
      <c r="JX18" s="175">
        <f t="shared" si="92"/>
        <v>0</v>
      </c>
      <c r="JY18" s="176" t="str">
        <f t="shared" si="93"/>
        <v xml:space="preserve"> </v>
      </c>
      <c r="KA18" s="172">
        <v>30</v>
      </c>
      <c r="KB18" s="231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94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38">IF(KN18=0," ",(KQ18*KR18))</f>
        <v xml:space="preserve"> </v>
      </c>
      <c r="KT18" s="175">
        <f t="shared" si="96"/>
        <v>0</v>
      </c>
      <c r="KU18" s="176" t="str">
        <f t="shared" si="97"/>
        <v xml:space="preserve"> </v>
      </c>
      <c r="KW18" s="172">
        <v>30</v>
      </c>
      <c r="KX18" s="231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98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39">IF(LJ18=0," ",(LM18*LN18))</f>
        <v xml:space="preserve"> </v>
      </c>
      <c r="LP18" s="175">
        <f t="shared" si="100"/>
        <v>0</v>
      </c>
      <c r="LQ18" s="176" t="str">
        <f t="shared" si="101"/>
        <v xml:space="preserve"> </v>
      </c>
      <c r="LS18" s="172">
        <v>30</v>
      </c>
      <c r="LT18" s="231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2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40">IF(MF18=0," ",(MI18*MJ18))</f>
        <v xml:space="preserve"> </v>
      </c>
      <c r="ML18" s="175">
        <f t="shared" si="104"/>
        <v>0</v>
      </c>
      <c r="MM18" s="176" t="str">
        <f t="shared" si="105"/>
        <v xml:space="preserve"> </v>
      </c>
      <c r="MO18" s="172">
        <v>30</v>
      </c>
      <c r="MP18" s="231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06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41">IF(NB18=0," ",(NE18*NF18))</f>
        <v xml:space="preserve"> </v>
      </c>
      <c r="NH18" s="175">
        <f t="shared" si="108"/>
        <v>0</v>
      </c>
      <c r="NI18" s="176" t="str">
        <f t="shared" si="109"/>
        <v xml:space="preserve"> </v>
      </c>
      <c r="NK18" s="172">
        <v>30</v>
      </c>
      <c r="NL18" s="231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10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42">IF(NX18=0," ",(OA18*OB18))</f>
        <v xml:space="preserve"> </v>
      </c>
      <c r="OD18" s="175">
        <f t="shared" si="112"/>
        <v>0</v>
      </c>
      <c r="OE18" s="176" t="str">
        <f t="shared" si="113"/>
        <v xml:space="preserve"> </v>
      </c>
      <c r="OG18" s="172">
        <v>30</v>
      </c>
      <c r="OH18" s="231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4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43">IF(OT18=0," ",(OW18*OX18))</f>
        <v xml:space="preserve"> </v>
      </c>
      <c r="OZ18" s="175">
        <f t="shared" si="116"/>
        <v>0</v>
      </c>
      <c r="PA18" s="176" t="str">
        <f t="shared" si="117"/>
        <v xml:space="preserve"> </v>
      </c>
      <c r="PC18" s="172">
        <v>30</v>
      </c>
      <c r="PD18" s="231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18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44">IF(PP18=0," ",(PS18*PT18))</f>
        <v xml:space="preserve"> </v>
      </c>
      <c r="PV18" s="175">
        <f t="shared" si="120"/>
        <v>0</v>
      </c>
      <c r="PW18" s="176" t="str">
        <f t="shared" si="121"/>
        <v xml:space="preserve"> </v>
      </c>
      <c r="PY18" s="172">
        <v>30</v>
      </c>
      <c r="PZ18" s="231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2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45">IF(QL18=0," ",(QO18*QP18))</f>
        <v xml:space="preserve"> </v>
      </c>
      <c r="QR18" s="175">
        <f t="shared" si="124"/>
        <v>0</v>
      </c>
      <c r="QS18" s="176" t="str">
        <f t="shared" si="125"/>
        <v xml:space="preserve"> </v>
      </c>
    </row>
    <row r="19" spans="1:461" ht="15">
      <c r="A19" s="172">
        <v>30</v>
      </c>
      <c r="B19" s="232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2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3"/>
        <v xml:space="preserve"> </v>
      </c>
      <c r="T19" s="175">
        <f t="shared" si="44"/>
        <v>0</v>
      </c>
      <c r="U19" s="176" t="str">
        <f t="shared" si="45"/>
        <v xml:space="preserve"> </v>
      </c>
      <c r="W19" s="172">
        <v>30</v>
      </c>
      <c r="X19" s="232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46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26"/>
        <v xml:space="preserve"> </v>
      </c>
      <c r="AP19" s="175">
        <f t="shared" si="48"/>
        <v>0</v>
      </c>
      <c r="AQ19" s="176" t="str">
        <f t="shared" si="49"/>
        <v xml:space="preserve"> </v>
      </c>
      <c r="AS19" s="172">
        <v>30</v>
      </c>
      <c r="AT19" s="232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0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27"/>
        <v xml:space="preserve"> </v>
      </c>
      <c r="BL19" s="175">
        <f t="shared" si="52"/>
        <v>0</v>
      </c>
      <c r="BM19" s="176" t="str">
        <f t="shared" si="53"/>
        <v xml:space="preserve"> </v>
      </c>
      <c r="BO19" s="172">
        <v>30</v>
      </c>
      <c r="BP19" s="232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4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28"/>
        <v xml:space="preserve"> </v>
      </c>
      <c r="CH19" s="175">
        <f t="shared" si="56"/>
        <v>0</v>
      </c>
      <c r="CI19" s="176" t="str">
        <f t="shared" si="57"/>
        <v xml:space="preserve"> </v>
      </c>
      <c r="CK19" s="172">
        <v>30</v>
      </c>
      <c r="CL19" s="232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58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29"/>
        <v xml:space="preserve"> </v>
      </c>
      <c r="DD19" s="175">
        <f t="shared" si="60"/>
        <v>0</v>
      </c>
      <c r="DE19" s="176" t="str">
        <f t="shared" si="61"/>
        <v xml:space="preserve"> </v>
      </c>
      <c r="DG19" s="172">
        <v>30</v>
      </c>
      <c r="DH19" s="232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2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30"/>
        <v xml:space="preserve"> </v>
      </c>
      <c r="DZ19" s="175">
        <f t="shared" si="64"/>
        <v>0</v>
      </c>
      <c r="EA19" s="176" t="str">
        <f t="shared" si="65"/>
        <v xml:space="preserve"> </v>
      </c>
      <c r="EC19" s="172">
        <v>30</v>
      </c>
      <c r="ED19" s="232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66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31"/>
        <v xml:space="preserve"> </v>
      </c>
      <c r="EV19" s="175">
        <f t="shared" si="68"/>
        <v>0</v>
      </c>
      <c r="EW19" s="176" t="str">
        <f t="shared" si="69"/>
        <v xml:space="preserve"> </v>
      </c>
      <c r="EY19" s="172">
        <v>30</v>
      </c>
      <c r="EZ19" s="232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0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32"/>
        <v xml:space="preserve"> </v>
      </c>
      <c r="FR19" s="175">
        <f t="shared" si="72"/>
        <v>0</v>
      </c>
      <c r="FS19" s="176" t="str">
        <f t="shared" si="73"/>
        <v xml:space="preserve"> </v>
      </c>
      <c r="FU19" s="172">
        <v>30</v>
      </c>
      <c r="FV19" s="232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4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33"/>
        <v xml:space="preserve"> </v>
      </c>
      <c r="GN19" s="175">
        <f t="shared" si="76"/>
        <v>0</v>
      </c>
      <c r="GO19" s="176" t="str">
        <f t="shared" si="77"/>
        <v xml:space="preserve"> </v>
      </c>
      <c r="GQ19" s="172">
        <v>30</v>
      </c>
      <c r="GR19" s="232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78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34"/>
        <v xml:space="preserve"> </v>
      </c>
      <c r="HJ19" s="175">
        <f t="shared" si="80"/>
        <v>0</v>
      </c>
      <c r="HK19" s="176" t="str">
        <f t="shared" si="81"/>
        <v xml:space="preserve"> </v>
      </c>
      <c r="HM19" s="172">
        <v>30</v>
      </c>
      <c r="HN19" s="232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2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35"/>
        <v xml:space="preserve"> </v>
      </c>
      <c r="IF19" s="175">
        <f t="shared" si="84"/>
        <v>0</v>
      </c>
      <c r="IG19" s="176" t="str">
        <f t="shared" si="85"/>
        <v xml:space="preserve"> </v>
      </c>
      <c r="II19" s="172">
        <v>30</v>
      </c>
      <c r="IJ19" s="232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86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36"/>
        <v xml:space="preserve"> </v>
      </c>
      <c r="JB19" s="175">
        <f t="shared" si="88"/>
        <v>0</v>
      </c>
      <c r="JC19" s="176" t="str">
        <f t="shared" si="89"/>
        <v xml:space="preserve"> </v>
      </c>
      <c r="JE19" s="172">
        <v>30</v>
      </c>
      <c r="JF19" s="232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0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37"/>
        <v xml:space="preserve"> </v>
      </c>
      <c r="JX19" s="175">
        <f t="shared" si="92"/>
        <v>0</v>
      </c>
      <c r="JY19" s="176" t="str">
        <f t="shared" si="93"/>
        <v xml:space="preserve"> </v>
      </c>
      <c r="KA19" s="172">
        <v>30</v>
      </c>
      <c r="KB19" s="232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94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38"/>
        <v xml:space="preserve"> </v>
      </c>
      <c r="KT19" s="175">
        <f t="shared" si="96"/>
        <v>0</v>
      </c>
      <c r="KU19" s="176" t="str">
        <f t="shared" si="97"/>
        <v xml:space="preserve"> </v>
      </c>
      <c r="KW19" s="172">
        <v>30</v>
      </c>
      <c r="KX19" s="232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98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39"/>
        <v xml:space="preserve"> </v>
      </c>
      <c r="LP19" s="175">
        <f t="shared" si="100"/>
        <v>0</v>
      </c>
      <c r="LQ19" s="176" t="str">
        <f t="shared" si="101"/>
        <v xml:space="preserve"> </v>
      </c>
      <c r="LS19" s="172">
        <v>30</v>
      </c>
      <c r="LT19" s="232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2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40"/>
        <v xml:space="preserve"> </v>
      </c>
      <c r="ML19" s="175">
        <f t="shared" si="104"/>
        <v>0</v>
      </c>
      <c r="MM19" s="176" t="str">
        <f t="shared" si="105"/>
        <v xml:space="preserve"> </v>
      </c>
      <c r="MO19" s="172">
        <v>30</v>
      </c>
      <c r="MP19" s="232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06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41"/>
        <v xml:space="preserve"> </v>
      </c>
      <c r="NH19" s="175">
        <f t="shared" si="108"/>
        <v>0</v>
      </c>
      <c r="NI19" s="176" t="str">
        <f t="shared" si="109"/>
        <v xml:space="preserve"> </v>
      </c>
      <c r="NK19" s="172">
        <v>30</v>
      </c>
      <c r="NL19" s="232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10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42"/>
        <v xml:space="preserve"> </v>
      </c>
      <c r="OD19" s="175">
        <f t="shared" si="112"/>
        <v>0</v>
      </c>
      <c r="OE19" s="176" t="str">
        <f t="shared" si="113"/>
        <v xml:space="preserve"> </v>
      </c>
      <c r="OG19" s="172">
        <v>30</v>
      </c>
      <c r="OH19" s="232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4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43"/>
        <v xml:space="preserve"> </v>
      </c>
      <c r="OZ19" s="175">
        <f t="shared" si="116"/>
        <v>0</v>
      </c>
      <c r="PA19" s="176" t="str">
        <f t="shared" si="117"/>
        <v xml:space="preserve"> </v>
      </c>
      <c r="PC19" s="172">
        <v>30</v>
      </c>
      <c r="PD19" s="232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18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44"/>
        <v xml:space="preserve"> </v>
      </c>
      <c r="PV19" s="175">
        <f t="shared" si="120"/>
        <v>0</v>
      </c>
      <c r="PW19" s="176" t="str">
        <f t="shared" si="121"/>
        <v xml:space="preserve"> </v>
      </c>
      <c r="PY19" s="172">
        <v>30</v>
      </c>
      <c r="PZ19" s="232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2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45"/>
        <v xml:space="preserve"> </v>
      </c>
      <c r="QR19" s="175">
        <f t="shared" si="124"/>
        <v>0</v>
      </c>
      <c r="QS19" s="176" t="str">
        <f t="shared" si="125"/>
        <v xml:space="preserve"> </v>
      </c>
    </row>
    <row r="20" spans="1:461" ht="15">
      <c r="A20" s="172">
        <v>31</v>
      </c>
      <c r="B20" s="233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2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3"/>
        <v xml:space="preserve"> </v>
      </c>
      <c r="T20" s="175">
        <f t="shared" si="44"/>
        <v>0</v>
      </c>
      <c r="U20" s="176" t="str">
        <f t="shared" si="45"/>
        <v xml:space="preserve"> </v>
      </c>
      <c r="W20" s="172">
        <v>31</v>
      </c>
      <c r="X20" s="233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46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26"/>
        <v xml:space="preserve"> </v>
      </c>
      <c r="AP20" s="175">
        <f t="shared" si="48"/>
        <v>0</v>
      </c>
      <c r="AQ20" s="176" t="str">
        <f t="shared" si="49"/>
        <v xml:space="preserve"> </v>
      </c>
      <c r="AS20" s="172">
        <v>31</v>
      </c>
      <c r="AT20" s="233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0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27"/>
        <v xml:space="preserve"> </v>
      </c>
      <c r="BL20" s="175">
        <f t="shared" si="52"/>
        <v>0</v>
      </c>
      <c r="BM20" s="176" t="str">
        <f t="shared" si="53"/>
        <v xml:space="preserve"> </v>
      </c>
      <c r="BO20" s="172">
        <v>31</v>
      </c>
      <c r="BP20" s="233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4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28"/>
        <v xml:space="preserve"> </v>
      </c>
      <c r="CH20" s="175">
        <f t="shared" si="56"/>
        <v>0</v>
      </c>
      <c r="CI20" s="176" t="str">
        <f t="shared" si="57"/>
        <v xml:space="preserve"> </v>
      </c>
      <c r="CK20" s="172">
        <v>31</v>
      </c>
      <c r="CL20" s="233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58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29"/>
        <v xml:space="preserve"> </v>
      </c>
      <c r="DD20" s="175">
        <f t="shared" si="60"/>
        <v>0</v>
      </c>
      <c r="DE20" s="176" t="str">
        <f t="shared" si="61"/>
        <v xml:space="preserve"> </v>
      </c>
      <c r="DG20" s="172">
        <v>31</v>
      </c>
      <c r="DH20" s="233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2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30"/>
        <v xml:space="preserve"> </v>
      </c>
      <c r="DZ20" s="175">
        <f t="shared" si="64"/>
        <v>0</v>
      </c>
      <c r="EA20" s="176" t="str">
        <f t="shared" si="65"/>
        <v xml:space="preserve"> </v>
      </c>
      <c r="EC20" s="172">
        <v>31</v>
      </c>
      <c r="ED20" s="233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66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31"/>
        <v xml:space="preserve"> </v>
      </c>
      <c r="EV20" s="175">
        <f t="shared" si="68"/>
        <v>0</v>
      </c>
      <c r="EW20" s="176" t="str">
        <f t="shared" si="69"/>
        <v xml:space="preserve"> </v>
      </c>
      <c r="EY20" s="172">
        <v>31</v>
      </c>
      <c r="EZ20" s="233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0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32"/>
        <v xml:space="preserve"> </v>
      </c>
      <c r="FR20" s="175">
        <f t="shared" si="72"/>
        <v>0</v>
      </c>
      <c r="FS20" s="176" t="str">
        <f t="shared" si="73"/>
        <v xml:space="preserve"> </v>
      </c>
      <c r="FU20" s="172">
        <v>31</v>
      </c>
      <c r="FV20" s="233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4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33"/>
        <v xml:space="preserve"> </v>
      </c>
      <c r="GN20" s="175">
        <f t="shared" si="76"/>
        <v>0</v>
      </c>
      <c r="GO20" s="176" t="str">
        <f t="shared" si="77"/>
        <v xml:space="preserve"> </v>
      </c>
      <c r="GQ20" s="172">
        <v>31</v>
      </c>
      <c r="GR20" s="233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78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34"/>
        <v xml:space="preserve"> </v>
      </c>
      <c r="HJ20" s="175">
        <f t="shared" si="80"/>
        <v>0</v>
      </c>
      <c r="HK20" s="176" t="str">
        <f t="shared" si="81"/>
        <v xml:space="preserve"> </v>
      </c>
      <c r="HM20" s="172">
        <v>31</v>
      </c>
      <c r="HN20" s="233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2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35"/>
        <v xml:space="preserve"> </v>
      </c>
      <c r="IF20" s="175">
        <f t="shared" si="84"/>
        <v>0</v>
      </c>
      <c r="IG20" s="176" t="str">
        <f t="shared" si="85"/>
        <v xml:space="preserve"> </v>
      </c>
      <c r="II20" s="172">
        <v>31</v>
      </c>
      <c r="IJ20" s="233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86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36"/>
        <v xml:space="preserve"> </v>
      </c>
      <c r="JB20" s="175">
        <f t="shared" si="88"/>
        <v>0</v>
      </c>
      <c r="JC20" s="176" t="str">
        <f t="shared" si="89"/>
        <v xml:space="preserve"> </v>
      </c>
      <c r="JE20" s="172">
        <v>31</v>
      </c>
      <c r="JF20" s="233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0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37"/>
        <v xml:space="preserve"> </v>
      </c>
      <c r="JX20" s="175">
        <f t="shared" si="92"/>
        <v>0</v>
      </c>
      <c r="JY20" s="176" t="str">
        <f t="shared" si="93"/>
        <v xml:space="preserve"> </v>
      </c>
      <c r="KA20" s="172">
        <v>31</v>
      </c>
      <c r="KB20" s="233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94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38"/>
        <v xml:space="preserve"> </v>
      </c>
      <c r="KT20" s="175">
        <f t="shared" si="96"/>
        <v>0</v>
      </c>
      <c r="KU20" s="176" t="str">
        <f t="shared" si="97"/>
        <v xml:space="preserve"> </v>
      </c>
      <c r="KW20" s="172">
        <v>31</v>
      </c>
      <c r="KX20" s="233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98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39"/>
        <v xml:space="preserve"> </v>
      </c>
      <c r="LP20" s="175">
        <f t="shared" si="100"/>
        <v>0</v>
      </c>
      <c r="LQ20" s="176" t="str">
        <f t="shared" si="101"/>
        <v xml:space="preserve"> </v>
      </c>
      <c r="LS20" s="172">
        <v>31</v>
      </c>
      <c r="LT20" s="233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2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40"/>
        <v xml:space="preserve"> </v>
      </c>
      <c r="ML20" s="175">
        <f t="shared" si="104"/>
        <v>0</v>
      </c>
      <c r="MM20" s="176" t="str">
        <f t="shared" si="105"/>
        <v xml:space="preserve"> </v>
      </c>
      <c r="MO20" s="172">
        <v>31</v>
      </c>
      <c r="MP20" s="233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06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41"/>
        <v xml:space="preserve"> </v>
      </c>
      <c r="NH20" s="175">
        <f t="shared" si="108"/>
        <v>0</v>
      </c>
      <c r="NI20" s="176" t="str">
        <f t="shared" si="109"/>
        <v xml:space="preserve"> </v>
      </c>
      <c r="NK20" s="172">
        <v>31</v>
      </c>
      <c r="NL20" s="233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10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42"/>
        <v xml:space="preserve"> </v>
      </c>
      <c r="OD20" s="175">
        <f t="shared" si="112"/>
        <v>0</v>
      </c>
      <c r="OE20" s="176" t="str">
        <f t="shared" si="113"/>
        <v xml:space="preserve"> </v>
      </c>
      <c r="OG20" s="172">
        <v>31</v>
      </c>
      <c r="OH20" s="233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4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43"/>
        <v xml:space="preserve"> </v>
      </c>
      <c r="OZ20" s="175">
        <f t="shared" si="116"/>
        <v>0</v>
      </c>
      <c r="PA20" s="176" t="str">
        <f t="shared" si="117"/>
        <v xml:space="preserve"> </v>
      </c>
      <c r="PC20" s="172">
        <v>31</v>
      </c>
      <c r="PD20" s="233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18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44"/>
        <v xml:space="preserve"> </v>
      </c>
      <c r="PV20" s="175">
        <f t="shared" si="120"/>
        <v>0</v>
      </c>
      <c r="PW20" s="176" t="str">
        <f t="shared" si="121"/>
        <v xml:space="preserve"> </v>
      </c>
      <c r="PY20" s="172">
        <v>31</v>
      </c>
      <c r="PZ20" s="233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2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45"/>
        <v xml:space="preserve"> </v>
      </c>
      <c r="QR20" s="175">
        <f t="shared" si="124"/>
        <v>0</v>
      </c>
      <c r="QS20" s="176" t="str">
        <f t="shared" si="125"/>
        <v xml:space="preserve"> </v>
      </c>
    </row>
    <row r="21" spans="1:461" ht="15">
      <c r="A21" s="172">
        <v>31</v>
      </c>
      <c r="B21" s="231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2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3"/>
        <v xml:space="preserve"> </v>
      </c>
      <c r="T21" s="175">
        <f t="shared" si="44"/>
        <v>0</v>
      </c>
      <c r="U21" s="176" t="str">
        <f t="shared" si="45"/>
        <v xml:space="preserve"> </v>
      </c>
      <c r="W21" s="172">
        <v>31</v>
      </c>
      <c r="X21" s="231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46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26"/>
        <v xml:space="preserve"> </v>
      </c>
      <c r="AP21" s="175">
        <f t="shared" si="48"/>
        <v>0</v>
      </c>
      <c r="AQ21" s="176" t="str">
        <f t="shared" si="49"/>
        <v xml:space="preserve"> </v>
      </c>
      <c r="AS21" s="172">
        <v>31</v>
      </c>
      <c r="AT21" s="231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0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27"/>
        <v xml:space="preserve"> </v>
      </c>
      <c r="BL21" s="175">
        <f t="shared" si="52"/>
        <v>0</v>
      </c>
      <c r="BM21" s="176" t="str">
        <f t="shared" si="53"/>
        <v xml:space="preserve"> </v>
      </c>
      <c r="BO21" s="172">
        <v>31</v>
      </c>
      <c r="BP21" s="231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4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28"/>
        <v xml:space="preserve"> </v>
      </c>
      <c r="CH21" s="175">
        <f t="shared" si="56"/>
        <v>0</v>
      </c>
      <c r="CI21" s="176" t="str">
        <f t="shared" si="57"/>
        <v xml:space="preserve"> </v>
      </c>
      <c r="CK21" s="172">
        <v>31</v>
      </c>
      <c r="CL21" s="231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58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29"/>
        <v xml:space="preserve"> </v>
      </c>
      <c r="DD21" s="175">
        <f t="shared" si="60"/>
        <v>0</v>
      </c>
      <c r="DE21" s="176" t="str">
        <f t="shared" si="61"/>
        <v xml:space="preserve"> </v>
      </c>
      <c r="DG21" s="172">
        <v>31</v>
      </c>
      <c r="DH21" s="231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2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30"/>
        <v xml:space="preserve"> </v>
      </c>
      <c r="DZ21" s="175">
        <f t="shared" si="64"/>
        <v>0</v>
      </c>
      <c r="EA21" s="176" t="str">
        <f t="shared" si="65"/>
        <v xml:space="preserve"> </v>
      </c>
      <c r="EC21" s="172">
        <v>31</v>
      </c>
      <c r="ED21" s="231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66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31"/>
        <v xml:space="preserve"> </v>
      </c>
      <c r="EV21" s="175">
        <f t="shared" si="68"/>
        <v>0</v>
      </c>
      <c r="EW21" s="176" t="str">
        <f t="shared" si="69"/>
        <v xml:space="preserve"> </v>
      </c>
      <c r="EY21" s="172">
        <v>31</v>
      </c>
      <c r="EZ21" s="231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0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32"/>
        <v xml:space="preserve"> </v>
      </c>
      <c r="FR21" s="175">
        <f t="shared" si="72"/>
        <v>0</v>
      </c>
      <c r="FS21" s="176" t="str">
        <f t="shared" si="73"/>
        <v xml:space="preserve"> </v>
      </c>
      <c r="FU21" s="172">
        <v>31</v>
      </c>
      <c r="FV21" s="231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4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33"/>
        <v xml:space="preserve"> </v>
      </c>
      <c r="GN21" s="175">
        <f t="shared" si="76"/>
        <v>0</v>
      </c>
      <c r="GO21" s="176" t="str">
        <f t="shared" si="77"/>
        <v xml:space="preserve"> </v>
      </c>
      <c r="GQ21" s="172">
        <v>31</v>
      </c>
      <c r="GR21" s="231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78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34"/>
        <v xml:space="preserve"> </v>
      </c>
      <c r="HJ21" s="175">
        <f t="shared" si="80"/>
        <v>0</v>
      </c>
      <c r="HK21" s="176" t="str">
        <f t="shared" si="81"/>
        <v xml:space="preserve"> </v>
      </c>
      <c r="HM21" s="172">
        <v>31</v>
      </c>
      <c r="HN21" s="231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2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35"/>
        <v xml:space="preserve"> </v>
      </c>
      <c r="IF21" s="175">
        <f t="shared" si="84"/>
        <v>0</v>
      </c>
      <c r="IG21" s="176" t="str">
        <f t="shared" si="85"/>
        <v xml:space="preserve"> </v>
      </c>
      <c r="II21" s="172">
        <v>31</v>
      </c>
      <c r="IJ21" s="231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86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36"/>
        <v xml:space="preserve"> </v>
      </c>
      <c r="JB21" s="175">
        <f t="shared" si="88"/>
        <v>0</v>
      </c>
      <c r="JC21" s="176" t="str">
        <f t="shared" si="89"/>
        <v xml:space="preserve"> </v>
      </c>
      <c r="JE21" s="172">
        <v>31</v>
      </c>
      <c r="JF21" s="231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0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37"/>
        <v xml:space="preserve"> </v>
      </c>
      <c r="JX21" s="175">
        <f t="shared" si="92"/>
        <v>0</v>
      </c>
      <c r="JY21" s="176" t="str">
        <f t="shared" si="93"/>
        <v xml:space="preserve"> </v>
      </c>
      <c r="KA21" s="172">
        <v>31</v>
      </c>
      <c r="KB21" s="231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94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38"/>
        <v xml:space="preserve"> </v>
      </c>
      <c r="KT21" s="175">
        <f t="shared" si="96"/>
        <v>0</v>
      </c>
      <c r="KU21" s="176" t="str">
        <f t="shared" si="97"/>
        <v xml:space="preserve"> </v>
      </c>
      <c r="KW21" s="172">
        <v>31</v>
      </c>
      <c r="KX21" s="231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98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39"/>
        <v xml:space="preserve"> </v>
      </c>
      <c r="LP21" s="175">
        <f t="shared" si="100"/>
        <v>0</v>
      </c>
      <c r="LQ21" s="176" t="str">
        <f t="shared" si="101"/>
        <v xml:space="preserve"> </v>
      </c>
      <c r="LS21" s="172">
        <v>31</v>
      </c>
      <c r="LT21" s="231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2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40"/>
        <v xml:space="preserve"> </v>
      </c>
      <c r="ML21" s="175">
        <f t="shared" si="104"/>
        <v>0</v>
      </c>
      <c r="MM21" s="176" t="str">
        <f t="shared" si="105"/>
        <v xml:space="preserve"> </v>
      </c>
      <c r="MO21" s="172">
        <v>31</v>
      </c>
      <c r="MP21" s="231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06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41"/>
        <v xml:space="preserve"> </v>
      </c>
      <c r="NH21" s="175">
        <f t="shared" si="108"/>
        <v>0</v>
      </c>
      <c r="NI21" s="176" t="str">
        <f t="shared" si="109"/>
        <v xml:space="preserve"> </v>
      </c>
      <c r="NK21" s="172">
        <v>31</v>
      </c>
      <c r="NL21" s="231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10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42"/>
        <v xml:space="preserve"> </v>
      </c>
      <c r="OD21" s="175">
        <f t="shared" si="112"/>
        <v>0</v>
      </c>
      <c r="OE21" s="176" t="str">
        <f t="shared" si="113"/>
        <v xml:space="preserve"> </v>
      </c>
      <c r="OG21" s="172">
        <v>31</v>
      </c>
      <c r="OH21" s="231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4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43"/>
        <v xml:space="preserve"> </v>
      </c>
      <c r="OZ21" s="175">
        <f t="shared" si="116"/>
        <v>0</v>
      </c>
      <c r="PA21" s="176" t="str">
        <f t="shared" si="117"/>
        <v xml:space="preserve"> </v>
      </c>
      <c r="PC21" s="172">
        <v>31</v>
      </c>
      <c r="PD21" s="231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18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44"/>
        <v xml:space="preserve"> </v>
      </c>
      <c r="PV21" s="175">
        <f t="shared" si="120"/>
        <v>0</v>
      </c>
      <c r="PW21" s="176" t="str">
        <f t="shared" si="121"/>
        <v xml:space="preserve"> </v>
      </c>
      <c r="PY21" s="172">
        <v>31</v>
      </c>
      <c r="PZ21" s="231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2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45"/>
        <v xml:space="preserve"> </v>
      </c>
      <c r="QR21" s="175">
        <f t="shared" si="124"/>
        <v>0</v>
      </c>
      <c r="QS21" s="176" t="str">
        <f t="shared" si="125"/>
        <v xml:space="preserve"> </v>
      </c>
    </row>
    <row r="22" spans="1:461" ht="15">
      <c r="A22" s="172">
        <v>31</v>
      </c>
      <c r="B22" s="232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2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3"/>
        <v xml:space="preserve"> </v>
      </c>
      <c r="T22" s="175">
        <f t="shared" si="44"/>
        <v>0</v>
      </c>
      <c r="U22" s="176" t="str">
        <f t="shared" si="45"/>
        <v xml:space="preserve"> </v>
      </c>
      <c r="W22" s="172">
        <v>31</v>
      </c>
      <c r="X22" s="232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46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26"/>
        <v xml:space="preserve"> </v>
      </c>
      <c r="AP22" s="175">
        <f t="shared" si="48"/>
        <v>0</v>
      </c>
      <c r="AQ22" s="176" t="str">
        <f t="shared" si="49"/>
        <v xml:space="preserve"> </v>
      </c>
      <c r="AS22" s="172">
        <v>31</v>
      </c>
      <c r="AT22" s="232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0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27"/>
        <v xml:space="preserve"> </v>
      </c>
      <c r="BL22" s="175">
        <f t="shared" si="52"/>
        <v>0</v>
      </c>
      <c r="BM22" s="176" t="str">
        <f t="shared" si="53"/>
        <v xml:space="preserve"> </v>
      </c>
      <c r="BO22" s="172">
        <v>31</v>
      </c>
      <c r="BP22" s="232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4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28"/>
        <v xml:space="preserve"> </v>
      </c>
      <c r="CH22" s="175">
        <f t="shared" si="56"/>
        <v>0</v>
      </c>
      <c r="CI22" s="176" t="str">
        <f t="shared" si="57"/>
        <v xml:space="preserve"> </v>
      </c>
      <c r="CK22" s="172">
        <v>31</v>
      </c>
      <c r="CL22" s="232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58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29"/>
        <v xml:space="preserve"> </v>
      </c>
      <c r="DD22" s="175">
        <f t="shared" si="60"/>
        <v>0</v>
      </c>
      <c r="DE22" s="176" t="str">
        <f t="shared" si="61"/>
        <v xml:space="preserve"> </v>
      </c>
      <c r="DG22" s="172">
        <v>31</v>
      </c>
      <c r="DH22" s="232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2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30"/>
        <v xml:space="preserve"> </v>
      </c>
      <c r="DZ22" s="175">
        <f t="shared" si="64"/>
        <v>0</v>
      </c>
      <c r="EA22" s="176" t="str">
        <f t="shared" si="65"/>
        <v xml:space="preserve"> </v>
      </c>
      <c r="EC22" s="172">
        <v>31</v>
      </c>
      <c r="ED22" s="232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66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31"/>
        <v xml:space="preserve"> </v>
      </c>
      <c r="EV22" s="175">
        <f t="shared" si="68"/>
        <v>0</v>
      </c>
      <c r="EW22" s="176" t="str">
        <f t="shared" si="69"/>
        <v xml:space="preserve"> </v>
      </c>
      <c r="EY22" s="172">
        <v>31</v>
      </c>
      <c r="EZ22" s="232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0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32"/>
        <v xml:space="preserve"> </v>
      </c>
      <c r="FR22" s="175">
        <f t="shared" si="72"/>
        <v>0</v>
      </c>
      <c r="FS22" s="176" t="str">
        <f t="shared" si="73"/>
        <v xml:space="preserve"> </v>
      </c>
      <c r="FU22" s="172">
        <v>31</v>
      </c>
      <c r="FV22" s="232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4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33"/>
        <v xml:space="preserve"> </v>
      </c>
      <c r="GN22" s="175">
        <f t="shared" si="76"/>
        <v>0</v>
      </c>
      <c r="GO22" s="176" t="str">
        <f t="shared" si="77"/>
        <v xml:space="preserve"> </v>
      </c>
      <c r="GQ22" s="172">
        <v>31</v>
      </c>
      <c r="GR22" s="232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78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34"/>
        <v xml:space="preserve"> </v>
      </c>
      <c r="HJ22" s="175">
        <f t="shared" si="80"/>
        <v>0</v>
      </c>
      <c r="HK22" s="176" t="str">
        <f t="shared" si="81"/>
        <v xml:space="preserve"> </v>
      </c>
      <c r="HM22" s="172">
        <v>31</v>
      </c>
      <c r="HN22" s="232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2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35"/>
        <v xml:space="preserve"> </v>
      </c>
      <c r="IF22" s="175">
        <f t="shared" si="84"/>
        <v>0</v>
      </c>
      <c r="IG22" s="176" t="str">
        <f t="shared" si="85"/>
        <v xml:space="preserve"> </v>
      </c>
      <c r="II22" s="172">
        <v>31</v>
      </c>
      <c r="IJ22" s="232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86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36"/>
        <v xml:space="preserve"> </v>
      </c>
      <c r="JB22" s="175">
        <f t="shared" si="88"/>
        <v>0</v>
      </c>
      <c r="JC22" s="176" t="str">
        <f t="shared" si="89"/>
        <v xml:space="preserve"> </v>
      </c>
      <c r="JE22" s="172">
        <v>31</v>
      </c>
      <c r="JF22" s="232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0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37"/>
        <v xml:space="preserve"> </v>
      </c>
      <c r="JX22" s="175">
        <f t="shared" si="92"/>
        <v>0</v>
      </c>
      <c r="JY22" s="176" t="str">
        <f t="shared" si="93"/>
        <v xml:space="preserve"> </v>
      </c>
      <c r="KA22" s="172">
        <v>31</v>
      </c>
      <c r="KB22" s="232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94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38"/>
        <v xml:space="preserve"> </v>
      </c>
      <c r="KT22" s="175">
        <f t="shared" si="96"/>
        <v>0</v>
      </c>
      <c r="KU22" s="176" t="str">
        <f t="shared" si="97"/>
        <v xml:space="preserve"> </v>
      </c>
      <c r="KW22" s="172">
        <v>31</v>
      </c>
      <c r="KX22" s="232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98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39"/>
        <v xml:space="preserve"> </v>
      </c>
      <c r="LP22" s="175">
        <f t="shared" si="100"/>
        <v>0</v>
      </c>
      <c r="LQ22" s="176" t="str">
        <f t="shared" si="101"/>
        <v xml:space="preserve"> </v>
      </c>
      <c r="LS22" s="172">
        <v>31</v>
      </c>
      <c r="LT22" s="232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2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40"/>
        <v xml:space="preserve"> </v>
      </c>
      <c r="ML22" s="175">
        <f t="shared" si="104"/>
        <v>0</v>
      </c>
      <c r="MM22" s="176" t="str">
        <f t="shared" si="105"/>
        <v xml:space="preserve"> </v>
      </c>
      <c r="MO22" s="172">
        <v>31</v>
      </c>
      <c r="MP22" s="232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06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41"/>
        <v xml:space="preserve"> </v>
      </c>
      <c r="NH22" s="175">
        <f t="shared" si="108"/>
        <v>0</v>
      </c>
      <c r="NI22" s="176" t="str">
        <f t="shared" si="109"/>
        <v xml:space="preserve"> </v>
      </c>
      <c r="NK22" s="172">
        <v>31</v>
      </c>
      <c r="NL22" s="232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10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42"/>
        <v xml:space="preserve"> </v>
      </c>
      <c r="OD22" s="175">
        <f t="shared" si="112"/>
        <v>0</v>
      </c>
      <c r="OE22" s="176" t="str">
        <f t="shared" si="113"/>
        <v xml:space="preserve"> </v>
      </c>
      <c r="OG22" s="172">
        <v>31</v>
      </c>
      <c r="OH22" s="232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4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43"/>
        <v xml:space="preserve"> </v>
      </c>
      <c r="OZ22" s="175">
        <f t="shared" si="116"/>
        <v>0</v>
      </c>
      <c r="PA22" s="176" t="str">
        <f t="shared" si="117"/>
        <v xml:space="preserve"> </v>
      </c>
      <c r="PC22" s="172">
        <v>31</v>
      </c>
      <c r="PD22" s="232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18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44"/>
        <v xml:space="preserve"> </v>
      </c>
      <c r="PV22" s="175">
        <f t="shared" si="120"/>
        <v>0</v>
      </c>
      <c r="PW22" s="176" t="str">
        <f t="shared" si="121"/>
        <v xml:space="preserve"> </v>
      </c>
      <c r="PY22" s="172">
        <v>31</v>
      </c>
      <c r="PZ22" s="232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2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45"/>
        <v xml:space="preserve"> </v>
      </c>
      <c r="QR22" s="175">
        <f t="shared" si="124"/>
        <v>0</v>
      </c>
      <c r="QS22" s="176" t="str">
        <f t="shared" si="125"/>
        <v xml:space="preserve"> </v>
      </c>
    </row>
    <row r="23" spans="1:461" ht="15">
      <c r="A23" s="172">
        <v>1</v>
      </c>
      <c r="B23" s="233">
        <v>1</v>
      </c>
      <c r="C23" s="173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4" t="str">
        <f t="shared" si="0"/>
        <v xml:space="preserve"> </v>
      </c>
      <c r="I23" s="211" t="str">
        <f>IF(E23=0," ",VLOOKUP(E23,PROTOKOL!$A:$E,5,FALSE))</f>
        <v xml:space="preserve"> </v>
      </c>
      <c r="J23" s="175"/>
      <c r="K23" s="176" t="str">
        <f t="shared" si="42"/>
        <v xml:space="preserve"> 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3"/>
        <v xml:space="preserve"> </v>
      </c>
      <c r="T23" s="175">
        <f t="shared" si="44"/>
        <v>0</v>
      </c>
      <c r="U23" s="176" t="str">
        <f t="shared" si="45"/>
        <v xml:space="preserve"> </v>
      </c>
      <c r="W23" s="172">
        <v>1</v>
      </c>
      <c r="X23" s="233">
        <v>1</v>
      </c>
      <c r="Y23" s="173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4" t="str">
        <f t="shared" si="2"/>
        <v xml:space="preserve"> </v>
      </c>
      <c r="AE23" s="211" t="str">
        <f>IF(AA23=0," ",VLOOKUP(AA23,PROTOKOL!$A:$E,5,FALSE))</f>
        <v xml:space="preserve"> </v>
      </c>
      <c r="AF23" s="175"/>
      <c r="AG23" s="176" t="str">
        <f t="shared" si="46"/>
        <v xml:space="preserve"> 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26"/>
        <v xml:space="preserve"> </v>
      </c>
      <c r="AP23" s="175">
        <f t="shared" si="48"/>
        <v>0</v>
      </c>
      <c r="AQ23" s="176" t="str">
        <f t="shared" si="49"/>
        <v xml:space="preserve"> </v>
      </c>
      <c r="AS23" s="172">
        <v>1</v>
      </c>
      <c r="AT23" s="233">
        <v>1</v>
      </c>
      <c r="AU23" s="173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4" t="str">
        <f t="shared" si="4"/>
        <v xml:space="preserve"> </v>
      </c>
      <c r="BA23" s="211" t="str">
        <f>IF(AW23=0," ",VLOOKUP(AW23,PROTOKOL!$A:$E,5,FALSE))</f>
        <v xml:space="preserve"> </v>
      </c>
      <c r="BB23" s="175"/>
      <c r="BC23" s="176" t="str">
        <f t="shared" si="50"/>
        <v xml:space="preserve"> 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27"/>
        <v xml:space="preserve"> </v>
      </c>
      <c r="BL23" s="175">
        <f t="shared" si="52"/>
        <v>0</v>
      </c>
      <c r="BM23" s="176" t="str">
        <f t="shared" si="53"/>
        <v xml:space="preserve"> </v>
      </c>
      <c r="BO23" s="172">
        <v>1</v>
      </c>
      <c r="BP23" s="233">
        <v>1</v>
      </c>
      <c r="BQ23" s="173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4" t="str">
        <f t="shared" si="6"/>
        <v xml:space="preserve"> </v>
      </c>
      <c r="BW23" s="211" t="str">
        <f>IF(BS23=0," ",VLOOKUP(BS23,PROTOKOL!$A:$E,5,FALSE))</f>
        <v xml:space="preserve"> </v>
      </c>
      <c r="BX23" s="175"/>
      <c r="BY23" s="176" t="str">
        <f t="shared" si="54"/>
        <v xml:space="preserve"> 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28"/>
        <v xml:space="preserve"> </v>
      </c>
      <c r="CH23" s="175">
        <f t="shared" si="56"/>
        <v>0</v>
      </c>
      <c r="CI23" s="176" t="str">
        <f t="shared" si="57"/>
        <v xml:space="preserve"> </v>
      </c>
      <c r="CK23" s="172">
        <v>1</v>
      </c>
      <c r="CL23" s="233">
        <v>1</v>
      </c>
      <c r="CM23" s="173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4" t="str">
        <f t="shared" si="8"/>
        <v xml:space="preserve"> </v>
      </c>
      <c r="CS23" s="211" t="str">
        <f>IF(CO23=0," ",VLOOKUP(CO23,PROTOKOL!$A:$E,5,FALSE))</f>
        <v xml:space="preserve"> </v>
      </c>
      <c r="CT23" s="175"/>
      <c r="CU23" s="176" t="str">
        <f t="shared" si="58"/>
        <v xml:space="preserve"> 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29"/>
        <v xml:space="preserve"> </v>
      </c>
      <c r="DD23" s="175">
        <f t="shared" si="60"/>
        <v>0</v>
      </c>
      <c r="DE23" s="176" t="str">
        <f t="shared" si="61"/>
        <v xml:space="preserve"> </v>
      </c>
      <c r="DG23" s="172">
        <v>1</v>
      </c>
      <c r="DH23" s="233">
        <v>1</v>
      </c>
      <c r="DI23" s="173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4" t="str">
        <f t="shared" si="10"/>
        <v xml:space="preserve"> </v>
      </c>
      <c r="DO23" s="211" t="str">
        <f>IF(DK23=0," ",VLOOKUP(DK23,PROTOKOL!$A:$E,5,FALSE))</f>
        <v xml:space="preserve"> </v>
      </c>
      <c r="DP23" s="175"/>
      <c r="DQ23" s="176" t="str">
        <f t="shared" si="62"/>
        <v xml:space="preserve"> 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30"/>
        <v xml:space="preserve"> </v>
      </c>
      <c r="DZ23" s="175">
        <f t="shared" si="64"/>
        <v>0</v>
      </c>
      <c r="EA23" s="176" t="str">
        <f t="shared" si="65"/>
        <v xml:space="preserve"> </v>
      </c>
      <c r="EC23" s="172">
        <v>1</v>
      </c>
      <c r="ED23" s="233">
        <v>1</v>
      </c>
      <c r="EE23" s="173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4" t="str">
        <f t="shared" si="12"/>
        <v xml:space="preserve"> </v>
      </c>
      <c r="EK23" s="211" t="str">
        <f>IF(EG23=0," ",VLOOKUP(EG23,PROTOKOL!$A:$E,5,FALSE))</f>
        <v xml:space="preserve"> </v>
      </c>
      <c r="EL23" s="175"/>
      <c r="EM23" s="176" t="str">
        <f t="shared" si="66"/>
        <v xml:space="preserve"> 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31"/>
        <v xml:space="preserve"> </v>
      </c>
      <c r="EV23" s="175">
        <f t="shared" si="68"/>
        <v>0</v>
      </c>
      <c r="EW23" s="176" t="str">
        <f t="shared" si="69"/>
        <v xml:space="preserve"> </v>
      </c>
      <c r="EY23" s="172">
        <v>1</v>
      </c>
      <c r="EZ23" s="233">
        <v>1</v>
      </c>
      <c r="FA23" s="173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4" t="str">
        <f t="shared" si="14"/>
        <v xml:space="preserve"> </v>
      </c>
      <c r="FG23" s="211" t="str">
        <f>IF(FC23=0," ",VLOOKUP(FC23,PROTOKOL!$A:$E,5,FALSE))</f>
        <v xml:space="preserve"> </v>
      </c>
      <c r="FH23" s="175"/>
      <c r="FI23" s="176" t="str">
        <f t="shared" si="70"/>
        <v xml:space="preserve"> 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32"/>
        <v xml:space="preserve"> </v>
      </c>
      <c r="FR23" s="175">
        <f t="shared" si="72"/>
        <v>0</v>
      </c>
      <c r="FS23" s="176" t="str">
        <f t="shared" si="73"/>
        <v xml:space="preserve"> </v>
      </c>
      <c r="FU23" s="172">
        <v>1</v>
      </c>
      <c r="FV23" s="233">
        <v>1</v>
      </c>
      <c r="FW23" s="173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4" t="str">
        <f t="shared" si="16"/>
        <v xml:space="preserve"> </v>
      </c>
      <c r="GC23" s="211" t="str">
        <f>IF(FY23=0," ",VLOOKUP(FY23,PROTOKOL!$A:$E,5,FALSE))</f>
        <v xml:space="preserve"> </v>
      </c>
      <c r="GD23" s="175"/>
      <c r="GE23" s="176" t="str">
        <f t="shared" si="74"/>
        <v xml:space="preserve"> 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33"/>
        <v xml:space="preserve"> </v>
      </c>
      <c r="GN23" s="175">
        <f t="shared" si="76"/>
        <v>0</v>
      </c>
      <c r="GO23" s="176" t="str">
        <f t="shared" si="77"/>
        <v xml:space="preserve"> </v>
      </c>
      <c r="GQ23" s="172">
        <v>1</v>
      </c>
      <c r="GR23" s="233">
        <v>1</v>
      </c>
      <c r="GS23" s="173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4" t="str">
        <f t="shared" si="18"/>
        <v xml:space="preserve"> </v>
      </c>
      <c r="GY23" s="211" t="str">
        <f>IF(GU23=0," ",VLOOKUP(GU23,PROTOKOL!$A:$E,5,FALSE))</f>
        <v xml:space="preserve"> </v>
      </c>
      <c r="GZ23" s="175"/>
      <c r="HA23" s="176" t="str">
        <f t="shared" si="78"/>
        <v xml:space="preserve"> 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34"/>
        <v xml:space="preserve"> </v>
      </c>
      <c r="HJ23" s="175">
        <f t="shared" si="80"/>
        <v>0</v>
      </c>
      <c r="HK23" s="176" t="str">
        <f t="shared" si="81"/>
        <v xml:space="preserve"> </v>
      </c>
      <c r="HM23" s="172">
        <v>1</v>
      </c>
      <c r="HN23" s="233">
        <v>1</v>
      </c>
      <c r="HO23" s="173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4" t="str">
        <f t="shared" si="20"/>
        <v xml:space="preserve"> </v>
      </c>
      <c r="HU23" s="211" t="str">
        <f>IF(HQ23=0," ",VLOOKUP(HQ23,PROTOKOL!$A:$E,5,FALSE))</f>
        <v xml:space="preserve"> </v>
      </c>
      <c r="HV23" s="175"/>
      <c r="HW23" s="176" t="str">
        <f t="shared" si="82"/>
        <v xml:space="preserve"> 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35"/>
        <v xml:space="preserve"> </v>
      </c>
      <c r="IF23" s="175">
        <f t="shared" si="84"/>
        <v>0</v>
      </c>
      <c r="IG23" s="176" t="str">
        <f t="shared" si="85"/>
        <v xml:space="preserve"> </v>
      </c>
      <c r="II23" s="172">
        <v>1</v>
      </c>
      <c r="IJ23" s="233">
        <v>1</v>
      </c>
      <c r="IK23" s="173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4" t="str">
        <f t="shared" si="22"/>
        <v xml:space="preserve"> </v>
      </c>
      <c r="IQ23" s="211" t="str">
        <f>IF(IM23=0," ",VLOOKUP(IM23,PROTOKOL!$A:$E,5,FALSE))</f>
        <v xml:space="preserve"> </v>
      </c>
      <c r="IR23" s="175"/>
      <c r="IS23" s="176" t="str">
        <f t="shared" si="86"/>
        <v xml:space="preserve"> 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36"/>
        <v xml:space="preserve"> </v>
      </c>
      <c r="JB23" s="175">
        <f t="shared" si="88"/>
        <v>0</v>
      </c>
      <c r="JC23" s="176" t="str">
        <f t="shared" si="89"/>
        <v xml:space="preserve"> </v>
      </c>
      <c r="JE23" s="172">
        <v>1</v>
      </c>
      <c r="JF23" s="233">
        <v>1</v>
      </c>
      <c r="JG23" s="173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4" t="str">
        <f t="shared" si="24"/>
        <v xml:space="preserve"> </v>
      </c>
      <c r="JM23" s="211" t="str">
        <f>IF(JI23=0," ",VLOOKUP(JI23,PROTOKOL!$A:$E,5,FALSE))</f>
        <v xml:space="preserve"> </v>
      </c>
      <c r="JN23" s="175"/>
      <c r="JO23" s="176" t="str">
        <f t="shared" si="90"/>
        <v xml:space="preserve"> 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37"/>
        <v xml:space="preserve"> </v>
      </c>
      <c r="JX23" s="175">
        <f t="shared" si="92"/>
        <v>0</v>
      </c>
      <c r="JY23" s="176" t="str">
        <f t="shared" si="93"/>
        <v xml:space="preserve"> </v>
      </c>
      <c r="KA23" s="172">
        <v>1</v>
      </c>
      <c r="KB23" s="233">
        <v>1</v>
      </c>
      <c r="KC23" s="173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4" t="str">
        <f t="shared" si="26"/>
        <v xml:space="preserve"> </v>
      </c>
      <c r="KI23" s="211" t="str">
        <f>IF(KE23=0," ",VLOOKUP(KE23,PROTOKOL!$A:$E,5,FALSE))</f>
        <v xml:space="preserve"> </v>
      </c>
      <c r="KJ23" s="175"/>
      <c r="KK23" s="176" t="str">
        <f t="shared" si="94"/>
        <v xml:space="preserve"> 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38"/>
        <v xml:space="preserve"> </v>
      </c>
      <c r="KT23" s="175">
        <f t="shared" si="96"/>
        <v>0</v>
      </c>
      <c r="KU23" s="176" t="str">
        <f t="shared" si="97"/>
        <v xml:space="preserve"> </v>
      </c>
      <c r="KW23" s="172">
        <v>1</v>
      </c>
      <c r="KX23" s="233">
        <v>1</v>
      </c>
      <c r="KY23" s="173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/>
      <c r="LG23" s="176" t="str">
        <f t="shared" si="98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39"/>
        <v xml:space="preserve"> </v>
      </c>
      <c r="LP23" s="175">
        <f t="shared" si="100"/>
        <v>0</v>
      </c>
      <c r="LQ23" s="176" t="str">
        <f t="shared" si="101"/>
        <v xml:space="preserve"> </v>
      </c>
      <c r="LS23" s="172">
        <v>1</v>
      </c>
      <c r="LT23" s="233">
        <v>1</v>
      </c>
      <c r="LU23" s="173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4" t="str">
        <f t="shared" si="30"/>
        <v xml:space="preserve"> </v>
      </c>
      <c r="MA23" s="211" t="str">
        <f>IF(LW23=0," ",VLOOKUP(LW23,PROTOKOL!$A:$E,5,FALSE))</f>
        <v xml:space="preserve"> </v>
      </c>
      <c r="MB23" s="175"/>
      <c r="MC23" s="176" t="str">
        <f t="shared" si="102"/>
        <v xml:space="preserve"> 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40"/>
        <v xml:space="preserve"> </v>
      </c>
      <c r="ML23" s="175">
        <f t="shared" si="104"/>
        <v>0</v>
      </c>
      <c r="MM23" s="176" t="str">
        <f t="shared" si="105"/>
        <v xml:space="preserve"> </v>
      </c>
      <c r="MO23" s="172">
        <v>1</v>
      </c>
      <c r="MP23" s="233">
        <v>1</v>
      </c>
      <c r="MQ23" s="173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/>
      <c r="MY23" s="176" t="str">
        <f t="shared" si="106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41"/>
        <v xml:space="preserve"> </v>
      </c>
      <c r="NH23" s="175">
        <f t="shared" si="108"/>
        <v>0</v>
      </c>
      <c r="NI23" s="176" t="str">
        <f t="shared" si="109"/>
        <v xml:space="preserve"> </v>
      </c>
      <c r="NK23" s="172">
        <v>1</v>
      </c>
      <c r="NL23" s="233">
        <v>1</v>
      </c>
      <c r="NM23" s="173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/>
      <c r="NU23" s="176" t="str">
        <f t="shared" si="110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42"/>
        <v xml:space="preserve"> </v>
      </c>
      <c r="OD23" s="175">
        <f t="shared" si="112"/>
        <v>0</v>
      </c>
      <c r="OE23" s="176" t="str">
        <f t="shared" si="113"/>
        <v xml:space="preserve"> </v>
      </c>
      <c r="OG23" s="172">
        <v>1</v>
      </c>
      <c r="OH23" s="233">
        <v>1</v>
      </c>
      <c r="OI23" s="173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4" t="str">
        <f t="shared" si="36"/>
        <v xml:space="preserve"> </v>
      </c>
      <c r="OO23" s="211" t="str">
        <f>IF(OK23=0," ",VLOOKUP(OK23,PROTOKOL!$A:$E,5,FALSE))</f>
        <v xml:space="preserve"> </v>
      </c>
      <c r="OP23" s="175"/>
      <c r="OQ23" s="176" t="str">
        <f t="shared" si="114"/>
        <v xml:space="preserve"> 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43"/>
        <v xml:space="preserve"> </v>
      </c>
      <c r="OZ23" s="175">
        <f t="shared" si="116"/>
        <v>0</v>
      </c>
      <c r="PA23" s="176" t="str">
        <f t="shared" si="117"/>
        <v xml:space="preserve"> </v>
      </c>
      <c r="PC23" s="172">
        <v>1</v>
      </c>
      <c r="PD23" s="233">
        <v>1</v>
      </c>
      <c r="PE23" s="173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4" t="str">
        <f t="shared" si="38"/>
        <v xml:space="preserve"> </v>
      </c>
      <c r="PK23" s="211" t="str">
        <f>IF(PG23=0," ",VLOOKUP(PG23,PROTOKOL!$A:$E,5,FALSE))</f>
        <v xml:space="preserve"> </v>
      </c>
      <c r="PL23" s="175"/>
      <c r="PM23" s="176" t="str">
        <f t="shared" si="118"/>
        <v xml:space="preserve"> 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44"/>
        <v xml:space="preserve"> </v>
      </c>
      <c r="PV23" s="175">
        <f t="shared" si="120"/>
        <v>0</v>
      </c>
      <c r="PW23" s="176" t="str">
        <f t="shared" si="121"/>
        <v xml:space="preserve"> </v>
      </c>
      <c r="PY23" s="172">
        <v>1</v>
      </c>
      <c r="PZ23" s="233">
        <v>1</v>
      </c>
      <c r="QA23" s="173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4" t="str">
        <f t="shared" si="40"/>
        <v xml:space="preserve"> </v>
      </c>
      <c r="QG23" s="211" t="str">
        <f>IF(QC23=0," ",VLOOKUP(QC23,PROTOKOL!$A:$E,5,FALSE))</f>
        <v xml:space="preserve"> </v>
      </c>
      <c r="QH23" s="175"/>
      <c r="QI23" s="176" t="str">
        <f t="shared" si="122"/>
        <v xml:space="preserve"> 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45"/>
        <v xml:space="preserve"> </v>
      </c>
      <c r="QR23" s="175">
        <f t="shared" si="124"/>
        <v>0</v>
      </c>
      <c r="QS23" s="176" t="str">
        <f t="shared" si="125"/>
        <v xml:space="preserve"> </v>
      </c>
    </row>
    <row r="24" spans="1:461" ht="15">
      <c r="A24" s="172">
        <v>1</v>
      </c>
      <c r="B24" s="231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/>
      <c r="K24" s="176" t="str">
        <f t="shared" si="42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3"/>
        <v xml:space="preserve"> </v>
      </c>
      <c r="T24" s="175">
        <f t="shared" si="44"/>
        <v>0</v>
      </c>
      <c r="U24" s="176" t="str">
        <f t="shared" si="45"/>
        <v xml:space="preserve"> </v>
      </c>
      <c r="W24" s="172">
        <v>1</v>
      </c>
      <c r="X24" s="231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/>
      <c r="AG24" s="176" t="str">
        <f t="shared" si="46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26"/>
        <v xml:space="preserve"> </v>
      </c>
      <c r="AP24" s="175">
        <f t="shared" si="48"/>
        <v>0</v>
      </c>
      <c r="AQ24" s="176" t="str">
        <f t="shared" si="49"/>
        <v xml:space="preserve"> </v>
      </c>
      <c r="AS24" s="172">
        <v>1</v>
      </c>
      <c r="AT24" s="231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/>
      <c r="BC24" s="176" t="str">
        <f t="shared" si="50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27"/>
        <v xml:space="preserve"> </v>
      </c>
      <c r="BL24" s="175">
        <f t="shared" si="52"/>
        <v>0</v>
      </c>
      <c r="BM24" s="176" t="str">
        <f t="shared" si="53"/>
        <v xml:space="preserve"> </v>
      </c>
      <c r="BO24" s="172">
        <v>1</v>
      </c>
      <c r="BP24" s="231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/>
      <c r="BY24" s="176" t="str">
        <f t="shared" si="54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28"/>
        <v xml:space="preserve"> </v>
      </c>
      <c r="CH24" s="175">
        <f t="shared" si="56"/>
        <v>0</v>
      </c>
      <c r="CI24" s="176" t="str">
        <f t="shared" si="57"/>
        <v xml:space="preserve"> </v>
      </c>
      <c r="CK24" s="172">
        <v>1</v>
      </c>
      <c r="CL24" s="231"/>
      <c r="CM24" s="173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4" t="str">
        <f t="shared" si="8"/>
        <v xml:space="preserve"> </v>
      </c>
      <c r="CS24" s="211" t="str">
        <f>IF(CO24=0," ",VLOOKUP(CO24,PROTOKOL!$A:$E,5,FALSE))</f>
        <v xml:space="preserve"> </v>
      </c>
      <c r="CT24" s="175"/>
      <c r="CU24" s="176" t="str">
        <f t="shared" si="58"/>
        <v xml:space="preserve"> 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29"/>
        <v xml:space="preserve"> </v>
      </c>
      <c r="DD24" s="175">
        <f t="shared" si="60"/>
        <v>0</v>
      </c>
      <c r="DE24" s="176" t="str">
        <f t="shared" si="61"/>
        <v xml:space="preserve"> </v>
      </c>
      <c r="DG24" s="172">
        <v>1</v>
      </c>
      <c r="DH24" s="231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/>
      <c r="DQ24" s="176" t="str">
        <f t="shared" si="62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30"/>
        <v xml:space="preserve"> </v>
      </c>
      <c r="DZ24" s="175">
        <f t="shared" si="64"/>
        <v>0</v>
      </c>
      <c r="EA24" s="176" t="str">
        <f t="shared" si="65"/>
        <v xml:space="preserve"> </v>
      </c>
      <c r="EC24" s="172">
        <v>1</v>
      </c>
      <c r="ED24" s="231"/>
      <c r="EE24" s="173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4" t="str">
        <f t="shared" si="12"/>
        <v xml:space="preserve"> </v>
      </c>
      <c r="EK24" s="211" t="str">
        <f>IF(EG24=0," ",VLOOKUP(EG24,PROTOKOL!$A:$E,5,FALSE))</f>
        <v xml:space="preserve"> </v>
      </c>
      <c r="EL24" s="175"/>
      <c r="EM24" s="176" t="str">
        <f t="shared" si="66"/>
        <v xml:space="preserve"> 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31"/>
        <v xml:space="preserve"> </v>
      </c>
      <c r="EV24" s="175">
        <f t="shared" si="68"/>
        <v>0</v>
      </c>
      <c r="EW24" s="176" t="str">
        <f t="shared" si="69"/>
        <v xml:space="preserve"> </v>
      </c>
      <c r="EY24" s="172">
        <v>1</v>
      </c>
      <c r="EZ24" s="231"/>
      <c r="FA24" s="173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4" t="str">
        <f t="shared" si="14"/>
        <v xml:space="preserve"> </v>
      </c>
      <c r="FG24" s="211" t="str">
        <f>IF(FC24=0," ",VLOOKUP(FC24,PROTOKOL!$A:$E,5,FALSE))</f>
        <v xml:space="preserve"> </v>
      </c>
      <c r="FH24" s="175"/>
      <c r="FI24" s="176" t="str">
        <f t="shared" si="70"/>
        <v xml:space="preserve"> 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32"/>
        <v xml:space="preserve"> </v>
      </c>
      <c r="FR24" s="175">
        <f t="shared" si="72"/>
        <v>0</v>
      </c>
      <c r="FS24" s="176" t="str">
        <f t="shared" si="73"/>
        <v xml:space="preserve"> </v>
      </c>
      <c r="FU24" s="172">
        <v>1</v>
      </c>
      <c r="FV24" s="231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/>
      <c r="GE24" s="176" t="str">
        <f t="shared" si="74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33"/>
        <v xml:space="preserve"> </v>
      </c>
      <c r="GN24" s="175">
        <f t="shared" si="76"/>
        <v>0</v>
      </c>
      <c r="GO24" s="176" t="str">
        <f t="shared" si="77"/>
        <v xml:space="preserve"> </v>
      </c>
      <c r="GQ24" s="172">
        <v>1</v>
      </c>
      <c r="GR24" s="231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/>
      <c r="HA24" s="176" t="str">
        <f t="shared" si="78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34"/>
        <v xml:space="preserve"> </v>
      </c>
      <c r="HJ24" s="175">
        <f t="shared" si="80"/>
        <v>0</v>
      </c>
      <c r="HK24" s="176" t="str">
        <f t="shared" si="81"/>
        <v xml:space="preserve"> </v>
      </c>
      <c r="HM24" s="172">
        <v>1</v>
      </c>
      <c r="HN24" s="231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/>
      <c r="HW24" s="176" t="str">
        <f t="shared" si="82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35"/>
        <v xml:space="preserve"> </v>
      </c>
      <c r="IF24" s="175">
        <f t="shared" si="84"/>
        <v>0</v>
      </c>
      <c r="IG24" s="176" t="str">
        <f t="shared" si="85"/>
        <v xml:space="preserve"> </v>
      </c>
      <c r="II24" s="172">
        <v>1</v>
      </c>
      <c r="IJ24" s="231"/>
      <c r="IK24" s="173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4" t="str">
        <f t="shared" si="22"/>
        <v xml:space="preserve"> </v>
      </c>
      <c r="IQ24" s="211" t="str">
        <f>IF(IM24=0," ",VLOOKUP(IM24,PROTOKOL!$A:$E,5,FALSE))</f>
        <v xml:space="preserve"> </v>
      </c>
      <c r="IR24" s="175"/>
      <c r="IS24" s="176" t="str">
        <f t="shared" si="86"/>
        <v xml:space="preserve"> 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36"/>
        <v xml:space="preserve"> </v>
      </c>
      <c r="JB24" s="175">
        <f t="shared" si="88"/>
        <v>0</v>
      </c>
      <c r="JC24" s="176" t="str">
        <f t="shared" si="89"/>
        <v xml:space="preserve"> </v>
      </c>
      <c r="JE24" s="172">
        <v>1</v>
      </c>
      <c r="JF24" s="231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/>
      <c r="JO24" s="176" t="str">
        <f t="shared" si="90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37"/>
        <v xml:space="preserve"> </v>
      </c>
      <c r="JX24" s="175">
        <f t="shared" si="92"/>
        <v>0</v>
      </c>
      <c r="JY24" s="176" t="str">
        <f t="shared" si="93"/>
        <v xml:space="preserve"> </v>
      </c>
      <c r="KA24" s="172">
        <v>1</v>
      </c>
      <c r="KB24" s="231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/>
      <c r="KK24" s="176" t="str">
        <f t="shared" si="94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38"/>
        <v xml:space="preserve"> </v>
      </c>
      <c r="KT24" s="175">
        <f t="shared" si="96"/>
        <v>0</v>
      </c>
      <c r="KU24" s="176" t="str">
        <f t="shared" si="97"/>
        <v xml:space="preserve"> </v>
      </c>
      <c r="KW24" s="172">
        <v>1</v>
      </c>
      <c r="KX24" s="231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/>
      <c r="LG24" s="176" t="str">
        <f t="shared" si="98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39"/>
        <v xml:space="preserve"> </v>
      </c>
      <c r="LP24" s="175">
        <f t="shared" si="100"/>
        <v>0</v>
      </c>
      <c r="LQ24" s="176" t="str">
        <f t="shared" si="101"/>
        <v xml:space="preserve"> </v>
      </c>
      <c r="LS24" s="172">
        <v>1</v>
      </c>
      <c r="LT24" s="231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/>
      <c r="MC24" s="176" t="str">
        <f t="shared" si="102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40"/>
        <v xml:space="preserve"> </v>
      </c>
      <c r="ML24" s="175">
        <f t="shared" si="104"/>
        <v>0</v>
      </c>
      <c r="MM24" s="176" t="str">
        <f t="shared" si="105"/>
        <v xml:space="preserve"> </v>
      </c>
      <c r="MO24" s="172">
        <v>1</v>
      </c>
      <c r="MP24" s="231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/>
      <c r="MY24" s="176" t="str">
        <f t="shared" si="106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41"/>
        <v xml:space="preserve"> </v>
      </c>
      <c r="NH24" s="175">
        <f t="shared" si="108"/>
        <v>0</v>
      </c>
      <c r="NI24" s="176" t="str">
        <f t="shared" si="109"/>
        <v xml:space="preserve"> </v>
      </c>
      <c r="NK24" s="172">
        <v>1</v>
      </c>
      <c r="NL24" s="231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/>
      <c r="NU24" s="176" t="str">
        <f t="shared" si="110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42"/>
        <v xml:space="preserve"> </v>
      </c>
      <c r="OD24" s="175">
        <f t="shared" si="112"/>
        <v>0</v>
      </c>
      <c r="OE24" s="176" t="str">
        <f t="shared" si="113"/>
        <v xml:space="preserve"> </v>
      </c>
      <c r="OG24" s="172">
        <v>1</v>
      </c>
      <c r="OH24" s="231"/>
      <c r="OI24" s="173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4" t="str">
        <f t="shared" si="36"/>
        <v xml:space="preserve"> </v>
      </c>
      <c r="OO24" s="211" t="str">
        <f>IF(OK24=0," ",VLOOKUP(OK24,PROTOKOL!$A:$E,5,FALSE))</f>
        <v xml:space="preserve"> </v>
      </c>
      <c r="OP24" s="175"/>
      <c r="OQ24" s="176" t="str">
        <f t="shared" si="114"/>
        <v xml:space="preserve"> 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43"/>
        <v xml:space="preserve"> </v>
      </c>
      <c r="OZ24" s="175">
        <f t="shared" si="116"/>
        <v>0</v>
      </c>
      <c r="PA24" s="176" t="str">
        <f t="shared" si="117"/>
        <v xml:space="preserve"> </v>
      </c>
      <c r="PC24" s="172">
        <v>1</v>
      </c>
      <c r="PD24" s="231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/>
      <c r="PM24" s="176" t="str">
        <f t="shared" si="118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44"/>
        <v xml:space="preserve"> </v>
      </c>
      <c r="PV24" s="175">
        <f t="shared" si="120"/>
        <v>0</v>
      </c>
      <c r="PW24" s="176" t="str">
        <f t="shared" si="121"/>
        <v xml:space="preserve"> </v>
      </c>
      <c r="PY24" s="172">
        <v>1</v>
      </c>
      <c r="PZ24" s="231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/>
      <c r="QI24" s="176" t="str">
        <f t="shared" si="122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45"/>
        <v xml:space="preserve"> </v>
      </c>
      <c r="QR24" s="175">
        <f t="shared" si="124"/>
        <v>0</v>
      </c>
      <c r="QS24" s="176" t="str">
        <f t="shared" si="125"/>
        <v xml:space="preserve"> </v>
      </c>
    </row>
    <row r="25" spans="1:461" ht="15">
      <c r="A25" s="172">
        <v>1</v>
      </c>
      <c r="B25" s="232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/>
      <c r="K25" s="176" t="str">
        <f t="shared" si="42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3"/>
        <v xml:space="preserve"> </v>
      </c>
      <c r="T25" s="175">
        <f t="shared" si="44"/>
        <v>0</v>
      </c>
      <c r="U25" s="176" t="str">
        <f t="shared" si="45"/>
        <v xml:space="preserve"> </v>
      </c>
      <c r="W25" s="172">
        <v>1</v>
      </c>
      <c r="X25" s="232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/>
      <c r="AG25" s="176" t="str">
        <f t="shared" si="46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26"/>
        <v xml:space="preserve"> </v>
      </c>
      <c r="AP25" s="175">
        <f t="shared" si="48"/>
        <v>0</v>
      </c>
      <c r="AQ25" s="176" t="str">
        <f t="shared" si="49"/>
        <v xml:space="preserve"> </v>
      </c>
      <c r="AS25" s="172">
        <v>1</v>
      </c>
      <c r="AT25" s="232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/>
      <c r="BC25" s="176" t="str">
        <f t="shared" si="50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27"/>
        <v xml:space="preserve"> </v>
      </c>
      <c r="BL25" s="175">
        <f t="shared" si="52"/>
        <v>0</v>
      </c>
      <c r="BM25" s="176" t="str">
        <f t="shared" si="53"/>
        <v xml:space="preserve"> </v>
      </c>
      <c r="BO25" s="172">
        <v>1</v>
      </c>
      <c r="BP25" s="232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/>
      <c r="BY25" s="176" t="str">
        <f t="shared" si="54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28"/>
        <v xml:space="preserve"> </v>
      </c>
      <c r="CH25" s="175">
        <f t="shared" si="56"/>
        <v>0</v>
      </c>
      <c r="CI25" s="176" t="str">
        <f t="shared" si="57"/>
        <v xml:space="preserve"> </v>
      </c>
      <c r="CK25" s="172">
        <v>1</v>
      </c>
      <c r="CL25" s="232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/>
      <c r="CU25" s="176" t="str">
        <f t="shared" si="58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29"/>
        <v xml:space="preserve"> </v>
      </c>
      <c r="DD25" s="175">
        <f t="shared" si="60"/>
        <v>0</v>
      </c>
      <c r="DE25" s="176" t="str">
        <f t="shared" si="61"/>
        <v xml:space="preserve"> </v>
      </c>
      <c r="DG25" s="172">
        <v>1</v>
      </c>
      <c r="DH25" s="232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/>
      <c r="DQ25" s="176" t="str">
        <f t="shared" si="62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30"/>
        <v xml:space="preserve"> </v>
      </c>
      <c r="DZ25" s="175">
        <f t="shared" si="64"/>
        <v>0</v>
      </c>
      <c r="EA25" s="176" t="str">
        <f t="shared" si="65"/>
        <v xml:space="preserve"> </v>
      </c>
      <c r="EC25" s="172">
        <v>1</v>
      </c>
      <c r="ED25" s="232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/>
      <c r="EM25" s="176" t="str">
        <f t="shared" si="66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31"/>
        <v xml:space="preserve"> </v>
      </c>
      <c r="EV25" s="175">
        <f t="shared" si="68"/>
        <v>0</v>
      </c>
      <c r="EW25" s="176" t="str">
        <f t="shared" si="69"/>
        <v xml:space="preserve"> </v>
      </c>
      <c r="EY25" s="172">
        <v>1</v>
      </c>
      <c r="EZ25" s="232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/>
      <c r="FI25" s="176" t="str">
        <f t="shared" si="70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32"/>
        <v xml:space="preserve"> </v>
      </c>
      <c r="FR25" s="175">
        <f t="shared" si="72"/>
        <v>0</v>
      </c>
      <c r="FS25" s="176" t="str">
        <f t="shared" si="73"/>
        <v xml:space="preserve"> </v>
      </c>
      <c r="FU25" s="172">
        <v>1</v>
      </c>
      <c r="FV25" s="232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/>
      <c r="GE25" s="176" t="str">
        <f t="shared" si="74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33"/>
        <v xml:space="preserve"> </v>
      </c>
      <c r="GN25" s="175">
        <f t="shared" si="76"/>
        <v>0</v>
      </c>
      <c r="GO25" s="176" t="str">
        <f t="shared" si="77"/>
        <v xml:space="preserve"> </v>
      </c>
      <c r="GQ25" s="172">
        <v>1</v>
      </c>
      <c r="GR25" s="232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/>
      <c r="HA25" s="176" t="str">
        <f t="shared" si="78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34"/>
        <v xml:space="preserve"> </v>
      </c>
      <c r="HJ25" s="175">
        <f t="shared" si="80"/>
        <v>0</v>
      </c>
      <c r="HK25" s="176" t="str">
        <f t="shared" si="81"/>
        <v xml:space="preserve"> </v>
      </c>
      <c r="HM25" s="172">
        <v>1</v>
      </c>
      <c r="HN25" s="232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/>
      <c r="HW25" s="176" t="str">
        <f t="shared" si="82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35"/>
        <v xml:space="preserve"> </v>
      </c>
      <c r="IF25" s="175">
        <f t="shared" si="84"/>
        <v>0</v>
      </c>
      <c r="IG25" s="176" t="str">
        <f t="shared" si="85"/>
        <v xml:space="preserve"> </v>
      </c>
      <c r="II25" s="172">
        <v>1</v>
      </c>
      <c r="IJ25" s="232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/>
      <c r="IS25" s="176" t="str">
        <f t="shared" si="86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36"/>
        <v xml:space="preserve"> </v>
      </c>
      <c r="JB25" s="175">
        <f t="shared" si="88"/>
        <v>0</v>
      </c>
      <c r="JC25" s="176" t="str">
        <f t="shared" si="89"/>
        <v xml:space="preserve"> </v>
      </c>
      <c r="JE25" s="172">
        <v>1</v>
      </c>
      <c r="JF25" s="232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/>
      <c r="JO25" s="176" t="str">
        <f t="shared" si="90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37"/>
        <v xml:space="preserve"> </v>
      </c>
      <c r="JX25" s="175">
        <f t="shared" si="92"/>
        <v>0</v>
      </c>
      <c r="JY25" s="176" t="str">
        <f t="shared" si="93"/>
        <v xml:space="preserve"> </v>
      </c>
      <c r="KA25" s="172">
        <v>1</v>
      </c>
      <c r="KB25" s="232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/>
      <c r="KK25" s="176" t="str">
        <f t="shared" si="94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38"/>
        <v xml:space="preserve"> </v>
      </c>
      <c r="KT25" s="175">
        <f t="shared" si="96"/>
        <v>0</v>
      </c>
      <c r="KU25" s="176" t="str">
        <f t="shared" si="97"/>
        <v xml:space="preserve"> </v>
      </c>
      <c r="KW25" s="172">
        <v>1</v>
      </c>
      <c r="KX25" s="232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/>
      <c r="LG25" s="176" t="str">
        <f t="shared" si="98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39"/>
        <v xml:space="preserve"> </v>
      </c>
      <c r="LP25" s="175">
        <f t="shared" si="100"/>
        <v>0</v>
      </c>
      <c r="LQ25" s="176" t="str">
        <f t="shared" si="101"/>
        <v xml:space="preserve"> </v>
      </c>
      <c r="LS25" s="172">
        <v>1</v>
      </c>
      <c r="LT25" s="232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/>
      <c r="MC25" s="176" t="str">
        <f t="shared" si="102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40"/>
        <v xml:space="preserve"> </v>
      </c>
      <c r="ML25" s="175">
        <f t="shared" si="104"/>
        <v>0</v>
      </c>
      <c r="MM25" s="176" t="str">
        <f t="shared" si="105"/>
        <v xml:space="preserve"> </v>
      </c>
      <c r="MO25" s="172">
        <v>1</v>
      </c>
      <c r="MP25" s="232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/>
      <c r="MY25" s="176" t="str">
        <f t="shared" si="106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41"/>
        <v xml:space="preserve"> </v>
      </c>
      <c r="NH25" s="175">
        <f t="shared" si="108"/>
        <v>0</v>
      </c>
      <c r="NI25" s="176" t="str">
        <f t="shared" si="109"/>
        <v xml:space="preserve"> </v>
      </c>
      <c r="NK25" s="172">
        <v>1</v>
      </c>
      <c r="NL25" s="232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/>
      <c r="NU25" s="176" t="str">
        <f t="shared" si="110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42"/>
        <v xml:space="preserve"> </v>
      </c>
      <c r="OD25" s="175">
        <f t="shared" si="112"/>
        <v>0</v>
      </c>
      <c r="OE25" s="176" t="str">
        <f t="shared" si="113"/>
        <v xml:space="preserve"> </v>
      </c>
      <c r="OG25" s="172">
        <v>1</v>
      </c>
      <c r="OH25" s="232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/>
      <c r="OQ25" s="176" t="str">
        <f t="shared" si="114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43"/>
        <v xml:space="preserve"> </v>
      </c>
      <c r="OZ25" s="175">
        <f t="shared" si="116"/>
        <v>0</v>
      </c>
      <c r="PA25" s="176" t="str">
        <f t="shared" si="117"/>
        <v xml:space="preserve"> </v>
      </c>
      <c r="PC25" s="172">
        <v>1</v>
      </c>
      <c r="PD25" s="232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/>
      <c r="PM25" s="176" t="str">
        <f t="shared" si="118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44"/>
        <v xml:space="preserve"> </v>
      </c>
      <c r="PV25" s="175">
        <f t="shared" si="120"/>
        <v>0</v>
      </c>
      <c r="PW25" s="176" t="str">
        <f t="shared" si="121"/>
        <v xml:space="preserve"> </v>
      </c>
      <c r="PY25" s="172">
        <v>1</v>
      </c>
      <c r="PZ25" s="232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/>
      <c r="QI25" s="176" t="str">
        <f t="shared" si="122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45"/>
        <v xml:space="preserve"> </v>
      </c>
      <c r="QR25" s="175">
        <f t="shared" si="124"/>
        <v>0</v>
      </c>
      <c r="QS25" s="176" t="str">
        <f t="shared" si="125"/>
        <v xml:space="preserve"> </v>
      </c>
    </row>
    <row r="26" spans="1:461" ht="15">
      <c r="A26" s="172">
        <v>2</v>
      </c>
      <c r="B26" s="233">
        <v>2</v>
      </c>
      <c r="C26" s="173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4" t="str">
        <f t="shared" si="0"/>
        <v xml:space="preserve"> </v>
      </c>
      <c r="I26" s="211" t="str">
        <f>IF(E26=0," ",VLOOKUP(E26,PROTOKOL!$A:$E,5,FALSE))</f>
        <v xml:space="preserve"> </v>
      </c>
      <c r="J26" s="175"/>
      <c r="K26" s="176" t="str">
        <f t="shared" si="42"/>
        <v xml:space="preserve"> 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3"/>
        <v xml:space="preserve"> </v>
      </c>
      <c r="T26" s="175">
        <f t="shared" si="44"/>
        <v>0</v>
      </c>
      <c r="U26" s="176" t="str">
        <f t="shared" si="45"/>
        <v xml:space="preserve"> </v>
      </c>
      <c r="W26" s="172">
        <v>2</v>
      </c>
      <c r="X26" s="233">
        <v>2</v>
      </c>
      <c r="Y26" s="173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4" t="str">
        <f t="shared" si="2"/>
        <v xml:space="preserve"> </v>
      </c>
      <c r="AE26" s="211" t="str">
        <f>IF(AA26=0," ",VLOOKUP(AA26,PROTOKOL!$A:$E,5,FALSE))</f>
        <v xml:space="preserve"> </v>
      </c>
      <c r="AF26" s="175"/>
      <c r="AG26" s="176" t="str">
        <f t="shared" si="46"/>
        <v xml:space="preserve"> 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26"/>
        <v xml:space="preserve"> </v>
      </c>
      <c r="AP26" s="175">
        <f t="shared" si="48"/>
        <v>0</v>
      </c>
      <c r="AQ26" s="176" t="str">
        <f t="shared" si="49"/>
        <v xml:space="preserve"> </v>
      </c>
      <c r="AS26" s="172">
        <v>2</v>
      </c>
      <c r="AT26" s="233">
        <v>2</v>
      </c>
      <c r="AU26" s="173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4" t="str">
        <f t="shared" si="4"/>
        <v xml:space="preserve"> </v>
      </c>
      <c r="BA26" s="211" t="str">
        <f>IF(AW26=0," ",VLOOKUP(AW26,PROTOKOL!$A:$E,5,FALSE))</f>
        <v xml:space="preserve"> </v>
      </c>
      <c r="BB26" s="175"/>
      <c r="BC26" s="176" t="str">
        <f t="shared" si="50"/>
        <v xml:space="preserve"> 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27"/>
        <v xml:space="preserve"> </v>
      </c>
      <c r="BL26" s="175">
        <f t="shared" si="52"/>
        <v>0</v>
      </c>
      <c r="BM26" s="176" t="str">
        <f t="shared" si="53"/>
        <v xml:space="preserve"> </v>
      </c>
      <c r="BO26" s="172">
        <v>2</v>
      </c>
      <c r="BP26" s="233">
        <v>2</v>
      </c>
      <c r="BQ26" s="173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4" t="str">
        <f t="shared" si="6"/>
        <v xml:space="preserve"> </v>
      </c>
      <c r="BW26" s="211" t="str">
        <f>IF(BS26=0," ",VLOOKUP(BS26,PROTOKOL!$A:$E,5,FALSE))</f>
        <v xml:space="preserve"> </v>
      </c>
      <c r="BX26" s="175"/>
      <c r="BY26" s="176" t="str">
        <f t="shared" si="54"/>
        <v xml:space="preserve"> 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28"/>
        <v xml:space="preserve"> </v>
      </c>
      <c r="CH26" s="175">
        <f t="shared" si="56"/>
        <v>0</v>
      </c>
      <c r="CI26" s="176" t="str">
        <f t="shared" si="57"/>
        <v xml:space="preserve"> </v>
      </c>
      <c r="CK26" s="172">
        <v>2</v>
      </c>
      <c r="CL26" s="233">
        <v>2</v>
      </c>
      <c r="CM26" s="173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4" t="str">
        <f t="shared" si="8"/>
        <v xml:space="preserve"> </v>
      </c>
      <c r="CS26" s="211" t="str">
        <f>IF(CO26=0," ",VLOOKUP(CO26,PROTOKOL!$A:$E,5,FALSE))</f>
        <v xml:space="preserve"> </v>
      </c>
      <c r="CT26" s="175"/>
      <c r="CU26" s="176" t="str">
        <f t="shared" si="58"/>
        <v xml:space="preserve"> 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29"/>
        <v xml:space="preserve"> </v>
      </c>
      <c r="DD26" s="175">
        <f t="shared" si="60"/>
        <v>0</v>
      </c>
      <c r="DE26" s="176" t="str">
        <f t="shared" si="61"/>
        <v xml:space="preserve"> </v>
      </c>
      <c r="DG26" s="172">
        <v>2</v>
      </c>
      <c r="DH26" s="233">
        <v>2</v>
      </c>
      <c r="DI26" s="173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/>
      <c r="DQ26" s="176" t="str">
        <f t="shared" si="62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30"/>
        <v xml:space="preserve"> </v>
      </c>
      <c r="DZ26" s="175">
        <f t="shared" si="64"/>
        <v>0</v>
      </c>
      <c r="EA26" s="176" t="str">
        <f t="shared" si="65"/>
        <v xml:space="preserve"> </v>
      </c>
      <c r="EC26" s="172">
        <v>2</v>
      </c>
      <c r="ED26" s="233">
        <v>2</v>
      </c>
      <c r="EE26" s="173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4" t="str">
        <f t="shared" si="12"/>
        <v xml:space="preserve"> </v>
      </c>
      <c r="EK26" s="211" t="str">
        <f>IF(EG26=0," ",VLOOKUP(EG26,PROTOKOL!$A:$E,5,FALSE))</f>
        <v xml:space="preserve"> </v>
      </c>
      <c r="EL26" s="175"/>
      <c r="EM26" s="176" t="str">
        <f t="shared" si="66"/>
        <v xml:space="preserve"> 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31"/>
        <v xml:space="preserve"> </v>
      </c>
      <c r="EV26" s="175">
        <f t="shared" si="68"/>
        <v>0</v>
      </c>
      <c r="EW26" s="176" t="str">
        <f t="shared" si="69"/>
        <v xml:space="preserve"> </v>
      </c>
      <c r="EY26" s="172">
        <v>2</v>
      </c>
      <c r="EZ26" s="233">
        <v>2</v>
      </c>
      <c r="FA26" s="173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4" t="str">
        <f t="shared" si="14"/>
        <v xml:space="preserve"> </v>
      </c>
      <c r="FG26" s="211" t="str">
        <f>IF(FC26=0," ",VLOOKUP(FC26,PROTOKOL!$A:$E,5,FALSE))</f>
        <v xml:space="preserve"> </v>
      </c>
      <c r="FH26" s="175"/>
      <c r="FI26" s="176" t="str">
        <f t="shared" si="70"/>
        <v xml:space="preserve"> 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32"/>
        <v xml:space="preserve"> </v>
      </c>
      <c r="FR26" s="175">
        <f t="shared" si="72"/>
        <v>0</v>
      </c>
      <c r="FS26" s="176" t="str">
        <f t="shared" si="73"/>
        <v xml:space="preserve"> </v>
      </c>
      <c r="FU26" s="172">
        <v>2</v>
      </c>
      <c r="FV26" s="233">
        <v>2</v>
      </c>
      <c r="FW26" s="173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4" t="str">
        <f t="shared" si="16"/>
        <v xml:space="preserve"> </v>
      </c>
      <c r="GC26" s="211" t="str">
        <f>IF(FY26=0," ",VLOOKUP(FY26,PROTOKOL!$A:$E,5,FALSE))</f>
        <v xml:space="preserve"> </v>
      </c>
      <c r="GD26" s="175"/>
      <c r="GE26" s="176" t="str">
        <f t="shared" si="74"/>
        <v xml:space="preserve"> 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33"/>
        <v xml:space="preserve"> </v>
      </c>
      <c r="GN26" s="175">
        <f t="shared" si="76"/>
        <v>0</v>
      </c>
      <c r="GO26" s="176" t="str">
        <f t="shared" si="77"/>
        <v xml:space="preserve"> </v>
      </c>
      <c r="GQ26" s="172">
        <v>2</v>
      </c>
      <c r="GR26" s="233">
        <v>2</v>
      </c>
      <c r="GS26" s="173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4" t="str">
        <f t="shared" si="18"/>
        <v xml:space="preserve"> </v>
      </c>
      <c r="GY26" s="211" t="str">
        <f>IF(GU26=0," ",VLOOKUP(GU26,PROTOKOL!$A:$E,5,FALSE))</f>
        <v xml:space="preserve"> </v>
      </c>
      <c r="GZ26" s="175"/>
      <c r="HA26" s="176" t="str">
        <f t="shared" si="78"/>
        <v xml:space="preserve"> 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34"/>
        <v xml:space="preserve"> </v>
      </c>
      <c r="HJ26" s="175">
        <f t="shared" si="80"/>
        <v>0</v>
      </c>
      <c r="HK26" s="176" t="str">
        <f t="shared" si="81"/>
        <v xml:space="preserve"> </v>
      </c>
      <c r="HM26" s="172">
        <v>2</v>
      </c>
      <c r="HN26" s="233">
        <v>2</v>
      </c>
      <c r="HO26" s="173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4" t="str">
        <f t="shared" si="20"/>
        <v xml:space="preserve"> </v>
      </c>
      <c r="HU26" s="211" t="str">
        <f>IF(HQ26=0," ",VLOOKUP(HQ26,PROTOKOL!$A:$E,5,FALSE))</f>
        <v xml:space="preserve"> </v>
      </c>
      <c r="HV26" s="175"/>
      <c r="HW26" s="176" t="str">
        <f t="shared" si="82"/>
        <v xml:space="preserve"> 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35"/>
        <v xml:space="preserve"> </v>
      </c>
      <c r="IF26" s="175">
        <f t="shared" si="84"/>
        <v>0</v>
      </c>
      <c r="IG26" s="176" t="str">
        <f t="shared" si="85"/>
        <v xml:space="preserve"> </v>
      </c>
      <c r="II26" s="172">
        <v>2</v>
      </c>
      <c r="IJ26" s="233">
        <v>2</v>
      </c>
      <c r="IK26" s="173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4" t="str">
        <f t="shared" si="22"/>
        <v xml:space="preserve"> </v>
      </c>
      <c r="IQ26" s="211" t="str">
        <f>IF(IM26=0," ",VLOOKUP(IM26,PROTOKOL!$A:$E,5,FALSE))</f>
        <v xml:space="preserve"> </v>
      </c>
      <c r="IR26" s="175"/>
      <c r="IS26" s="176" t="str">
        <f t="shared" si="86"/>
        <v xml:space="preserve"> 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36"/>
        <v xml:space="preserve"> </v>
      </c>
      <c r="JB26" s="175">
        <f t="shared" si="88"/>
        <v>0</v>
      </c>
      <c r="JC26" s="176" t="str">
        <f t="shared" si="89"/>
        <v xml:space="preserve"> </v>
      </c>
      <c r="JE26" s="172">
        <v>2</v>
      </c>
      <c r="JF26" s="233">
        <v>2</v>
      </c>
      <c r="JG26" s="173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/>
      <c r="JO26" s="176" t="str">
        <f t="shared" si="90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37"/>
        <v xml:space="preserve"> </v>
      </c>
      <c r="JX26" s="175">
        <f t="shared" si="92"/>
        <v>0</v>
      </c>
      <c r="JY26" s="176" t="str">
        <f t="shared" si="93"/>
        <v xml:space="preserve"> </v>
      </c>
      <c r="KA26" s="172">
        <v>2</v>
      </c>
      <c r="KB26" s="233">
        <v>2</v>
      </c>
      <c r="KC26" s="173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4" t="str">
        <f t="shared" si="26"/>
        <v xml:space="preserve"> </v>
      </c>
      <c r="KI26" s="211" t="str">
        <f>IF(KE26=0," ",VLOOKUP(KE26,PROTOKOL!$A:$E,5,FALSE))</f>
        <v xml:space="preserve"> </v>
      </c>
      <c r="KJ26" s="175"/>
      <c r="KK26" s="176" t="str">
        <f t="shared" si="94"/>
        <v xml:space="preserve"> 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38"/>
        <v xml:space="preserve"> </v>
      </c>
      <c r="KT26" s="175">
        <f t="shared" si="96"/>
        <v>0</v>
      </c>
      <c r="KU26" s="176" t="str">
        <f t="shared" si="97"/>
        <v xml:space="preserve"> </v>
      </c>
      <c r="KW26" s="172">
        <v>2</v>
      </c>
      <c r="KX26" s="233">
        <v>2</v>
      </c>
      <c r="KY26" s="173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/>
      <c r="LG26" s="176" t="str">
        <f t="shared" si="98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39"/>
        <v xml:space="preserve"> </v>
      </c>
      <c r="LP26" s="175">
        <f t="shared" si="100"/>
        <v>0</v>
      </c>
      <c r="LQ26" s="176" t="str">
        <f t="shared" si="101"/>
        <v xml:space="preserve"> </v>
      </c>
      <c r="LS26" s="172">
        <v>2</v>
      </c>
      <c r="LT26" s="233">
        <v>2</v>
      </c>
      <c r="LU26" s="173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4" t="str">
        <f t="shared" si="30"/>
        <v xml:space="preserve"> </v>
      </c>
      <c r="MA26" s="211" t="str">
        <f>IF(LW26=0," ",VLOOKUP(LW26,PROTOKOL!$A:$E,5,FALSE))</f>
        <v xml:space="preserve"> </v>
      </c>
      <c r="MB26" s="175"/>
      <c r="MC26" s="176" t="str">
        <f t="shared" si="102"/>
        <v xml:space="preserve"> 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40"/>
        <v xml:space="preserve"> </v>
      </c>
      <c r="ML26" s="175">
        <f t="shared" si="104"/>
        <v>0</v>
      </c>
      <c r="MM26" s="176" t="str">
        <f t="shared" si="105"/>
        <v xml:space="preserve"> </v>
      </c>
      <c r="MO26" s="172">
        <v>2</v>
      </c>
      <c r="MP26" s="233">
        <v>2</v>
      </c>
      <c r="MQ26" s="173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/>
      <c r="MY26" s="176" t="str">
        <f t="shared" si="106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41"/>
        <v xml:space="preserve"> </v>
      </c>
      <c r="NH26" s="175">
        <f t="shared" si="108"/>
        <v>0</v>
      </c>
      <c r="NI26" s="176" t="str">
        <f t="shared" si="109"/>
        <v xml:space="preserve"> </v>
      </c>
      <c r="NK26" s="172">
        <v>2</v>
      </c>
      <c r="NL26" s="233">
        <v>2</v>
      </c>
      <c r="NM26" s="173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/>
      <c r="NU26" s="176" t="str">
        <f t="shared" si="110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42"/>
        <v xml:space="preserve"> </v>
      </c>
      <c r="OD26" s="175">
        <f t="shared" si="112"/>
        <v>0</v>
      </c>
      <c r="OE26" s="176" t="str">
        <f t="shared" si="113"/>
        <v xml:space="preserve"> </v>
      </c>
      <c r="OG26" s="172">
        <v>2</v>
      </c>
      <c r="OH26" s="233">
        <v>2</v>
      </c>
      <c r="OI26" s="173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4" t="str">
        <f t="shared" si="36"/>
        <v xml:space="preserve"> </v>
      </c>
      <c r="OO26" s="211" t="str">
        <f>IF(OK26=0," ",VLOOKUP(OK26,PROTOKOL!$A:$E,5,FALSE))</f>
        <v xml:space="preserve"> </v>
      </c>
      <c r="OP26" s="175"/>
      <c r="OQ26" s="176" t="str">
        <f t="shared" si="114"/>
        <v xml:space="preserve"> 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43"/>
        <v xml:space="preserve"> </v>
      </c>
      <c r="OZ26" s="175">
        <f t="shared" si="116"/>
        <v>0</v>
      </c>
      <c r="PA26" s="176" t="str">
        <f t="shared" si="117"/>
        <v xml:space="preserve"> </v>
      </c>
      <c r="PC26" s="172">
        <v>2</v>
      </c>
      <c r="PD26" s="233">
        <v>2</v>
      </c>
      <c r="PE26" s="173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4" t="str">
        <f t="shared" si="38"/>
        <v xml:space="preserve"> </v>
      </c>
      <c r="PK26" s="211" t="str">
        <f>IF(PG26=0," ",VLOOKUP(PG26,PROTOKOL!$A:$E,5,FALSE))</f>
        <v xml:space="preserve"> </v>
      </c>
      <c r="PL26" s="175"/>
      <c r="PM26" s="176" t="str">
        <f t="shared" si="118"/>
        <v xml:space="preserve"> 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44"/>
        <v xml:space="preserve"> </v>
      </c>
      <c r="PV26" s="175">
        <f t="shared" si="120"/>
        <v>0</v>
      </c>
      <c r="PW26" s="176" t="str">
        <f t="shared" si="121"/>
        <v xml:space="preserve"> </v>
      </c>
      <c r="PY26" s="172">
        <v>2</v>
      </c>
      <c r="PZ26" s="233">
        <v>2</v>
      </c>
      <c r="QA26" s="173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4" t="str">
        <f t="shared" si="40"/>
        <v xml:space="preserve"> </v>
      </c>
      <c r="QG26" s="211" t="str">
        <f>IF(QC26=0," ",VLOOKUP(QC26,PROTOKOL!$A:$E,5,FALSE))</f>
        <v xml:space="preserve"> </v>
      </c>
      <c r="QH26" s="175"/>
      <c r="QI26" s="176" t="str">
        <f t="shared" si="122"/>
        <v xml:space="preserve"> 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45"/>
        <v xml:space="preserve"> </v>
      </c>
      <c r="QR26" s="175">
        <f t="shared" si="124"/>
        <v>0</v>
      </c>
      <c r="QS26" s="176" t="str">
        <f t="shared" si="125"/>
        <v xml:space="preserve"> </v>
      </c>
    </row>
    <row r="27" spans="1:461" ht="15">
      <c r="A27" s="172">
        <v>2</v>
      </c>
      <c r="B27" s="231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/>
      <c r="K27" s="176" t="str">
        <f t="shared" si="42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3"/>
        <v xml:space="preserve"> </v>
      </c>
      <c r="T27" s="175">
        <f t="shared" si="44"/>
        <v>0</v>
      </c>
      <c r="U27" s="176" t="str">
        <f t="shared" si="45"/>
        <v xml:space="preserve"> </v>
      </c>
      <c r="W27" s="172">
        <v>2</v>
      </c>
      <c r="X27" s="231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/>
      <c r="AG27" s="176" t="str">
        <f t="shared" si="46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26"/>
        <v xml:space="preserve"> </v>
      </c>
      <c r="AP27" s="175">
        <f t="shared" si="48"/>
        <v>0</v>
      </c>
      <c r="AQ27" s="176" t="str">
        <f t="shared" si="49"/>
        <v xml:space="preserve"> </v>
      </c>
      <c r="AS27" s="172">
        <v>2</v>
      </c>
      <c r="AT27" s="231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/>
      <c r="BC27" s="176" t="str">
        <f t="shared" si="50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27"/>
        <v xml:space="preserve"> </v>
      </c>
      <c r="BL27" s="175">
        <f t="shared" si="52"/>
        <v>0</v>
      </c>
      <c r="BM27" s="176" t="str">
        <f t="shared" si="53"/>
        <v xml:space="preserve"> </v>
      </c>
      <c r="BO27" s="172">
        <v>2</v>
      </c>
      <c r="BP27" s="231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/>
      <c r="BY27" s="176" t="str">
        <f t="shared" si="54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28"/>
        <v xml:space="preserve"> </v>
      </c>
      <c r="CH27" s="175">
        <f t="shared" si="56"/>
        <v>0</v>
      </c>
      <c r="CI27" s="176" t="str">
        <f t="shared" si="57"/>
        <v xml:space="preserve"> </v>
      </c>
      <c r="CK27" s="172">
        <v>2</v>
      </c>
      <c r="CL27" s="231"/>
      <c r="CM27" s="173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4" t="str">
        <f t="shared" si="8"/>
        <v xml:space="preserve"> </v>
      </c>
      <c r="CS27" s="211" t="str">
        <f>IF(CO27=0," ",VLOOKUP(CO27,PROTOKOL!$A:$E,5,FALSE))</f>
        <v xml:space="preserve"> </v>
      </c>
      <c r="CT27" s="175"/>
      <c r="CU27" s="176" t="str">
        <f t="shared" si="58"/>
        <v xml:space="preserve"> 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29"/>
        <v xml:space="preserve"> </v>
      </c>
      <c r="DD27" s="175">
        <f t="shared" si="60"/>
        <v>0</v>
      </c>
      <c r="DE27" s="176" t="str">
        <f t="shared" si="61"/>
        <v xml:space="preserve"> </v>
      </c>
      <c r="DG27" s="172">
        <v>2</v>
      </c>
      <c r="DH27" s="231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/>
      <c r="DQ27" s="176" t="str">
        <f t="shared" si="62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30"/>
        <v xml:space="preserve"> </v>
      </c>
      <c r="DZ27" s="175">
        <f t="shared" si="64"/>
        <v>0</v>
      </c>
      <c r="EA27" s="176" t="str">
        <f t="shared" si="65"/>
        <v xml:space="preserve"> </v>
      </c>
      <c r="EC27" s="172">
        <v>2</v>
      </c>
      <c r="ED27" s="231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/>
      <c r="EM27" s="176" t="str">
        <f t="shared" si="66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31"/>
        <v xml:space="preserve"> </v>
      </c>
      <c r="EV27" s="175">
        <f t="shared" si="68"/>
        <v>0</v>
      </c>
      <c r="EW27" s="176" t="str">
        <f t="shared" si="69"/>
        <v xml:space="preserve"> </v>
      </c>
      <c r="EY27" s="172">
        <v>2</v>
      </c>
      <c r="EZ27" s="231"/>
      <c r="FA27" s="173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4" t="str">
        <f t="shared" si="14"/>
        <v xml:space="preserve"> </v>
      </c>
      <c r="FG27" s="211" t="str">
        <f>IF(FC27=0," ",VLOOKUP(FC27,PROTOKOL!$A:$E,5,FALSE))</f>
        <v xml:space="preserve"> </v>
      </c>
      <c r="FH27" s="175"/>
      <c r="FI27" s="176" t="str">
        <f t="shared" si="70"/>
        <v xml:space="preserve"> 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32"/>
        <v xml:space="preserve"> </v>
      </c>
      <c r="FR27" s="175">
        <f t="shared" si="72"/>
        <v>0</v>
      </c>
      <c r="FS27" s="176" t="str">
        <f t="shared" si="73"/>
        <v xml:space="preserve"> </v>
      </c>
      <c r="FU27" s="172">
        <v>2</v>
      </c>
      <c r="FV27" s="231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/>
      <c r="GE27" s="176" t="str">
        <f t="shared" si="74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33"/>
        <v xml:space="preserve"> </v>
      </c>
      <c r="GN27" s="175">
        <f t="shared" si="76"/>
        <v>0</v>
      </c>
      <c r="GO27" s="176" t="str">
        <f t="shared" si="77"/>
        <v xml:space="preserve"> </v>
      </c>
      <c r="GQ27" s="172">
        <v>2</v>
      </c>
      <c r="GR27" s="231"/>
      <c r="GS27" s="173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4" t="str">
        <f t="shared" si="18"/>
        <v xml:space="preserve"> </v>
      </c>
      <c r="GY27" s="211" t="str">
        <f>IF(GU27=0," ",VLOOKUP(GU27,PROTOKOL!$A:$E,5,FALSE))</f>
        <v xml:space="preserve"> </v>
      </c>
      <c r="GZ27" s="175"/>
      <c r="HA27" s="176" t="str">
        <f t="shared" si="78"/>
        <v xml:space="preserve"> 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34"/>
        <v xml:space="preserve"> </v>
      </c>
      <c r="HJ27" s="175">
        <f t="shared" si="80"/>
        <v>0</v>
      </c>
      <c r="HK27" s="176" t="str">
        <f t="shared" si="81"/>
        <v xml:space="preserve"> </v>
      </c>
      <c r="HM27" s="172">
        <v>2</v>
      </c>
      <c r="HN27" s="231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/>
      <c r="HW27" s="176" t="str">
        <f t="shared" si="82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35"/>
        <v xml:space="preserve"> </v>
      </c>
      <c r="IF27" s="175">
        <f t="shared" si="84"/>
        <v>0</v>
      </c>
      <c r="IG27" s="176" t="str">
        <f t="shared" si="85"/>
        <v xml:space="preserve"> </v>
      </c>
      <c r="II27" s="172">
        <v>2</v>
      </c>
      <c r="IJ27" s="231"/>
      <c r="IK27" s="173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4" t="str">
        <f t="shared" si="22"/>
        <v xml:space="preserve"> </v>
      </c>
      <c r="IQ27" s="211" t="str">
        <f>IF(IM27=0," ",VLOOKUP(IM27,PROTOKOL!$A:$E,5,FALSE))</f>
        <v xml:space="preserve"> </v>
      </c>
      <c r="IR27" s="175"/>
      <c r="IS27" s="176" t="str">
        <f t="shared" si="86"/>
        <v xml:space="preserve"> 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36"/>
        <v xml:space="preserve"> </v>
      </c>
      <c r="JB27" s="175">
        <f t="shared" si="88"/>
        <v>0</v>
      </c>
      <c r="JC27" s="176" t="str">
        <f t="shared" si="89"/>
        <v xml:space="preserve"> </v>
      </c>
      <c r="JE27" s="172">
        <v>2</v>
      </c>
      <c r="JF27" s="231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/>
      <c r="JO27" s="176" t="str">
        <f t="shared" si="90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37"/>
        <v xml:space="preserve"> </v>
      </c>
      <c r="JX27" s="175">
        <f t="shared" si="92"/>
        <v>0</v>
      </c>
      <c r="JY27" s="176" t="str">
        <f t="shared" si="93"/>
        <v xml:space="preserve"> </v>
      </c>
      <c r="KA27" s="172">
        <v>2</v>
      </c>
      <c r="KB27" s="231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/>
      <c r="KK27" s="176" t="str">
        <f t="shared" si="94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38"/>
        <v xml:space="preserve"> </v>
      </c>
      <c r="KT27" s="175">
        <f t="shared" si="96"/>
        <v>0</v>
      </c>
      <c r="KU27" s="176" t="str">
        <f t="shared" si="97"/>
        <v xml:space="preserve"> </v>
      </c>
      <c r="KW27" s="172">
        <v>2</v>
      </c>
      <c r="KX27" s="231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/>
      <c r="LG27" s="176" t="str">
        <f t="shared" si="98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39"/>
        <v xml:space="preserve"> </v>
      </c>
      <c r="LP27" s="175">
        <f t="shared" si="100"/>
        <v>0</v>
      </c>
      <c r="LQ27" s="176" t="str">
        <f t="shared" si="101"/>
        <v xml:space="preserve"> </v>
      </c>
      <c r="LS27" s="172">
        <v>2</v>
      </c>
      <c r="LT27" s="231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/>
      <c r="MC27" s="176" t="str">
        <f t="shared" si="102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40"/>
        <v xml:space="preserve"> </v>
      </c>
      <c r="ML27" s="175">
        <f t="shared" si="104"/>
        <v>0</v>
      </c>
      <c r="MM27" s="176" t="str">
        <f t="shared" si="105"/>
        <v xml:space="preserve"> </v>
      </c>
      <c r="MO27" s="172">
        <v>2</v>
      </c>
      <c r="MP27" s="231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/>
      <c r="MY27" s="176" t="str">
        <f t="shared" si="106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41"/>
        <v xml:space="preserve"> </v>
      </c>
      <c r="NH27" s="175">
        <f t="shared" si="108"/>
        <v>0</v>
      </c>
      <c r="NI27" s="176" t="str">
        <f t="shared" si="109"/>
        <v xml:space="preserve"> </v>
      </c>
      <c r="NK27" s="172">
        <v>2</v>
      </c>
      <c r="NL27" s="231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/>
      <c r="NU27" s="176" t="str">
        <f t="shared" si="110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42"/>
        <v xml:space="preserve"> </v>
      </c>
      <c r="OD27" s="175">
        <f t="shared" si="112"/>
        <v>0</v>
      </c>
      <c r="OE27" s="176" t="str">
        <f t="shared" si="113"/>
        <v xml:space="preserve"> </v>
      </c>
      <c r="OG27" s="172">
        <v>2</v>
      </c>
      <c r="OH27" s="231"/>
      <c r="OI27" s="173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4" t="str">
        <f t="shared" si="36"/>
        <v xml:space="preserve"> </v>
      </c>
      <c r="OO27" s="211" t="str">
        <f>IF(OK27=0," ",VLOOKUP(OK27,PROTOKOL!$A:$E,5,FALSE))</f>
        <v xml:space="preserve"> </v>
      </c>
      <c r="OP27" s="175"/>
      <c r="OQ27" s="176" t="str">
        <f t="shared" si="114"/>
        <v xml:space="preserve"> 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43"/>
        <v xml:space="preserve"> </v>
      </c>
      <c r="OZ27" s="175">
        <f t="shared" si="116"/>
        <v>0</v>
      </c>
      <c r="PA27" s="176" t="str">
        <f t="shared" si="117"/>
        <v xml:space="preserve"> </v>
      </c>
      <c r="PC27" s="172">
        <v>2</v>
      </c>
      <c r="PD27" s="231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/>
      <c r="PM27" s="176" t="str">
        <f t="shared" si="118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44"/>
        <v xml:space="preserve"> </v>
      </c>
      <c r="PV27" s="175">
        <f t="shared" si="120"/>
        <v>0</v>
      </c>
      <c r="PW27" s="176" t="str">
        <f t="shared" si="121"/>
        <v xml:space="preserve"> </v>
      </c>
      <c r="PY27" s="172">
        <v>2</v>
      </c>
      <c r="PZ27" s="231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/>
      <c r="QI27" s="176" t="str">
        <f t="shared" si="122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45"/>
        <v xml:space="preserve"> </v>
      </c>
      <c r="QR27" s="175">
        <f t="shared" si="124"/>
        <v>0</v>
      </c>
      <c r="QS27" s="176" t="str">
        <f t="shared" si="125"/>
        <v xml:space="preserve"> </v>
      </c>
    </row>
    <row r="28" spans="1:461" ht="15">
      <c r="A28" s="172">
        <v>2</v>
      </c>
      <c r="B28" s="232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/>
      <c r="K28" s="176" t="str">
        <f t="shared" si="42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3"/>
        <v xml:space="preserve"> </v>
      </c>
      <c r="T28" s="175">
        <f t="shared" si="44"/>
        <v>0</v>
      </c>
      <c r="U28" s="176" t="str">
        <f t="shared" si="45"/>
        <v xml:space="preserve"> </v>
      </c>
      <c r="W28" s="172">
        <v>2</v>
      </c>
      <c r="X28" s="232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/>
      <c r="AG28" s="176" t="str">
        <f t="shared" si="46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26"/>
        <v xml:space="preserve"> </v>
      </c>
      <c r="AP28" s="175">
        <f t="shared" si="48"/>
        <v>0</v>
      </c>
      <c r="AQ28" s="176" t="str">
        <f t="shared" si="49"/>
        <v xml:space="preserve"> </v>
      </c>
      <c r="AS28" s="172">
        <v>2</v>
      </c>
      <c r="AT28" s="232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/>
      <c r="BC28" s="176" t="str">
        <f t="shared" si="50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27"/>
        <v xml:space="preserve"> </v>
      </c>
      <c r="BL28" s="175">
        <f t="shared" si="52"/>
        <v>0</v>
      </c>
      <c r="BM28" s="176" t="str">
        <f t="shared" si="53"/>
        <v xml:space="preserve"> </v>
      </c>
      <c r="BO28" s="172">
        <v>2</v>
      </c>
      <c r="BP28" s="232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/>
      <c r="BY28" s="176" t="str">
        <f t="shared" si="54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28"/>
        <v xml:space="preserve"> </v>
      </c>
      <c r="CH28" s="175">
        <f t="shared" si="56"/>
        <v>0</v>
      </c>
      <c r="CI28" s="176" t="str">
        <f t="shared" si="57"/>
        <v xml:space="preserve"> </v>
      </c>
      <c r="CK28" s="172">
        <v>2</v>
      </c>
      <c r="CL28" s="232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/>
      <c r="CU28" s="176" t="str">
        <f t="shared" si="58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29"/>
        <v xml:space="preserve"> </v>
      </c>
      <c r="DD28" s="175">
        <f t="shared" si="60"/>
        <v>0</v>
      </c>
      <c r="DE28" s="176" t="str">
        <f t="shared" si="61"/>
        <v xml:space="preserve"> </v>
      </c>
      <c r="DG28" s="172">
        <v>2</v>
      </c>
      <c r="DH28" s="232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/>
      <c r="DQ28" s="176" t="str">
        <f t="shared" si="62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30"/>
        <v xml:space="preserve"> </v>
      </c>
      <c r="DZ28" s="175">
        <f t="shared" si="64"/>
        <v>0</v>
      </c>
      <c r="EA28" s="176" t="str">
        <f t="shared" si="65"/>
        <v xml:space="preserve"> </v>
      </c>
      <c r="EC28" s="172">
        <v>2</v>
      </c>
      <c r="ED28" s="232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/>
      <c r="EM28" s="176" t="str">
        <f t="shared" si="66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31"/>
        <v xml:space="preserve"> </v>
      </c>
      <c r="EV28" s="175">
        <f t="shared" si="68"/>
        <v>0</v>
      </c>
      <c r="EW28" s="176" t="str">
        <f t="shared" si="69"/>
        <v xml:space="preserve"> </v>
      </c>
      <c r="EY28" s="172">
        <v>2</v>
      </c>
      <c r="EZ28" s="232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/>
      <c r="FI28" s="176" t="str">
        <f t="shared" si="70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32"/>
        <v xml:space="preserve"> </v>
      </c>
      <c r="FR28" s="175">
        <f t="shared" si="72"/>
        <v>0</v>
      </c>
      <c r="FS28" s="176" t="str">
        <f t="shared" si="73"/>
        <v xml:space="preserve"> </v>
      </c>
      <c r="FU28" s="172">
        <v>2</v>
      </c>
      <c r="FV28" s="232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/>
      <c r="GE28" s="176" t="str">
        <f t="shared" si="74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33"/>
        <v xml:space="preserve"> </v>
      </c>
      <c r="GN28" s="175">
        <f t="shared" si="76"/>
        <v>0</v>
      </c>
      <c r="GO28" s="176" t="str">
        <f t="shared" si="77"/>
        <v xml:space="preserve"> </v>
      </c>
      <c r="GQ28" s="172">
        <v>2</v>
      </c>
      <c r="GR28" s="232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/>
      <c r="HA28" s="176" t="str">
        <f t="shared" si="78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34"/>
        <v xml:space="preserve"> </v>
      </c>
      <c r="HJ28" s="175">
        <f t="shared" si="80"/>
        <v>0</v>
      </c>
      <c r="HK28" s="176" t="str">
        <f t="shared" si="81"/>
        <v xml:space="preserve"> </v>
      </c>
      <c r="HM28" s="172">
        <v>2</v>
      </c>
      <c r="HN28" s="232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/>
      <c r="HW28" s="176" t="str">
        <f t="shared" si="82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35"/>
        <v xml:space="preserve"> </v>
      </c>
      <c r="IF28" s="175">
        <f t="shared" si="84"/>
        <v>0</v>
      </c>
      <c r="IG28" s="176" t="str">
        <f t="shared" si="85"/>
        <v xml:space="preserve"> </v>
      </c>
      <c r="II28" s="172">
        <v>2</v>
      </c>
      <c r="IJ28" s="232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/>
      <c r="IS28" s="176" t="str">
        <f t="shared" si="86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36"/>
        <v xml:space="preserve"> </v>
      </c>
      <c r="JB28" s="175">
        <f t="shared" si="88"/>
        <v>0</v>
      </c>
      <c r="JC28" s="176" t="str">
        <f t="shared" si="89"/>
        <v xml:space="preserve"> </v>
      </c>
      <c r="JE28" s="172">
        <v>2</v>
      </c>
      <c r="JF28" s="232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/>
      <c r="JO28" s="176" t="str">
        <f t="shared" si="90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37"/>
        <v xml:space="preserve"> </v>
      </c>
      <c r="JX28" s="175">
        <f t="shared" si="92"/>
        <v>0</v>
      </c>
      <c r="JY28" s="176" t="str">
        <f t="shared" si="93"/>
        <v xml:space="preserve"> </v>
      </c>
      <c r="KA28" s="172">
        <v>2</v>
      </c>
      <c r="KB28" s="232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/>
      <c r="KK28" s="176" t="str">
        <f t="shared" si="94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38"/>
        <v xml:space="preserve"> </v>
      </c>
      <c r="KT28" s="175">
        <f t="shared" si="96"/>
        <v>0</v>
      </c>
      <c r="KU28" s="176" t="str">
        <f t="shared" si="97"/>
        <v xml:space="preserve"> </v>
      </c>
      <c r="KW28" s="172">
        <v>2</v>
      </c>
      <c r="KX28" s="232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/>
      <c r="LG28" s="176" t="str">
        <f t="shared" si="98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39"/>
        <v xml:space="preserve"> </v>
      </c>
      <c r="LP28" s="175">
        <f t="shared" si="100"/>
        <v>0</v>
      </c>
      <c r="LQ28" s="176" t="str">
        <f t="shared" si="101"/>
        <v xml:space="preserve"> </v>
      </c>
      <c r="LS28" s="172">
        <v>2</v>
      </c>
      <c r="LT28" s="232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/>
      <c r="MC28" s="176" t="str">
        <f t="shared" si="102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40"/>
        <v xml:space="preserve"> </v>
      </c>
      <c r="ML28" s="175">
        <f t="shared" si="104"/>
        <v>0</v>
      </c>
      <c r="MM28" s="176" t="str">
        <f t="shared" si="105"/>
        <v xml:space="preserve"> </v>
      </c>
      <c r="MO28" s="172">
        <v>2</v>
      </c>
      <c r="MP28" s="232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/>
      <c r="MY28" s="176" t="str">
        <f t="shared" si="106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41"/>
        <v xml:space="preserve"> </v>
      </c>
      <c r="NH28" s="175">
        <f t="shared" si="108"/>
        <v>0</v>
      </c>
      <c r="NI28" s="176" t="str">
        <f t="shared" si="109"/>
        <v xml:space="preserve"> </v>
      </c>
      <c r="NK28" s="172">
        <v>2</v>
      </c>
      <c r="NL28" s="232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/>
      <c r="NU28" s="176" t="str">
        <f t="shared" si="110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42"/>
        <v xml:space="preserve"> </v>
      </c>
      <c r="OD28" s="175">
        <f t="shared" si="112"/>
        <v>0</v>
      </c>
      <c r="OE28" s="176" t="str">
        <f t="shared" si="113"/>
        <v xml:space="preserve"> </v>
      </c>
      <c r="OG28" s="172">
        <v>2</v>
      </c>
      <c r="OH28" s="232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/>
      <c r="OQ28" s="176" t="str">
        <f t="shared" si="114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43"/>
        <v xml:space="preserve"> </v>
      </c>
      <c r="OZ28" s="175">
        <f t="shared" si="116"/>
        <v>0</v>
      </c>
      <c r="PA28" s="176" t="str">
        <f t="shared" si="117"/>
        <v xml:space="preserve"> </v>
      </c>
      <c r="PC28" s="172">
        <v>2</v>
      </c>
      <c r="PD28" s="232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/>
      <c r="PM28" s="176" t="str">
        <f t="shared" si="118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44"/>
        <v xml:space="preserve"> </v>
      </c>
      <c r="PV28" s="175">
        <f t="shared" si="120"/>
        <v>0</v>
      </c>
      <c r="PW28" s="176" t="str">
        <f t="shared" si="121"/>
        <v xml:space="preserve"> </v>
      </c>
      <c r="PY28" s="172">
        <v>2</v>
      </c>
      <c r="PZ28" s="232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/>
      <c r="QI28" s="176" t="str">
        <f t="shared" si="122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45"/>
        <v xml:space="preserve"> </v>
      </c>
      <c r="QR28" s="175">
        <f t="shared" si="124"/>
        <v>0</v>
      </c>
      <c r="QS28" s="176" t="str">
        <f t="shared" si="125"/>
        <v xml:space="preserve"> </v>
      </c>
    </row>
    <row r="29" spans="1:461" ht="15">
      <c r="A29" s="172">
        <v>3</v>
      </c>
      <c r="B29" s="233">
        <v>3</v>
      </c>
      <c r="C29" s="173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4" t="str">
        <f t="shared" si="0"/>
        <v xml:space="preserve"> </v>
      </c>
      <c r="I29" s="211" t="str">
        <f>IF(E29=0," ",VLOOKUP(E29,PROTOKOL!$A:$E,5,FALSE))</f>
        <v xml:space="preserve"> </v>
      </c>
      <c r="J29" s="175"/>
      <c r="K29" s="176" t="str">
        <f t="shared" si="42"/>
        <v xml:space="preserve"> 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3"/>
        <v xml:space="preserve"> </v>
      </c>
      <c r="T29" s="175">
        <f t="shared" si="44"/>
        <v>0</v>
      </c>
      <c r="U29" s="176" t="str">
        <f t="shared" si="45"/>
        <v xml:space="preserve"> </v>
      </c>
      <c r="W29" s="172">
        <v>3</v>
      </c>
      <c r="X29" s="233">
        <v>3</v>
      </c>
      <c r="Y29" s="173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4" t="str">
        <f t="shared" si="2"/>
        <v xml:space="preserve"> </v>
      </c>
      <c r="AE29" s="211" t="str">
        <f>IF(AA29=0," ",VLOOKUP(AA29,PROTOKOL!$A:$E,5,FALSE))</f>
        <v xml:space="preserve"> </v>
      </c>
      <c r="AF29" s="175"/>
      <c r="AG29" s="176" t="str">
        <f t="shared" si="46"/>
        <v xml:space="preserve"> 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26"/>
        <v xml:space="preserve"> </v>
      </c>
      <c r="AP29" s="175">
        <f t="shared" si="48"/>
        <v>0</v>
      </c>
      <c r="AQ29" s="176" t="str">
        <f t="shared" si="49"/>
        <v xml:space="preserve"> </v>
      </c>
      <c r="AS29" s="172">
        <v>3</v>
      </c>
      <c r="AT29" s="233">
        <v>3</v>
      </c>
      <c r="AU29" s="173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4" t="str">
        <f t="shared" si="4"/>
        <v xml:space="preserve"> </v>
      </c>
      <c r="BA29" s="211" t="str">
        <f>IF(AW29=0," ",VLOOKUP(AW29,PROTOKOL!$A:$E,5,FALSE))</f>
        <v xml:space="preserve"> </v>
      </c>
      <c r="BB29" s="175"/>
      <c r="BC29" s="176" t="str">
        <f t="shared" si="50"/>
        <v xml:space="preserve"> 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27"/>
        <v xml:space="preserve"> </v>
      </c>
      <c r="BL29" s="175">
        <f t="shared" si="52"/>
        <v>0</v>
      </c>
      <c r="BM29" s="176" t="str">
        <f t="shared" si="53"/>
        <v xml:space="preserve"> </v>
      </c>
      <c r="BO29" s="172">
        <v>3</v>
      </c>
      <c r="BP29" s="233">
        <v>3</v>
      </c>
      <c r="BQ29" s="173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4" t="str">
        <f t="shared" si="6"/>
        <v xml:space="preserve"> </v>
      </c>
      <c r="BW29" s="211" t="str">
        <f>IF(BS29=0," ",VLOOKUP(BS29,PROTOKOL!$A:$E,5,FALSE))</f>
        <v xml:space="preserve"> </v>
      </c>
      <c r="BX29" s="175"/>
      <c r="BY29" s="176" t="str">
        <f t="shared" si="54"/>
        <v xml:space="preserve"> 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28"/>
        <v xml:space="preserve"> </v>
      </c>
      <c r="CH29" s="175">
        <f t="shared" si="56"/>
        <v>0</v>
      </c>
      <c r="CI29" s="176" t="str">
        <f t="shared" si="57"/>
        <v xml:space="preserve"> </v>
      </c>
      <c r="CK29" s="172">
        <v>3</v>
      </c>
      <c r="CL29" s="233">
        <v>3</v>
      </c>
      <c r="CM29" s="173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4" t="str">
        <f t="shared" si="8"/>
        <v xml:space="preserve"> </v>
      </c>
      <c r="CS29" s="211" t="str">
        <f>IF(CO29=0," ",VLOOKUP(CO29,PROTOKOL!$A:$E,5,FALSE))</f>
        <v xml:space="preserve"> </v>
      </c>
      <c r="CT29" s="175"/>
      <c r="CU29" s="176" t="str">
        <f t="shared" si="58"/>
        <v xml:space="preserve"> 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29"/>
        <v xml:space="preserve"> </v>
      </c>
      <c r="DD29" s="175">
        <f t="shared" si="60"/>
        <v>0</v>
      </c>
      <c r="DE29" s="176" t="str">
        <f t="shared" si="61"/>
        <v xml:space="preserve"> </v>
      </c>
      <c r="DG29" s="172">
        <v>3</v>
      </c>
      <c r="DH29" s="233">
        <v>3</v>
      </c>
      <c r="DI29" s="173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4" t="str">
        <f t="shared" si="10"/>
        <v xml:space="preserve"> </v>
      </c>
      <c r="DO29" s="211" t="str">
        <f>IF(DK29=0," ",VLOOKUP(DK29,PROTOKOL!$A:$E,5,FALSE))</f>
        <v xml:space="preserve"> </v>
      </c>
      <c r="DP29" s="175"/>
      <c r="DQ29" s="176" t="str">
        <f t="shared" si="62"/>
        <v xml:space="preserve"> 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30"/>
        <v xml:space="preserve"> </v>
      </c>
      <c r="DZ29" s="175">
        <f t="shared" si="64"/>
        <v>0</v>
      </c>
      <c r="EA29" s="176" t="str">
        <f t="shared" si="65"/>
        <v xml:space="preserve"> </v>
      </c>
      <c r="EC29" s="172">
        <v>3</v>
      </c>
      <c r="ED29" s="233">
        <v>3</v>
      </c>
      <c r="EE29" s="173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4" t="str">
        <f t="shared" si="12"/>
        <v xml:space="preserve"> </v>
      </c>
      <c r="EK29" s="211" t="str">
        <f>IF(EG29=0," ",VLOOKUP(EG29,PROTOKOL!$A:$E,5,FALSE))</f>
        <v xml:space="preserve"> </v>
      </c>
      <c r="EL29" s="175"/>
      <c r="EM29" s="176" t="str">
        <f t="shared" si="66"/>
        <v xml:space="preserve"> 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31"/>
        <v xml:space="preserve"> </v>
      </c>
      <c r="EV29" s="175">
        <f t="shared" si="68"/>
        <v>0</v>
      </c>
      <c r="EW29" s="176" t="str">
        <f t="shared" si="69"/>
        <v xml:space="preserve"> </v>
      </c>
      <c r="EY29" s="172">
        <v>3</v>
      </c>
      <c r="EZ29" s="233">
        <v>3</v>
      </c>
      <c r="FA29" s="173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4" t="str">
        <f t="shared" si="14"/>
        <v xml:space="preserve"> </v>
      </c>
      <c r="FG29" s="211" t="str">
        <f>IF(FC29=0," ",VLOOKUP(FC29,PROTOKOL!$A:$E,5,FALSE))</f>
        <v xml:space="preserve"> </v>
      </c>
      <c r="FH29" s="175"/>
      <c r="FI29" s="176" t="str">
        <f t="shared" si="70"/>
        <v xml:space="preserve"> 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32"/>
        <v xml:space="preserve"> </v>
      </c>
      <c r="FR29" s="175">
        <f t="shared" si="72"/>
        <v>0</v>
      </c>
      <c r="FS29" s="176" t="str">
        <f t="shared" si="73"/>
        <v xml:space="preserve"> </v>
      </c>
      <c r="FU29" s="172">
        <v>3</v>
      </c>
      <c r="FV29" s="233">
        <v>3</v>
      </c>
      <c r="FW29" s="173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4" t="str">
        <f t="shared" si="16"/>
        <v xml:space="preserve"> </v>
      </c>
      <c r="GC29" s="211" t="str">
        <f>IF(FY29=0," ",VLOOKUP(FY29,PROTOKOL!$A:$E,5,FALSE))</f>
        <v xml:space="preserve"> </v>
      </c>
      <c r="GD29" s="175"/>
      <c r="GE29" s="176" t="str">
        <f t="shared" si="74"/>
        <v xml:space="preserve"> 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33"/>
        <v xml:space="preserve"> </v>
      </c>
      <c r="GN29" s="175">
        <f t="shared" si="76"/>
        <v>0</v>
      </c>
      <c r="GO29" s="176" t="str">
        <f t="shared" si="77"/>
        <v xml:space="preserve"> </v>
      </c>
      <c r="GQ29" s="172">
        <v>3</v>
      </c>
      <c r="GR29" s="233">
        <v>3</v>
      </c>
      <c r="GS29" s="173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4" t="str">
        <f t="shared" si="18"/>
        <v xml:space="preserve"> </v>
      </c>
      <c r="GY29" s="211" t="str">
        <f>IF(GU29=0," ",VLOOKUP(GU29,PROTOKOL!$A:$E,5,FALSE))</f>
        <v xml:space="preserve"> </v>
      </c>
      <c r="GZ29" s="175"/>
      <c r="HA29" s="176" t="str">
        <f t="shared" si="78"/>
        <v xml:space="preserve"> 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34"/>
        <v xml:space="preserve"> </v>
      </c>
      <c r="HJ29" s="175">
        <f t="shared" si="80"/>
        <v>0</v>
      </c>
      <c r="HK29" s="176" t="str">
        <f t="shared" si="81"/>
        <v xml:space="preserve"> </v>
      </c>
      <c r="HM29" s="172">
        <v>3</v>
      </c>
      <c r="HN29" s="233">
        <v>3</v>
      </c>
      <c r="HO29" s="173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4" t="str">
        <f t="shared" si="20"/>
        <v xml:space="preserve"> </v>
      </c>
      <c r="HU29" s="211" t="str">
        <f>IF(HQ29=0," ",VLOOKUP(HQ29,PROTOKOL!$A:$E,5,FALSE))</f>
        <v xml:space="preserve"> </v>
      </c>
      <c r="HV29" s="175"/>
      <c r="HW29" s="176" t="str">
        <f t="shared" si="82"/>
        <v xml:space="preserve"> 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35"/>
        <v xml:space="preserve"> </v>
      </c>
      <c r="IF29" s="175">
        <f t="shared" si="84"/>
        <v>0</v>
      </c>
      <c r="IG29" s="176" t="str">
        <f t="shared" si="85"/>
        <v xml:space="preserve"> </v>
      </c>
      <c r="II29" s="172">
        <v>3</v>
      </c>
      <c r="IJ29" s="233">
        <v>3</v>
      </c>
      <c r="IK29" s="173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4" t="str">
        <f t="shared" si="22"/>
        <v xml:space="preserve"> </v>
      </c>
      <c r="IQ29" s="211" t="str">
        <f>IF(IM29=0," ",VLOOKUP(IM29,PROTOKOL!$A:$E,5,FALSE))</f>
        <v xml:space="preserve"> </v>
      </c>
      <c r="IR29" s="175"/>
      <c r="IS29" s="176" t="str">
        <f t="shared" si="86"/>
        <v xml:space="preserve"> 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36"/>
        <v xml:space="preserve"> </v>
      </c>
      <c r="JB29" s="175">
        <f t="shared" si="88"/>
        <v>0</v>
      </c>
      <c r="JC29" s="176" t="str">
        <f t="shared" si="89"/>
        <v xml:space="preserve"> </v>
      </c>
      <c r="JE29" s="172">
        <v>3</v>
      </c>
      <c r="JF29" s="233">
        <v>3</v>
      </c>
      <c r="JG29" s="173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/>
      <c r="JO29" s="176" t="str">
        <f t="shared" si="90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37"/>
        <v xml:space="preserve"> </v>
      </c>
      <c r="JX29" s="175">
        <f t="shared" si="92"/>
        <v>0</v>
      </c>
      <c r="JY29" s="176" t="str">
        <f t="shared" si="93"/>
        <v xml:space="preserve"> </v>
      </c>
      <c r="KA29" s="172">
        <v>3</v>
      </c>
      <c r="KB29" s="233">
        <v>3</v>
      </c>
      <c r="KC29" s="173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4" t="str">
        <f t="shared" si="26"/>
        <v xml:space="preserve"> </v>
      </c>
      <c r="KI29" s="211" t="str">
        <f>IF(KE29=0," ",VLOOKUP(KE29,PROTOKOL!$A:$E,5,FALSE))</f>
        <v xml:space="preserve"> </v>
      </c>
      <c r="KJ29" s="175"/>
      <c r="KK29" s="176" t="str">
        <f t="shared" si="94"/>
        <v xml:space="preserve"> 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38"/>
        <v xml:space="preserve"> </v>
      </c>
      <c r="KT29" s="175">
        <f t="shared" si="96"/>
        <v>0</v>
      </c>
      <c r="KU29" s="176" t="str">
        <f t="shared" si="97"/>
        <v xml:space="preserve"> </v>
      </c>
      <c r="KW29" s="172">
        <v>3</v>
      </c>
      <c r="KX29" s="233">
        <v>3</v>
      </c>
      <c r="KY29" s="173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4" t="str">
        <f t="shared" si="28"/>
        <v xml:space="preserve"> </v>
      </c>
      <c r="LE29" s="211" t="str">
        <f>IF(LA29=0," ",VLOOKUP(LA29,PROTOKOL!$A:$E,5,FALSE))</f>
        <v xml:space="preserve"> </v>
      </c>
      <c r="LF29" s="175"/>
      <c r="LG29" s="176" t="str">
        <f t="shared" si="98"/>
        <v xml:space="preserve"> 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39"/>
        <v xml:space="preserve"> </v>
      </c>
      <c r="LP29" s="175">
        <f t="shared" si="100"/>
        <v>0</v>
      </c>
      <c r="LQ29" s="176" t="str">
        <f t="shared" si="101"/>
        <v xml:space="preserve"> </v>
      </c>
      <c r="LS29" s="172">
        <v>3</v>
      </c>
      <c r="LT29" s="233">
        <v>3</v>
      </c>
      <c r="LU29" s="173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4" t="str">
        <f t="shared" si="30"/>
        <v xml:space="preserve"> </v>
      </c>
      <c r="MA29" s="211" t="str">
        <f>IF(LW29=0," ",VLOOKUP(LW29,PROTOKOL!$A:$E,5,FALSE))</f>
        <v xml:space="preserve"> </v>
      </c>
      <c r="MB29" s="175"/>
      <c r="MC29" s="176" t="str">
        <f t="shared" si="102"/>
        <v xml:space="preserve"> 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40"/>
        <v xml:space="preserve"> </v>
      </c>
      <c r="ML29" s="175">
        <f t="shared" si="104"/>
        <v>0</v>
      </c>
      <c r="MM29" s="176" t="str">
        <f t="shared" si="105"/>
        <v xml:space="preserve"> </v>
      </c>
      <c r="MO29" s="172">
        <v>3</v>
      </c>
      <c r="MP29" s="233">
        <v>3</v>
      </c>
      <c r="MQ29" s="173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4" t="str">
        <f t="shared" si="32"/>
        <v xml:space="preserve"> </v>
      </c>
      <c r="MW29" s="211" t="str">
        <f>IF(MS29=0," ",VLOOKUP(MS29,PROTOKOL!$A:$E,5,FALSE))</f>
        <v xml:space="preserve"> </v>
      </c>
      <c r="MX29" s="175"/>
      <c r="MY29" s="176" t="str">
        <f t="shared" si="106"/>
        <v xml:space="preserve"> 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41"/>
        <v xml:space="preserve"> </v>
      </c>
      <c r="NH29" s="175">
        <f t="shared" si="108"/>
        <v>0</v>
      </c>
      <c r="NI29" s="176" t="str">
        <f t="shared" si="109"/>
        <v xml:space="preserve"> </v>
      </c>
      <c r="NK29" s="172">
        <v>3</v>
      </c>
      <c r="NL29" s="233">
        <v>3</v>
      </c>
      <c r="NM29" s="173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/>
      <c r="NU29" s="176" t="str">
        <f t="shared" si="110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42"/>
        <v xml:space="preserve"> </v>
      </c>
      <c r="OD29" s="175">
        <f t="shared" si="112"/>
        <v>0</v>
      </c>
      <c r="OE29" s="176" t="str">
        <f t="shared" si="113"/>
        <v xml:space="preserve"> </v>
      </c>
      <c r="OG29" s="172">
        <v>3</v>
      </c>
      <c r="OH29" s="233">
        <v>3</v>
      </c>
      <c r="OI29" s="173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/>
      <c r="OQ29" s="176" t="str">
        <f t="shared" si="114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43"/>
        <v xml:space="preserve"> </v>
      </c>
      <c r="OZ29" s="175">
        <f t="shared" si="116"/>
        <v>0</v>
      </c>
      <c r="PA29" s="176" t="str">
        <f t="shared" si="117"/>
        <v xml:space="preserve"> </v>
      </c>
      <c r="PC29" s="172">
        <v>3</v>
      </c>
      <c r="PD29" s="233">
        <v>3</v>
      </c>
      <c r="PE29" s="173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4" t="str">
        <f t="shared" si="38"/>
        <v xml:space="preserve"> </v>
      </c>
      <c r="PK29" s="211" t="str">
        <f>IF(PG29=0," ",VLOOKUP(PG29,PROTOKOL!$A:$E,5,FALSE))</f>
        <v xml:space="preserve"> </v>
      </c>
      <c r="PL29" s="175"/>
      <c r="PM29" s="176" t="str">
        <f t="shared" si="118"/>
        <v xml:space="preserve"> 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44"/>
        <v xml:space="preserve"> </v>
      </c>
      <c r="PV29" s="175">
        <f t="shared" si="120"/>
        <v>0</v>
      </c>
      <c r="PW29" s="176" t="str">
        <f t="shared" si="121"/>
        <v xml:space="preserve"> </v>
      </c>
      <c r="PY29" s="172">
        <v>3</v>
      </c>
      <c r="PZ29" s="233">
        <v>3</v>
      </c>
      <c r="QA29" s="173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4" t="str">
        <f t="shared" si="40"/>
        <v xml:space="preserve"> </v>
      </c>
      <c r="QG29" s="211" t="str">
        <f>IF(QC29=0," ",VLOOKUP(QC29,PROTOKOL!$A:$E,5,FALSE))</f>
        <v xml:space="preserve"> </v>
      </c>
      <c r="QH29" s="175"/>
      <c r="QI29" s="176" t="str">
        <f t="shared" si="122"/>
        <v xml:space="preserve"> 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45"/>
        <v xml:space="preserve"> </v>
      </c>
      <c r="QR29" s="175">
        <f t="shared" si="124"/>
        <v>0</v>
      </c>
      <c r="QS29" s="176" t="str">
        <f t="shared" si="125"/>
        <v xml:space="preserve"> </v>
      </c>
    </row>
    <row r="30" spans="1:461" ht="15">
      <c r="A30" s="172">
        <v>3</v>
      </c>
      <c r="B30" s="231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/>
      <c r="K30" s="176" t="str">
        <f t="shared" si="42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3"/>
        <v xml:space="preserve"> </v>
      </c>
      <c r="T30" s="175">
        <f t="shared" si="44"/>
        <v>0</v>
      </c>
      <c r="U30" s="176" t="str">
        <f t="shared" si="45"/>
        <v xml:space="preserve"> </v>
      </c>
      <c r="W30" s="172">
        <v>3</v>
      </c>
      <c r="X30" s="231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/>
      <c r="AG30" s="176" t="str">
        <f t="shared" si="46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26"/>
        <v xml:space="preserve"> </v>
      </c>
      <c r="AP30" s="175">
        <f t="shared" si="48"/>
        <v>0</v>
      </c>
      <c r="AQ30" s="176" t="str">
        <f t="shared" si="49"/>
        <v xml:space="preserve"> </v>
      </c>
      <c r="AS30" s="172">
        <v>3</v>
      </c>
      <c r="AT30" s="231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/>
      <c r="BC30" s="176" t="str">
        <f t="shared" si="50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27"/>
        <v xml:space="preserve"> </v>
      </c>
      <c r="BL30" s="175">
        <f t="shared" si="52"/>
        <v>0</v>
      </c>
      <c r="BM30" s="176" t="str">
        <f t="shared" si="53"/>
        <v xml:space="preserve"> </v>
      </c>
      <c r="BO30" s="172">
        <v>3</v>
      </c>
      <c r="BP30" s="231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/>
      <c r="BY30" s="176" t="str">
        <f t="shared" si="54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28"/>
        <v xml:space="preserve"> </v>
      </c>
      <c r="CH30" s="175">
        <f t="shared" si="56"/>
        <v>0</v>
      </c>
      <c r="CI30" s="176" t="str">
        <f t="shared" si="57"/>
        <v xml:space="preserve"> </v>
      </c>
      <c r="CK30" s="172">
        <v>3</v>
      </c>
      <c r="CL30" s="231"/>
      <c r="CM30" s="173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4" t="str">
        <f t="shared" si="8"/>
        <v xml:space="preserve"> </v>
      </c>
      <c r="CS30" s="211" t="str">
        <f>IF(CO30=0," ",VLOOKUP(CO30,PROTOKOL!$A:$E,5,FALSE))</f>
        <v xml:space="preserve"> </v>
      </c>
      <c r="CT30" s="175"/>
      <c r="CU30" s="176" t="str">
        <f t="shared" si="58"/>
        <v xml:space="preserve"> 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29"/>
        <v xml:space="preserve"> </v>
      </c>
      <c r="DD30" s="175">
        <f t="shared" si="60"/>
        <v>0</v>
      </c>
      <c r="DE30" s="176" t="str">
        <f t="shared" si="61"/>
        <v xml:space="preserve"> </v>
      </c>
      <c r="DG30" s="172">
        <v>3</v>
      </c>
      <c r="DH30" s="231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/>
      <c r="DQ30" s="176" t="str">
        <f t="shared" si="62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30"/>
        <v xml:space="preserve"> </v>
      </c>
      <c r="DZ30" s="175">
        <f t="shared" si="64"/>
        <v>0</v>
      </c>
      <c r="EA30" s="176" t="str">
        <f t="shared" si="65"/>
        <v xml:space="preserve"> </v>
      </c>
      <c r="EC30" s="172">
        <v>3</v>
      </c>
      <c r="ED30" s="231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/>
      <c r="EM30" s="176" t="str">
        <f t="shared" si="66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31"/>
        <v xml:space="preserve"> </v>
      </c>
      <c r="EV30" s="175">
        <f t="shared" si="68"/>
        <v>0</v>
      </c>
      <c r="EW30" s="176" t="str">
        <f t="shared" si="69"/>
        <v xml:space="preserve"> </v>
      </c>
      <c r="EY30" s="172">
        <v>3</v>
      </c>
      <c r="EZ30" s="231"/>
      <c r="FA30" s="173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4" t="str">
        <f t="shared" si="14"/>
        <v xml:space="preserve"> </v>
      </c>
      <c r="FG30" s="211" t="str">
        <f>IF(FC30=0," ",VLOOKUP(FC30,PROTOKOL!$A:$E,5,FALSE))</f>
        <v xml:space="preserve"> </v>
      </c>
      <c r="FH30" s="175"/>
      <c r="FI30" s="176" t="str">
        <f t="shared" si="70"/>
        <v xml:space="preserve"> 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32"/>
        <v xml:space="preserve"> </v>
      </c>
      <c r="FR30" s="175">
        <f t="shared" si="72"/>
        <v>0</v>
      </c>
      <c r="FS30" s="176" t="str">
        <f t="shared" si="73"/>
        <v xml:space="preserve"> </v>
      </c>
      <c r="FU30" s="172">
        <v>3</v>
      </c>
      <c r="FV30" s="231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/>
      <c r="GE30" s="176" t="str">
        <f t="shared" si="74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33"/>
        <v xml:space="preserve"> </v>
      </c>
      <c r="GN30" s="175">
        <f t="shared" si="76"/>
        <v>0</v>
      </c>
      <c r="GO30" s="176" t="str">
        <f t="shared" si="77"/>
        <v xml:space="preserve"> </v>
      </c>
      <c r="GQ30" s="172">
        <v>3</v>
      </c>
      <c r="GR30" s="231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/>
      <c r="HA30" s="176" t="str">
        <f t="shared" si="78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34"/>
        <v xml:space="preserve"> </v>
      </c>
      <c r="HJ30" s="175">
        <f t="shared" si="80"/>
        <v>0</v>
      </c>
      <c r="HK30" s="176" t="str">
        <f t="shared" si="81"/>
        <v xml:space="preserve"> </v>
      </c>
      <c r="HM30" s="172">
        <v>3</v>
      </c>
      <c r="HN30" s="231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/>
      <c r="HW30" s="176" t="str">
        <f t="shared" si="82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35"/>
        <v xml:space="preserve"> </v>
      </c>
      <c r="IF30" s="175">
        <f t="shared" si="84"/>
        <v>0</v>
      </c>
      <c r="IG30" s="176" t="str">
        <f t="shared" si="85"/>
        <v xml:space="preserve"> </v>
      </c>
      <c r="II30" s="172">
        <v>3</v>
      </c>
      <c r="IJ30" s="231"/>
      <c r="IK30" s="173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4" t="str">
        <f t="shared" si="22"/>
        <v xml:space="preserve"> </v>
      </c>
      <c r="IQ30" s="211" t="str">
        <f>IF(IM30=0," ",VLOOKUP(IM30,PROTOKOL!$A:$E,5,FALSE))</f>
        <v xml:space="preserve"> </v>
      </c>
      <c r="IR30" s="175"/>
      <c r="IS30" s="176" t="str">
        <f t="shared" si="86"/>
        <v xml:space="preserve"> 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36"/>
        <v xml:space="preserve"> </v>
      </c>
      <c r="JB30" s="175">
        <f t="shared" si="88"/>
        <v>0</v>
      </c>
      <c r="JC30" s="176" t="str">
        <f t="shared" si="89"/>
        <v xml:space="preserve"> </v>
      </c>
      <c r="JE30" s="172">
        <v>3</v>
      </c>
      <c r="JF30" s="231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/>
      <c r="JO30" s="176" t="str">
        <f t="shared" si="90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37"/>
        <v xml:space="preserve"> </v>
      </c>
      <c r="JX30" s="175">
        <f t="shared" si="92"/>
        <v>0</v>
      </c>
      <c r="JY30" s="176" t="str">
        <f t="shared" si="93"/>
        <v xml:space="preserve"> </v>
      </c>
      <c r="KA30" s="172">
        <v>3</v>
      </c>
      <c r="KB30" s="231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/>
      <c r="KK30" s="176" t="str">
        <f t="shared" si="94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38"/>
        <v xml:space="preserve"> </v>
      </c>
      <c r="KT30" s="175">
        <f t="shared" si="96"/>
        <v>0</v>
      </c>
      <c r="KU30" s="176" t="str">
        <f t="shared" si="97"/>
        <v xml:space="preserve"> </v>
      </c>
      <c r="KW30" s="172">
        <v>3</v>
      </c>
      <c r="KX30" s="231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/>
      <c r="LG30" s="176" t="str">
        <f t="shared" si="98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39"/>
        <v xml:space="preserve"> </v>
      </c>
      <c r="LP30" s="175">
        <f t="shared" si="100"/>
        <v>0</v>
      </c>
      <c r="LQ30" s="176" t="str">
        <f t="shared" si="101"/>
        <v xml:space="preserve"> </v>
      </c>
      <c r="LS30" s="172">
        <v>3</v>
      </c>
      <c r="LT30" s="231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/>
      <c r="MC30" s="176" t="str">
        <f t="shared" si="102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40"/>
        <v xml:space="preserve"> </v>
      </c>
      <c r="ML30" s="175">
        <f t="shared" si="104"/>
        <v>0</v>
      </c>
      <c r="MM30" s="176" t="str">
        <f t="shared" si="105"/>
        <v xml:space="preserve"> </v>
      </c>
      <c r="MO30" s="172">
        <v>3</v>
      </c>
      <c r="MP30" s="231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/>
      <c r="MY30" s="176" t="str">
        <f t="shared" si="106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41"/>
        <v xml:space="preserve"> </v>
      </c>
      <c r="NH30" s="175">
        <f t="shared" si="108"/>
        <v>0</v>
      </c>
      <c r="NI30" s="176" t="str">
        <f t="shared" si="109"/>
        <v xml:space="preserve"> </v>
      </c>
      <c r="NK30" s="172">
        <v>3</v>
      </c>
      <c r="NL30" s="231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/>
      <c r="NU30" s="176" t="str">
        <f t="shared" si="110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42"/>
        <v xml:space="preserve"> </v>
      </c>
      <c r="OD30" s="175">
        <f t="shared" si="112"/>
        <v>0</v>
      </c>
      <c r="OE30" s="176" t="str">
        <f t="shared" si="113"/>
        <v xml:space="preserve"> </v>
      </c>
      <c r="OG30" s="172">
        <v>3</v>
      </c>
      <c r="OH30" s="231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/>
      <c r="OQ30" s="176" t="str">
        <f t="shared" si="114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43"/>
        <v xml:space="preserve"> </v>
      </c>
      <c r="OZ30" s="175">
        <f t="shared" si="116"/>
        <v>0</v>
      </c>
      <c r="PA30" s="176" t="str">
        <f t="shared" si="117"/>
        <v xml:space="preserve"> </v>
      </c>
      <c r="PC30" s="172">
        <v>3</v>
      </c>
      <c r="PD30" s="231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/>
      <c r="PM30" s="176" t="str">
        <f t="shared" si="118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44"/>
        <v xml:space="preserve"> </v>
      </c>
      <c r="PV30" s="175">
        <f t="shared" si="120"/>
        <v>0</v>
      </c>
      <c r="PW30" s="176" t="str">
        <f t="shared" si="121"/>
        <v xml:space="preserve"> </v>
      </c>
      <c r="PY30" s="172">
        <v>3</v>
      </c>
      <c r="PZ30" s="231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/>
      <c r="QI30" s="176" t="str">
        <f t="shared" si="122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45"/>
        <v xml:space="preserve"> </v>
      </c>
      <c r="QR30" s="175">
        <f t="shared" si="124"/>
        <v>0</v>
      </c>
      <c r="QS30" s="176" t="str">
        <f t="shared" si="125"/>
        <v xml:space="preserve"> </v>
      </c>
    </row>
    <row r="31" spans="1:461" ht="15">
      <c r="A31" s="172">
        <v>3</v>
      </c>
      <c r="B31" s="232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/>
      <c r="K31" s="176" t="str">
        <f t="shared" si="42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3"/>
        <v xml:space="preserve"> </v>
      </c>
      <c r="T31" s="175">
        <f t="shared" si="44"/>
        <v>0</v>
      </c>
      <c r="U31" s="176" t="str">
        <f t="shared" si="45"/>
        <v xml:space="preserve"> </v>
      </c>
      <c r="W31" s="172">
        <v>3</v>
      </c>
      <c r="X31" s="232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/>
      <c r="AG31" s="176" t="str">
        <f t="shared" si="46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26"/>
        <v xml:space="preserve"> </v>
      </c>
      <c r="AP31" s="175">
        <f t="shared" si="48"/>
        <v>0</v>
      </c>
      <c r="AQ31" s="176" t="str">
        <f t="shared" si="49"/>
        <v xml:space="preserve"> </v>
      </c>
      <c r="AS31" s="172">
        <v>3</v>
      </c>
      <c r="AT31" s="232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/>
      <c r="BC31" s="176" t="str">
        <f t="shared" si="50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27"/>
        <v xml:space="preserve"> </v>
      </c>
      <c r="BL31" s="175">
        <f t="shared" si="52"/>
        <v>0</v>
      </c>
      <c r="BM31" s="176" t="str">
        <f t="shared" si="53"/>
        <v xml:space="preserve"> </v>
      </c>
      <c r="BO31" s="172">
        <v>3</v>
      </c>
      <c r="BP31" s="232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/>
      <c r="BY31" s="176" t="str">
        <f t="shared" si="54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28"/>
        <v xml:space="preserve"> </v>
      </c>
      <c r="CH31" s="175">
        <f t="shared" si="56"/>
        <v>0</v>
      </c>
      <c r="CI31" s="176" t="str">
        <f t="shared" si="57"/>
        <v xml:space="preserve"> </v>
      </c>
      <c r="CK31" s="172">
        <v>3</v>
      </c>
      <c r="CL31" s="232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/>
      <c r="CU31" s="176" t="str">
        <f t="shared" si="58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29"/>
        <v xml:space="preserve"> </v>
      </c>
      <c r="DD31" s="175">
        <f t="shared" si="60"/>
        <v>0</v>
      </c>
      <c r="DE31" s="176" t="str">
        <f t="shared" si="61"/>
        <v xml:space="preserve"> </v>
      </c>
      <c r="DG31" s="172">
        <v>3</v>
      </c>
      <c r="DH31" s="232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/>
      <c r="DQ31" s="176" t="str">
        <f t="shared" si="62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30"/>
        <v xml:space="preserve"> </v>
      </c>
      <c r="DZ31" s="175">
        <f t="shared" si="64"/>
        <v>0</v>
      </c>
      <c r="EA31" s="176" t="str">
        <f t="shared" si="65"/>
        <v xml:space="preserve"> </v>
      </c>
      <c r="EC31" s="172">
        <v>3</v>
      </c>
      <c r="ED31" s="232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/>
      <c r="EM31" s="176" t="str">
        <f t="shared" si="66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31"/>
        <v xml:space="preserve"> </v>
      </c>
      <c r="EV31" s="175">
        <f t="shared" si="68"/>
        <v>0</v>
      </c>
      <c r="EW31" s="176" t="str">
        <f t="shared" si="69"/>
        <v xml:space="preserve"> </v>
      </c>
      <c r="EY31" s="172">
        <v>3</v>
      </c>
      <c r="EZ31" s="232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/>
      <c r="FI31" s="176" t="str">
        <f t="shared" si="70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32"/>
        <v xml:space="preserve"> </v>
      </c>
      <c r="FR31" s="175">
        <f t="shared" si="72"/>
        <v>0</v>
      </c>
      <c r="FS31" s="176" t="str">
        <f t="shared" si="73"/>
        <v xml:space="preserve"> </v>
      </c>
      <c r="FU31" s="172">
        <v>3</v>
      </c>
      <c r="FV31" s="232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/>
      <c r="GE31" s="176" t="str">
        <f t="shared" si="74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33"/>
        <v xml:space="preserve"> </v>
      </c>
      <c r="GN31" s="175">
        <f t="shared" si="76"/>
        <v>0</v>
      </c>
      <c r="GO31" s="176" t="str">
        <f t="shared" si="77"/>
        <v xml:space="preserve"> </v>
      </c>
      <c r="GQ31" s="172">
        <v>3</v>
      </c>
      <c r="GR31" s="232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/>
      <c r="HA31" s="176" t="str">
        <f t="shared" si="78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34"/>
        <v xml:space="preserve"> </v>
      </c>
      <c r="HJ31" s="175">
        <f t="shared" si="80"/>
        <v>0</v>
      </c>
      <c r="HK31" s="176" t="str">
        <f t="shared" si="81"/>
        <v xml:space="preserve"> </v>
      </c>
      <c r="HM31" s="172">
        <v>3</v>
      </c>
      <c r="HN31" s="232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/>
      <c r="HW31" s="176" t="str">
        <f t="shared" si="82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35"/>
        <v xml:space="preserve"> </v>
      </c>
      <c r="IF31" s="175">
        <f t="shared" si="84"/>
        <v>0</v>
      </c>
      <c r="IG31" s="176" t="str">
        <f t="shared" si="85"/>
        <v xml:space="preserve"> </v>
      </c>
      <c r="II31" s="172">
        <v>3</v>
      </c>
      <c r="IJ31" s="232"/>
      <c r="IK31" s="173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4" t="str">
        <f t="shared" si="22"/>
        <v xml:space="preserve"> </v>
      </c>
      <c r="IQ31" s="211" t="str">
        <f>IF(IM31=0," ",VLOOKUP(IM31,PROTOKOL!$A:$E,5,FALSE))</f>
        <v xml:space="preserve"> </v>
      </c>
      <c r="IR31" s="175"/>
      <c r="IS31" s="176" t="str">
        <f t="shared" si="86"/>
        <v xml:space="preserve"> 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36"/>
        <v xml:space="preserve"> </v>
      </c>
      <c r="JB31" s="175">
        <f t="shared" si="88"/>
        <v>0</v>
      </c>
      <c r="JC31" s="176" t="str">
        <f t="shared" si="89"/>
        <v xml:space="preserve"> </v>
      </c>
      <c r="JE31" s="172">
        <v>3</v>
      </c>
      <c r="JF31" s="232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/>
      <c r="JO31" s="176" t="str">
        <f t="shared" si="90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37"/>
        <v xml:space="preserve"> </v>
      </c>
      <c r="JX31" s="175">
        <f t="shared" si="92"/>
        <v>0</v>
      </c>
      <c r="JY31" s="176" t="str">
        <f t="shared" si="93"/>
        <v xml:space="preserve"> </v>
      </c>
      <c r="KA31" s="172">
        <v>3</v>
      </c>
      <c r="KB31" s="232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/>
      <c r="KK31" s="176" t="str">
        <f t="shared" si="94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38"/>
        <v xml:space="preserve"> </v>
      </c>
      <c r="KT31" s="175">
        <f t="shared" si="96"/>
        <v>0</v>
      </c>
      <c r="KU31" s="176" t="str">
        <f t="shared" si="97"/>
        <v xml:space="preserve"> </v>
      </c>
      <c r="KW31" s="172">
        <v>3</v>
      </c>
      <c r="KX31" s="232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/>
      <c r="LG31" s="176" t="str">
        <f t="shared" si="98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39"/>
        <v xml:space="preserve"> </v>
      </c>
      <c r="LP31" s="175">
        <f t="shared" si="100"/>
        <v>0</v>
      </c>
      <c r="LQ31" s="176" t="str">
        <f t="shared" si="101"/>
        <v xml:space="preserve"> </v>
      </c>
      <c r="LS31" s="172">
        <v>3</v>
      </c>
      <c r="LT31" s="232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/>
      <c r="MC31" s="176" t="str">
        <f t="shared" si="102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40"/>
        <v xml:space="preserve"> </v>
      </c>
      <c r="ML31" s="175">
        <f t="shared" si="104"/>
        <v>0</v>
      </c>
      <c r="MM31" s="176" t="str">
        <f t="shared" si="105"/>
        <v xml:space="preserve"> </v>
      </c>
      <c r="MO31" s="172">
        <v>3</v>
      </c>
      <c r="MP31" s="232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/>
      <c r="MY31" s="176" t="str">
        <f t="shared" si="106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41"/>
        <v xml:space="preserve"> </v>
      </c>
      <c r="NH31" s="175">
        <f t="shared" si="108"/>
        <v>0</v>
      </c>
      <c r="NI31" s="176" t="str">
        <f t="shared" si="109"/>
        <v xml:space="preserve"> </v>
      </c>
      <c r="NK31" s="172">
        <v>3</v>
      </c>
      <c r="NL31" s="232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/>
      <c r="NU31" s="176" t="str">
        <f t="shared" si="110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42"/>
        <v xml:space="preserve"> </v>
      </c>
      <c r="OD31" s="175">
        <f t="shared" si="112"/>
        <v>0</v>
      </c>
      <c r="OE31" s="176" t="str">
        <f t="shared" si="113"/>
        <v xml:space="preserve"> </v>
      </c>
      <c r="OG31" s="172">
        <v>3</v>
      </c>
      <c r="OH31" s="232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/>
      <c r="OQ31" s="176" t="str">
        <f t="shared" si="114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43"/>
        <v xml:space="preserve"> </v>
      </c>
      <c r="OZ31" s="175">
        <f t="shared" si="116"/>
        <v>0</v>
      </c>
      <c r="PA31" s="176" t="str">
        <f t="shared" si="117"/>
        <v xml:space="preserve"> </v>
      </c>
      <c r="PC31" s="172">
        <v>3</v>
      </c>
      <c r="PD31" s="232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/>
      <c r="PM31" s="176" t="str">
        <f t="shared" si="118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44"/>
        <v xml:space="preserve"> </v>
      </c>
      <c r="PV31" s="175">
        <f t="shared" si="120"/>
        <v>0</v>
      </c>
      <c r="PW31" s="176" t="str">
        <f t="shared" si="121"/>
        <v xml:space="preserve"> </v>
      </c>
      <c r="PY31" s="172">
        <v>3</v>
      </c>
      <c r="PZ31" s="232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/>
      <c r="QI31" s="176" t="str">
        <f t="shared" si="122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45"/>
        <v xml:space="preserve"> </v>
      </c>
      <c r="QR31" s="175">
        <f t="shared" si="124"/>
        <v>0</v>
      </c>
      <c r="QS31" s="176" t="str">
        <f t="shared" si="125"/>
        <v xml:space="preserve"> </v>
      </c>
    </row>
    <row r="32" spans="1:461" ht="15">
      <c r="A32" s="172">
        <v>4</v>
      </c>
      <c r="B32" s="233">
        <v>4</v>
      </c>
      <c r="C32" s="173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4" t="str">
        <f t="shared" si="0"/>
        <v xml:space="preserve"> </v>
      </c>
      <c r="I32" s="211" t="str">
        <f>IF(E32=0," ",VLOOKUP(E32,PROTOKOL!$A:$E,5,FALSE))</f>
        <v xml:space="preserve"> </v>
      </c>
      <c r="J32" s="175"/>
      <c r="K32" s="176" t="str">
        <f t="shared" si="42"/>
        <v xml:space="preserve"> 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3"/>
        <v xml:space="preserve"> </v>
      </c>
      <c r="T32" s="175">
        <f t="shared" si="44"/>
        <v>0</v>
      </c>
      <c r="U32" s="176" t="str">
        <f t="shared" si="45"/>
        <v xml:space="preserve"> </v>
      </c>
      <c r="W32" s="172">
        <v>4</v>
      </c>
      <c r="X32" s="233">
        <v>4</v>
      </c>
      <c r="Y32" s="173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4" t="str">
        <f t="shared" si="2"/>
        <v xml:space="preserve"> </v>
      </c>
      <c r="AE32" s="211" t="str">
        <f>IF(AA32=0," ",VLOOKUP(AA32,PROTOKOL!$A:$E,5,FALSE))</f>
        <v xml:space="preserve"> </v>
      </c>
      <c r="AF32" s="175"/>
      <c r="AG32" s="176" t="str">
        <f t="shared" si="46"/>
        <v xml:space="preserve"> 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26"/>
        <v xml:space="preserve"> </v>
      </c>
      <c r="AP32" s="175">
        <f t="shared" si="48"/>
        <v>0</v>
      </c>
      <c r="AQ32" s="176" t="str">
        <f t="shared" si="49"/>
        <v xml:space="preserve"> </v>
      </c>
      <c r="AS32" s="172">
        <v>4</v>
      </c>
      <c r="AT32" s="233">
        <v>4</v>
      </c>
      <c r="AU32" s="173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4" t="str">
        <f t="shared" si="4"/>
        <v xml:space="preserve"> </v>
      </c>
      <c r="BA32" s="211" t="str">
        <f>IF(AW32=0," ",VLOOKUP(AW32,PROTOKOL!$A:$E,5,FALSE))</f>
        <v xml:space="preserve"> </v>
      </c>
      <c r="BB32" s="175"/>
      <c r="BC32" s="176" t="str">
        <f t="shared" si="50"/>
        <v xml:space="preserve"> 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27"/>
        <v xml:space="preserve"> </v>
      </c>
      <c r="BL32" s="175">
        <f t="shared" si="52"/>
        <v>0</v>
      </c>
      <c r="BM32" s="176" t="str">
        <f t="shared" si="53"/>
        <v xml:space="preserve"> </v>
      </c>
      <c r="BO32" s="172">
        <v>4</v>
      </c>
      <c r="BP32" s="233">
        <v>4</v>
      </c>
      <c r="BQ32" s="173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4" t="str">
        <f t="shared" si="6"/>
        <v xml:space="preserve"> </v>
      </c>
      <c r="BW32" s="211" t="str">
        <f>IF(BS32=0," ",VLOOKUP(BS32,PROTOKOL!$A:$E,5,FALSE))</f>
        <v xml:space="preserve"> </v>
      </c>
      <c r="BX32" s="175"/>
      <c r="BY32" s="176" t="str">
        <f t="shared" si="54"/>
        <v xml:space="preserve"> 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28"/>
        <v xml:space="preserve"> </v>
      </c>
      <c r="CH32" s="175">
        <f t="shared" si="56"/>
        <v>0</v>
      </c>
      <c r="CI32" s="176" t="str">
        <f t="shared" si="57"/>
        <v xml:space="preserve"> </v>
      </c>
      <c r="CK32" s="172">
        <v>4</v>
      </c>
      <c r="CL32" s="233">
        <v>4</v>
      </c>
      <c r="CM32" s="173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4" t="str">
        <f t="shared" si="8"/>
        <v xml:space="preserve"> </v>
      </c>
      <c r="CS32" s="211" t="str">
        <f>IF(CO32=0," ",VLOOKUP(CO32,PROTOKOL!$A:$E,5,FALSE))</f>
        <v xml:space="preserve"> </v>
      </c>
      <c r="CT32" s="175"/>
      <c r="CU32" s="176" t="str">
        <f t="shared" si="58"/>
        <v xml:space="preserve"> 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29"/>
        <v xml:space="preserve"> </v>
      </c>
      <c r="DD32" s="175">
        <f t="shared" si="60"/>
        <v>0</v>
      </c>
      <c r="DE32" s="176" t="str">
        <f t="shared" si="61"/>
        <v xml:space="preserve"> </v>
      </c>
      <c r="DG32" s="172">
        <v>4</v>
      </c>
      <c r="DH32" s="233">
        <v>4</v>
      </c>
      <c r="DI32" s="173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4" t="str">
        <f t="shared" si="10"/>
        <v xml:space="preserve"> </v>
      </c>
      <c r="DO32" s="211" t="str">
        <f>IF(DK32=0," ",VLOOKUP(DK32,PROTOKOL!$A:$E,5,FALSE))</f>
        <v xml:space="preserve"> </v>
      </c>
      <c r="DP32" s="175"/>
      <c r="DQ32" s="176" t="str">
        <f t="shared" si="62"/>
        <v xml:space="preserve"> 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30"/>
        <v xml:space="preserve"> </v>
      </c>
      <c r="DZ32" s="175">
        <f t="shared" si="64"/>
        <v>0</v>
      </c>
      <c r="EA32" s="176" t="str">
        <f t="shared" si="65"/>
        <v xml:space="preserve"> </v>
      </c>
      <c r="EC32" s="172">
        <v>4</v>
      </c>
      <c r="ED32" s="233">
        <v>4</v>
      </c>
      <c r="EE32" s="173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4" t="str">
        <f t="shared" si="12"/>
        <v xml:space="preserve"> </v>
      </c>
      <c r="EK32" s="211" t="str">
        <f>IF(EG32=0," ",VLOOKUP(EG32,PROTOKOL!$A:$E,5,FALSE))</f>
        <v xml:space="preserve"> </v>
      </c>
      <c r="EL32" s="175"/>
      <c r="EM32" s="176" t="str">
        <f t="shared" si="66"/>
        <v xml:space="preserve"> 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31"/>
        <v xml:space="preserve"> </v>
      </c>
      <c r="EV32" s="175">
        <f t="shared" si="68"/>
        <v>0</v>
      </c>
      <c r="EW32" s="176" t="str">
        <f t="shared" si="69"/>
        <v xml:space="preserve"> </v>
      </c>
      <c r="EY32" s="172">
        <v>4</v>
      </c>
      <c r="EZ32" s="233">
        <v>4</v>
      </c>
      <c r="FA32" s="173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/>
      <c r="FI32" s="176" t="str">
        <f t="shared" si="70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32"/>
        <v xml:space="preserve"> </v>
      </c>
      <c r="FR32" s="175">
        <f t="shared" si="72"/>
        <v>0</v>
      </c>
      <c r="FS32" s="176" t="str">
        <f t="shared" si="73"/>
        <v xml:space="preserve"> </v>
      </c>
      <c r="FU32" s="172">
        <v>4</v>
      </c>
      <c r="FV32" s="233">
        <v>4</v>
      </c>
      <c r="FW32" s="173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4" t="str">
        <f t="shared" si="16"/>
        <v xml:space="preserve"> </v>
      </c>
      <c r="GC32" s="211" t="str">
        <f>IF(FY32=0," ",VLOOKUP(FY32,PROTOKOL!$A:$E,5,FALSE))</f>
        <v xml:space="preserve"> </v>
      </c>
      <c r="GD32" s="175"/>
      <c r="GE32" s="176" t="str">
        <f t="shared" si="74"/>
        <v xml:space="preserve"> 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33"/>
        <v xml:space="preserve"> </v>
      </c>
      <c r="GN32" s="175">
        <f t="shared" si="76"/>
        <v>0</v>
      </c>
      <c r="GO32" s="176" t="str">
        <f t="shared" si="77"/>
        <v xml:space="preserve"> </v>
      </c>
      <c r="GQ32" s="172">
        <v>4</v>
      </c>
      <c r="GR32" s="233">
        <v>4</v>
      </c>
      <c r="GS32" s="173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/>
      <c r="HA32" s="176" t="str">
        <f t="shared" si="78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34"/>
        <v xml:space="preserve"> </v>
      </c>
      <c r="HJ32" s="175">
        <f t="shared" si="80"/>
        <v>0</v>
      </c>
      <c r="HK32" s="176" t="str">
        <f t="shared" si="81"/>
        <v xml:space="preserve"> </v>
      </c>
      <c r="HM32" s="172">
        <v>4</v>
      </c>
      <c r="HN32" s="233">
        <v>4</v>
      </c>
      <c r="HO32" s="173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4" t="str">
        <f t="shared" si="20"/>
        <v xml:space="preserve"> </v>
      </c>
      <c r="HU32" s="211" t="str">
        <f>IF(HQ32=0," ",VLOOKUP(HQ32,PROTOKOL!$A:$E,5,FALSE))</f>
        <v xml:space="preserve"> </v>
      </c>
      <c r="HV32" s="175"/>
      <c r="HW32" s="176" t="str">
        <f t="shared" si="82"/>
        <v xml:space="preserve"> 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35"/>
        <v xml:space="preserve"> </v>
      </c>
      <c r="IF32" s="175">
        <f t="shared" si="84"/>
        <v>0</v>
      </c>
      <c r="IG32" s="176" t="str">
        <f t="shared" si="85"/>
        <v xml:space="preserve"> </v>
      </c>
      <c r="II32" s="172">
        <v>4</v>
      </c>
      <c r="IJ32" s="233">
        <v>4</v>
      </c>
      <c r="IK32" s="173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/>
      <c r="IS32" s="176" t="str">
        <f t="shared" si="86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36"/>
        <v xml:space="preserve"> </v>
      </c>
      <c r="JB32" s="175">
        <f t="shared" si="88"/>
        <v>0</v>
      </c>
      <c r="JC32" s="176" t="str">
        <f t="shared" si="89"/>
        <v xml:space="preserve"> </v>
      </c>
      <c r="JE32" s="172">
        <v>4</v>
      </c>
      <c r="JF32" s="233">
        <v>4</v>
      </c>
      <c r="JG32" s="173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4" t="str">
        <f t="shared" si="24"/>
        <v xml:space="preserve"> </v>
      </c>
      <c r="JM32" s="211" t="str">
        <f>IF(JI32=0," ",VLOOKUP(JI32,PROTOKOL!$A:$E,5,FALSE))</f>
        <v xml:space="preserve"> </v>
      </c>
      <c r="JN32" s="175"/>
      <c r="JO32" s="176" t="str">
        <f t="shared" si="90"/>
        <v xml:space="preserve"> 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37"/>
        <v xml:space="preserve"> </v>
      </c>
      <c r="JX32" s="175">
        <f t="shared" si="92"/>
        <v>0</v>
      </c>
      <c r="JY32" s="176" t="str">
        <f t="shared" si="93"/>
        <v xml:space="preserve"> </v>
      </c>
      <c r="KA32" s="172">
        <v>4</v>
      </c>
      <c r="KB32" s="233">
        <v>4</v>
      </c>
      <c r="KC32" s="173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/>
      <c r="KK32" s="176" t="str">
        <f t="shared" si="94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38"/>
        <v xml:space="preserve"> </v>
      </c>
      <c r="KT32" s="175">
        <f t="shared" si="96"/>
        <v>0</v>
      </c>
      <c r="KU32" s="176" t="str">
        <f t="shared" si="97"/>
        <v xml:space="preserve"> </v>
      </c>
      <c r="KW32" s="172">
        <v>4</v>
      </c>
      <c r="KX32" s="233">
        <v>4</v>
      </c>
      <c r="KY32" s="173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4" t="str">
        <f t="shared" si="28"/>
        <v xml:space="preserve"> </v>
      </c>
      <c r="LE32" s="211" t="str">
        <f>IF(LA32=0," ",VLOOKUP(LA32,PROTOKOL!$A:$E,5,FALSE))</f>
        <v xml:space="preserve"> </v>
      </c>
      <c r="LF32" s="175"/>
      <c r="LG32" s="176" t="str">
        <f t="shared" si="98"/>
        <v xml:space="preserve"> 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39"/>
        <v xml:space="preserve"> </v>
      </c>
      <c r="LP32" s="175">
        <f t="shared" si="100"/>
        <v>0</v>
      </c>
      <c r="LQ32" s="176" t="str">
        <f t="shared" si="101"/>
        <v xml:space="preserve"> </v>
      </c>
      <c r="LS32" s="172">
        <v>4</v>
      </c>
      <c r="LT32" s="233">
        <v>4</v>
      </c>
      <c r="LU32" s="173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4" t="str">
        <f t="shared" si="30"/>
        <v xml:space="preserve"> </v>
      </c>
      <c r="MA32" s="211" t="str">
        <f>IF(LW32=0," ",VLOOKUP(LW32,PROTOKOL!$A:$E,5,FALSE))</f>
        <v xml:space="preserve"> </v>
      </c>
      <c r="MB32" s="175"/>
      <c r="MC32" s="176" t="str">
        <f t="shared" si="102"/>
        <v xml:space="preserve"> 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40"/>
        <v xml:space="preserve"> </v>
      </c>
      <c r="ML32" s="175">
        <f t="shared" si="104"/>
        <v>0</v>
      </c>
      <c r="MM32" s="176" t="str">
        <f t="shared" si="105"/>
        <v xml:space="preserve"> </v>
      </c>
      <c r="MO32" s="172">
        <v>4</v>
      </c>
      <c r="MP32" s="233">
        <v>4</v>
      </c>
      <c r="MQ32" s="173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4" t="str">
        <f t="shared" si="32"/>
        <v xml:space="preserve"> </v>
      </c>
      <c r="MW32" s="211" t="str">
        <f>IF(MS32=0," ",VLOOKUP(MS32,PROTOKOL!$A:$E,5,FALSE))</f>
        <v xml:space="preserve"> </v>
      </c>
      <c r="MX32" s="175"/>
      <c r="MY32" s="176" t="str">
        <f t="shared" si="106"/>
        <v xml:space="preserve"> 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41"/>
        <v xml:space="preserve"> </v>
      </c>
      <c r="NH32" s="175">
        <f t="shared" si="108"/>
        <v>0</v>
      </c>
      <c r="NI32" s="176" t="str">
        <f t="shared" si="109"/>
        <v xml:space="preserve"> </v>
      </c>
      <c r="NK32" s="172">
        <v>4</v>
      </c>
      <c r="NL32" s="233">
        <v>4</v>
      </c>
      <c r="NM32" s="173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4" t="str">
        <f t="shared" si="34"/>
        <v xml:space="preserve"> </v>
      </c>
      <c r="NS32" s="211" t="str">
        <f>IF(NO32=0," ",VLOOKUP(NO32,PROTOKOL!$A:$E,5,FALSE))</f>
        <v xml:space="preserve"> </v>
      </c>
      <c r="NT32" s="175"/>
      <c r="NU32" s="176" t="str">
        <f t="shared" si="110"/>
        <v xml:space="preserve"> 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42"/>
        <v xml:space="preserve"> </v>
      </c>
      <c r="OD32" s="175">
        <f t="shared" si="112"/>
        <v>0</v>
      </c>
      <c r="OE32" s="176" t="str">
        <f t="shared" si="113"/>
        <v xml:space="preserve"> </v>
      </c>
      <c r="OG32" s="172">
        <v>4</v>
      </c>
      <c r="OH32" s="233">
        <v>4</v>
      </c>
      <c r="OI32" s="173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4" t="str">
        <f t="shared" si="36"/>
        <v xml:space="preserve"> </v>
      </c>
      <c r="OO32" s="211" t="str">
        <f>IF(OK32=0," ",VLOOKUP(OK32,PROTOKOL!$A:$E,5,FALSE))</f>
        <v xml:space="preserve"> </v>
      </c>
      <c r="OP32" s="175"/>
      <c r="OQ32" s="176" t="str">
        <f t="shared" si="114"/>
        <v xml:space="preserve"> 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43"/>
        <v xml:space="preserve"> </v>
      </c>
      <c r="OZ32" s="175">
        <f t="shared" si="116"/>
        <v>0</v>
      </c>
      <c r="PA32" s="176" t="str">
        <f t="shared" si="117"/>
        <v xml:space="preserve"> </v>
      </c>
      <c r="PC32" s="172">
        <v>4</v>
      </c>
      <c r="PD32" s="233">
        <v>4</v>
      </c>
      <c r="PE32" s="173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4" t="str">
        <f t="shared" si="38"/>
        <v xml:space="preserve"> </v>
      </c>
      <c r="PK32" s="211" t="str">
        <f>IF(PG32=0," ",VLOOKUP(PG32,PROTOKOL!$A:$E,5,FALSE))</f>
        <v xml:space="preserve"> </v>
      </c>
      <c r="PL32" s="175"/>
      <c r="PM32" s="176" t="str">
        <f t="shared" si="118"/>
        <v xml:space="preserve"> 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44"/>
        <v xml:space="preserve"> </v>
      </c>
      <c r="PV32" s="175">
        <f t="shared" si="120"/>
        <v>0</v>
      </c>
      <c r="PW32" s="176" t="str">
        <f t="shared" si="121"/>
        <v xml:space="preserve"> </v>
      </c>
      <c r="PY32" s="172">
        <v>4</v>
      </c>
      <c r="PZ32" s="233">
        <v>4</v>
      </c>
      <c r="QA32" s="173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4" t="str">
        <f t="shared" si="40"/>
        <v xml:space="preserve"> </v>
      </c>
      <c r="QG32" s="211" t="str">
        <f>IF(QC32=0," ",VLOOKUP(QC32,PROTOKOL!$A:$E,5,FALSE))</f>
        <v xml:space="preserve"> </v>
      </c>
      <c r="QH32" s="175"/>
      <c r="QI32" s="176" t="str">
        <f t="shared" si="122"/>
        <v xml:space="preserve"> 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45"/>
        <v xml:space="preserve"> </v>
      </c>
      <c r="QR32" s="175">
        <f t="shared" si="124"/>
        <v>0</v>
      </c>
      <c r="QS32" s="176" t="str">
        <f t="shared" si="125"/>
        <v xml:space="preserve"> </v>
      </c>
    </row>
    <row r="33" spans="1:461" ht="15">
      <c r="A33" s="172">
        <v>4</v>
      </c>
      <c r="B33" s="231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/>
      <c r="K33" s="176" t="str">
        <f t="shared" si="42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3"/>
        <v xml:space="preserve"> </v>
      </c>
      <c r="T33" s="175">
        <f t="shared" si="44"/>
        <v>0</v>
      </c>
      <c r="U33" s="176" t="str">
        <f t="shared" si="45"/>
        <v xml:space="preserve"> </v>
      </c>
      <c r="W33" s="172">
        <v>4</v>
      </c>
      <c r="X33" s="231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/>
      <c r="AG33" s="176" t="str">
        <f t="shared" si="46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26"/>
        <v xml:space="preserve"> </v>
      </c>
      <c r="AP33" s="175">
        <f t="shared" si="48"/>
        <v>0</v>
      </c>
      <c r="AQ33" s="176" t="str">
        <f t="shared" si="49"/>
        <v xml:space="preserve"> </v>
      </c>
      <c r="AS33" s="172">
        <v>4</v>
      </c>
      <c r="AT33" s="231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/>
      <c r="BC33" s="176" t="str">
        <f t="shared" si="50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27"/>
        <v xml:space="preserve"> </v>
      </c>
      <c r="BL33" s="175">
        <f t="shared" si="52"/>
        <v>0</v>
      </c>
      <c r="BM33" s="176" t="str">
        <f t="shared" si="53"/>
        <v xml:space="preserve"> </v>
      </c>
      <c r="BO33" s="172">
        <v>4</v>
      </c>
      <c r="BP33" s="231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/>
      <c r="BY33" s="176" t="str">
        <f t="shared" si="54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28"/>
        <v xml:space="preserve"> </v>
      </c>
      <c r="CH33" s="175">
        <f t="shared" si="56"/>
        <v>0</v>
      </c>
      <c r="CI33" s="176" t="str">
        <f t="shared" si="57"/>
        <v xml:space="preserve"> </v>
      </c>
      <c r="CK33" s="172">
        <v>4</v>
      </c>
      <c r="CL33" s="231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/>
      <c r="CU33" s="176" t="str">
        <f t="shared" si="58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29"/>
        <v xml:space="preserve"> </v>
      </c>
      <c r="DD33" s="175">
        <f t="shared" si="60"/>
        <v>0</v>
      </c>
      <c r="DE33" s="176" t="str">
        <f t="shared" si="61"/>
        <v xml:space="preserve"> </v>
      </c>
      <c r="DG33" s="172">
        <v>4</v>
      </c>
      <c r="DH33" s="231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/>
      <c r="DQ33" s="176" t="str">
        <f t="shared" si="62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30"/>
        <v xml:space="preserve"> </v>
      </c>
      <c r="DZ33" s="175">
        <f t="shared" si="64"/>
        <v>0</v>
      </c>
      <c r="EA33" s="176" t="str">
        <f t="shared" si="65"/>
        <v xml:space="preserve"> </v>
      </c>
      <c r="EC33" s="172">
        <v>4</v>
      </c>
      <c r="ED33" s="231"/>
      <c r="EE33" s="173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4" t="str">
        <f t="shared" si="12"/>
        <v xml:space="preserve"> </v>
      </c>
      <c r="EK33" s="211" t="str">
        <f>IF(EG33=0," ",VLOOKUP(EG33,PROTOKOL!$A:$E,5,FALSE))</f>
        <v xml:space="preserve"> </v>
      </c>
      <c r="EL33" s="175"/>
      <c r="EM33" s="176" t="str">
        <f t="shared" si="66"/>
        <v xml:space="preserve"> 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31"/>
        <v xml:space="preserve"> </v>
      </c>
      <c r="EV33" s="175">
        <f t="shared" si="68"/>
        <v>0</v>
      </c>
      <c r="EW33" s="176" t="str">
        <f t="shared" si="69"/>
        <v xml:space="preserve"> </v>
      </c>
      <c r="EY33" s="172">
        <v>4</v>
      </c>
      <c r="EZ33" s="231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/>
      <c r="FI33" s="176" t="str">
        <f t="shared" si="70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32"/>
        <v xml:space="preserve"> </v>
      </c>
      <c r="FR33" s="175">
        <f t="shared" si="72"/>
        <v>0</v>
      </c>
      <c r="FS33" s="176" t="str">
        <f t="shared" si="73"/>
        <v xml:space="preserve"> </v>
      </c>
      <c r="FU33" s="172">
        <v>4</v>
      </c>
      <c r="FV33" s="231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/>
      <c r="GE33" s="176" t="str">
        <f t="shared" si="74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33"/>
        <v xml:space="preserve"> </v>
      </c>
      <c r="GN33" s="175">
        <f t="shared" si="76"/>
        <v>0</v>
      </c>
      <c r="GO33" s="176" t="str">
        <f t="shared" si="77"/>
        <v xml:space="preserve"> </v>
      </c>
      <c r="GQ33" s="172">
        <v>4</v>
      </c>
      <c r="GR33" s="231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/>
      <c r="HA33" s="176" t="str">
        <f t="shared" si="78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34"/>
        <v xml:space="preserve"> </v>
      </c>
      <c r="HJ33" s="175">
        <f t="shared" si="80"/>
        <v>0</v>
      </c>
      <c r="HK33" s="176" t="str">
        <f t="shared" si="81"/>
        <v xml:space="preserve"> </v>
      </c>
      <c r="HM33" s="172">
        <v>4</v>
      </c>
      <c r="HN33" s="231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/>
      <c r="HW33" s="176" t="str">
        <f t="shared" si="82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35"/>
        <v xml:space="preserve"> </v>
      </c>
      <c r="IF33" s="175">
        <f t="shared" si="84"/>
        <v>0</v>
      </c>
      <c r="IG33" s="176" t="str">
        <f t="shared" si="85"/>
        <v xml:space="preserve"> </v>
      </c>
      <c r="II33" s="172">
        <v>4</v>
      </c>
      <c r="IJ33" s="231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/>
      <c r="IS33" s="176" t="str">
        <f t="shared" si="86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36"/>
        <v xml:space="preserve"> </v>
      </c>
      <c r="JB33" s="175">
        <f t="shared" si="88"/>
        <v>0</v>
      </c>
      <c r="JC33" s="176" t="str">
        <f t="shared" si="89"/>
        <v xml:space="preserve"> </v>
      </c>
      <c r="JE33" s="172">
        <v>4</v>
      </c>
      <c r="JF33" s="231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/>
      <c r="JO33" s="176" t="str">
        <f t="shared" si="90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37"/>
        <v xml:space="preserve"> </v>
      </c>
      <c r="JX33" s="175">
        <f t="shared" si="92"/>
        <v>0</v>
      </c>
      <c r="JY33" s="176" t="str">
        <f t="shared" si="93"/>
        <v xml:space="preserve"> </v>
      </c>
      <c r="KA33" s="172">
        <v>4</v>
      </c>
      <c r="KB33" s="231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/>
      <c r="KK33" s="176" t="str">
        <f t="shared" si="94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38"/>
        <v xml:space="preserve"> </v>
      </c>
      <c r="KT33" s="175">
        <f t="shared" si="96"/>
        <v>0</v>
      </c>
      <c r="KU33" s="176" t="str">
        <f t="shared" si="97"/>
        <v xml:space="preserve"> </v>
      </c>
      <c r="KW33" s="172">
        <v>4</v>
      </c>
      <c r="KX33" s="231"/>
      <c r="KY33" s="173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4" t="str">
        <f t="shared" si="28"/>
        <v xml:space="preserve"> </v>
      </c>
      <c r="LE33" s="211" t="str">
        <f>IF(LA33=0," ",VLOOKUP(LA33,PROTOKOL!$A:$E,5,FALSE))</f>
        <v xml:space="preserve"> </v>
      </c>
      <c r="LF33" s="175"/>
      <c r="LG33" s="176" t="str">
        <f t="shared" si="98"/>
        <v xml:space="preserve"> 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39"/>
        <v xml:space="preserve"> </v>
      </c>
      <c r="LP33" s="175">
        <f t="shared" si="100"/>
        <v>0</v>
      </c>
      <c r="LQ33" s="176" t="str">
        <f t="shared" si="101"/>
        <v xml:space="preserve"> </v>
      </c>
      <c r="LS33" s="172">
        <v>4</v>
      </c>
      <c r="LT33" s="231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/>
      <c r="MC33" s="176" t="str">
        <f t="shared" si="102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40"/>
        <v xml:space="preserve"> </v>
      </c>
      <c r="ML33" s="175">
        <f t="shared" si="104"/>
        <v>0</v>
      </c>
      <c r="MM33" s="176" t="str">
        <f t="shared" si="105"/>
        <v xml:space="preserve"> </v>
      </c>
      <c r="MO33" s="172">
        <v>4</v>
      </c>
      <c r="MP33" s="231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/>
      <c r="MY33" s="176" t="str">
        <f t="shared" si="106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41"/>
        <v xml:space="preserve"> </v>
      </c>
      <c r="NH33" s="175">
        <f t="shared" si="108"/>
        <v>0</v>
      </c>
      <c r="NI33" s="176" t="str">
        <f t="shared" si="109"/>
        <v xml:space="preserve"> </v>
      </c>
      <c r="NK33" s="172">
        <v>4</v>
      </c>
      <c r="NL33" s="231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/>
      <c r="NU33" s="176" t="str">
        <f t="shared" si="110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42"/>
        <v xml:space="preserve"> </v>
      </c>
      <c r="OD33" s="175">
        <f t="shared" si="112"/>
        <v>0</v>
      </c>
      <c r="OE33" s="176" t="str">
        <f t="shared" si="113"/>
        <v xml:space="preserve"> </v>
      </c>
      <c r="OG33" s="172">
        <v>4</v>
      </c>
      <c r="OH33" s="231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/>
      <c r="OQ33" s="176" t="str">
        <f t="shared" si="114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43"/>
        <v xml:space="preserve"> </v>
      </c>
      <c r="OZ33" s="175">
        <f t="shared" si="116"/>
        <v>0</v>
      </c>
      <c r="PA33" s="176" t="str">
        <f t="shared" si="117"/>
        <v xml:space="preserve"> </v>
      </c>
      <c r="PC33" s="172">
        <v>4</v>
      </c>
      <c r="PD33" s="231"/>
      <c r="PE33" s="173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4" t="str">
        <f t="shared" si="38"/>
        <v xml:space="preserve"> </v>
      </c>
      <c r="PK33" s="211" t="str">
        <f>IF(PG33=0," ",VLOOKUP(PG33,PROTOKOL!$A:$E,5,FALSE))</f>
        <v xml:space="preserve"> </v>
      </c>
      <c r="PL33" s="175"/>
      <c r="PM33" s="176" t="str">
        <f t="shared" si="118"/>
        <v xml:space="preserve"> 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44"/>
        <v xml:space="preserve"> </v>
      </c>
      <c r="PV33" s="175">
        <f t="shared" si="120"/>
        <v>0</v>
      </c>
      <c r="PW33" s="176" t="str">
        <f t="shared" si="121"/>
        <v xml:space="preserve"> </v>
      </c>
      <c r="PY33" s="172">
        <v>4</v>
      </c>
      <c r="PZ33" s="231"/>
      <c r="QA33" s="173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4" t="str">
        <f t="shared" si="40"/>
        <v xml:space="preserve"> </v>
      </c>
      <c r="QG33" s="211" t="str">
        <f>IF(QC33=0," ",VLOOKUP(QC33,PROTOKOL!$A:$E,5,FALSE))</f>
        <v xml:space="preserve"> </v>
      </c>
      <c r="QH33" s="175"/>
      <c r="QI33" s="176" t="str">
        <f t="shared" si="122"/>
        <v xml:space="preserve"> 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45"/>
        <v xml:space="preserve"> </v>
      </c>
      <c r="QR33" s="175">
        <f t="shared" si="124"/>
        <v>0</v>
      </c>
      <c r="QS33" s="176" t="str">
        <f t="shared" si="125"/>
        <v xml:space="preserve"> </v>
      </c>
    </row>
    <row r="34" spans="1:461" ht="15">
      <c r="A34" s="172">
        <v>4</v>
      </c>
      <c r="B34" s="232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/>
      <c r="K34" s="176" t="str">
        <f t="shared" si="42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3"/>
        <v xml:space="preserve"> </v>
      </c>
      <c r="T34" s="175">
        <f t="shared" si="44"/>
        <v>0</v>
      </c>
      <c r="U34" s="176" t="str">
        <f t="shared" si="45"/>
        <v xml:space="preserve"> </v>
      </c>
      <c r="W34" s="172">
        <v>4</v>
      </c>
      <c r="X34" s="232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/>
      <c r="AG34" s="176" t="str">
        <f t="shared" si="46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26"/>
        <v xml:space="preserve"> </v>
      </c>
      <c r="AP34" s="175">
        <f t="shared" si="48"/>
        <v>0</v>
      </c>
      <c r="AQ34" s="176" t="str">
        <f t="shared" si="49"/>
        <v xml:space="preserve"> </v>
      </c>
      <c r="AS34" s="172">
        <v>4</v>
      </c>
      <c r="AT34" s="232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/>
      <c r="BC34" s="176" t="str">
        <f t="shared" si="50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27"/>
        <v xml:space="preserve"> </v>
      </c>
      <c r="BL34" s="175">
        <f t="shared" si="52"/>
        <v>0</v>
      </c>
      <c r="BM34" s="176" t="str">
        <f t="shared" si="53"/>
        <v xml:space="preserve"> </v>
      </c>
      <c r="BO34" s="172">
        <v>4</v>
      </c>
      <c r="BP34" s="232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/>
      <c r="BY34" s="176" t="str">
        <f t="shared" si="54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28"/>
        <v xml:space="preserve"> </v>
      </c>
      <c r="CH34" s="175">
        <f t="shared" si="56"/>
        <v>0</v>
      </c>
      <c r="CI34" s="176" t="str">
        <f t="shared" si="57"/>
        <v xml:space="preserve"> </v>
      </c>
      <c r="CK34" s="172">
        <v>4</v>
      </c>
      <c r="CL34" s="232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/>
      <c r="CU34" s="176" t="str">
        <f t="shared" si="58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29"/>
        <v xml:space="preserve"> </v>
      </c>
      <c r="DD34" s="175">
        <f t="shared" si="60"/>
        <v>0</v>
      </c>
      <c r="DE34" s="176" t="str">
        <f t="shared" si="61"/>
        <v xml:space="preserve"> </v>
      </c>
      <c r="DG34" s="172">
        <v>4</v>
      </c>
      <c r="DH34" s="232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/>
      <c r="DQ34" s="176" t="str">
        <f t="shared" si="62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30"/>
        <v xml:space="preserve"> </v>
      </c>
      <c r="DZ34" s="175">
        <f t="shared" si="64"/>
        <v>0</v>
      </c>
      <c r="EA34" s="176" t="str">
        <f t="shared" si="65"/>
        <v xml:space="preserve"> </v>
      </c>
      <c r="EC34" s="172">
        <v>4</v>
      </c>
      <c r="ED34" s="232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/>
      <c r="EM34" s="176" t="str">
        <f t="shared" si="66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31"/>
        <v xml:space="preserve"> </v>
      </c>
      <c r="EV34" s="175">
        <f t="shared" si="68"/>
        <v>0</v>
      </c>
      <c r="EW34" s="176" t="str">
        <f t="shared" si="69"/>
        <v xml:space="preserve"> </v>
      </c>
      <c r="EY34" s="172">
        <v>4</v>
      </c>
      <c r="EZ34" s="232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/>
      <c r="FI34" s="176" t="str">
        <f t="shared" si="70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32"/>
        <v xml:space="preserve"> </v>
      </c>
      <c r="FR34" s="175">
        <f t="shared" si="72"/>
        <v>0</v>
      </c>
      <c r="FS34" s="176" t="str">
        <f t="shared" si="73"/>
        <v xml:space="preserve"> </v>
      </c>
      <c r="FU34" s="172">
        <v>4</v>
      </c>
      <c r="FV34" s="232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/>
      <c r="GE34" s="176" t="str">
        <f t="shared" si="74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33"/>
        <v xml:space="preserve"> </v>
      </c>
      <c r="GN34" s="175">
        <f t="shared" si="76"/>
        <v>0</v>
      </c>
      <c r="GO34" s="176" t="str">
        <f t="shared" si="77"/>
        <v xml:space="preserve"> </v>
      </c>
      <c r="GQ34" s="172">
        <v>4</v>
      </c>
      <c r="GR34" s="232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/>
      <c r="HA34" s="176" t="str">
        <f t="shared" si="78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34"/>
        <v xml:space="preserve"> </v>
      </c>
      <c r="HJ34" s="175">
        <f t="shared" si="80"/>
        <v>0</v>
      </c>
      <c r="HK34" s="176" t="str">
        <f t="shared" si="81"/>
        <v xml:space="preserve"> </v>
      </c>
      <c r="HM34" s="172">
        <v>4</v>
      </c>
      <c r="HN34" s="232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/>
      <c r="HW34" s="176" t="str">
        <f t="shared" si="82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35"/>
        <v xml:space="preserve"> </v>
      </c>
      <c r="IF34" s="175">
        <f t="shared" si="84"/>
        <v>0</v>
      </c>
      <c r="IG34" s="176" t="str">
        <f t="shared" si="85"/>
        <v xml:space="preserve"> </v>
      </c>
      <c r="II34" s="172">
        <v>4</v>
      </c>
      <c r="IJ34" s="232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/>
      <c r="IS34" s="176" t="str">
        <f t="shared" si="86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36"/>
        <v xml:space="preserve"> </v>
      </c>
      <c r="JB34" s="175">
        <f t="shared" si="88"/>
        <v>0</v>
      </c>
      <c r="JC34" s="176" t="str">
        <f t="shared" si="89"/>
        <v xml:space="preserve"> </v>
      </c>
      <c r="JE34" s="172">
        <v>4</v>
      </c>
      <c r="JF34" s="232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/>
      <c r="JO34" s="176" t="str">
        <f t="shared" si="90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37"/>
        <v xml:space="preserve"> </v>
      </c>
      <c r="JX34" s="175">
        <f t="shared" si="92"/>
        <v>0</v>
      </c>
      <c r="JY34" s="176" t="str">
        <f t="shared" si="93"/>
        <v xml:space="preserve"> </v>
      </c>
      <c r="KA34" s="172">
        <v>4</v>
      </c>
      <c r="KB34" s="232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/>
      <c r="KK34" s="176" t="str">
        <f t="shared" si="94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38"/>
        <v xml:space="preserve"> </v>
      </c>
      <c r="KT34" s="175">
        <f t="shared" si="96"/>
        <v>0</v>
      </c>
      <c r="KU34" s="176" t="str">
        <f t="shared" si="97"/>
        <v xml:space="preserve"> </v>
      </c>
      <c r="KW34" s="172">
        <v>4</v>
      </c>
      <c r="KX34" s="232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/>
      <c r="LG34" s="176" t="str">
        <f t="shared" si="98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39"/>
        <v xml:space="preserve"> </v>
      </c>
      <c r="LP34" s="175">
        <f t="shared" si="100"/>
        <v>0</v>
      </c>
      <c r="LQ34" s="176" t="str">
        <f t="shared" si="101"/>
        <v xml:space="preserve"> </v>
      </c>
      <c r="LS34" s="172">
        <v>4</v>
      </c>
      <c r="LT34" s="232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/>
      <c r="MC34" s="176" t="str">
        <f t="shared" si="102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40"/>
        <v xml:space="preserve"> </v>
      </c>
      <c r="ML34" s="175">
        <f t="shared" si="104"/>
        <v>0</v>
      </c>
      <c r="MM34" s="176" t="str">
        <f t="shared" si="105"/>
        <v xml:space="preserve"> </v>
      </c>
      <c r="MO34" s="172">
        <v>4</v>
      </c>
      <c r="MP34" s="232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/>
      <c r="MY34" s="176" t="str">
        <f t="shared" si="106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41"/>
        <v xml:space="preserve"> </v>
      </c>
      <c r="NH34" s="175">
        <f t="shared" si="108"/>
        <v>0</v>
      </c>
      <c r="NI34" s="176" t="str">
        <f t="shared" si="109"/>
        <v xml:space="preserve"> </v>
      </c>
      <c r="NK34" s="172">
        <v>4</v>
      </c>
      <c r="NL34" s="232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/>
      <c r="NU34" s="176" t="str">
        <f t="shared" si="110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42"/>
        <v xml:space="preserve"> </v>
      </c>
      <c r="OD34" s="175">
        <f t="shared" si="112"/>
        <v>0</v>
      </c>
      <c r="OE34" s="176" t="str">
        <f t="shared" si="113"/>
        <v xml:space="preserve"> </v>
      </c>
      <c r="OG34" s="172">
        <v>4</v>
      </c>
      <c r="OH34" s="232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/>
      <c r="OQ34" s="176" t="str">
        <f t="shared" si="114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43"/>
        <v xml:space="preserve"> </v>
      </c>
      <c r="OZ34" s="175">
        <f t="shared" si="116"/>
        <v>0</v>
      </c>
      <c r="PA34" s="176" t="str">
        <f t="shared" si="117"/>
        <v xml:space="preserve"> </v>
      </c>
      <c r="PC34" s="172">
        <v>4</v>
      </c>
      <c r="PD34" s="232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/>
      <c r="PM34" s="176" t="str">
        <f t="shared" si="118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44"/>
        <v xml:space="preserve"> </v>
      </c>
      <c r="PV34" s="175">
        <f t="shared" si="120"/>
        <v>0</v>
      </c>
      <c r="PW34" s="176" t="str">
        <f t="shared" si="121"/>
        <v xml:space="preserve"> </v>
      </c>
      <c r="PY34" s="172">
        <v>4</v>
      </c>
      <c r="PZ34" s="232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/>
      <c r="QI34" s="176" t="str">
        <f t="shared" si="122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45"/>
        <v xml:space="preserve"> </v>
      </c>
      <c r="QR34" s="175">
        <f t="shared" si="124"/>
        <v>0</v>
      </c>
      <c r="QS34" s="176" t="str">
        <f t="shared" si="125"/>
        <v xml:space="preserve"> </v>
      </c>
    </row>
    <row r="35" spans="1:461" ht="15">
      <c r="A35" s="172">
        <v>5</v>
      </c>
      <c r="B35" s="233">
        <v>5</v>
      </c>
      <c r="C35" s="173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/>
      <c r="K35" s="176" t="str">
        <f t="shared" si="42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3"/>
        <v xml:space="preserve"> </v>
      </c>
      <c r="T35" s="175">
        <f t="shared" si="44"/>
        <v>0</v>
      </c>
      <c r="U35" s="176" t="str">
        <f t="shared" si="45"/>
        <v xml:space="preserve"> </v>
      </c>
      <c r="W35" s="172">
        <v>5</v>
      </c>
      <c r="X35" s="233">
        <v>5</v>
      </c>
      <c r="Y35" s="173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/>
      <c r="AG35" s="176" t="str">
        <f t="shared" si="46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26"/>
        <v xml:space="preserve"> </v>
      </c>
      <c r="AP35" s="175">
        <f t="shared" si="48"/>
        <v>0</v>
      </c>
      <c r="AQ35" s="176" t="str">
        <f t="shared" si="49"/>
        <v xml:space="preserve"> </v>
      </c>
      <c r="AS35" s="172">
        <v>5</v>
      </c>
      <c r="AT35" s="233">
        <v>5</v>
      </c>
      <c r="AU35" s="173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4" t="str">
        <f t="shared" si="4"/>
        <v xml:space="preserve"> </v>
      </c>
      <c r="BA35" s="211" t="str">
        <f>IF(AW35=0," ",VLOOKUP(AW35,PROTOKOL!$A:$E,5,FALSE))</f>
        <v xml:space="preserve"> </v>
      </c>
      <c r="BB35" s="175"/>
      <c r="BC35" s="176" t="str">
        <f t="shared" si="50"/>
        <v xml:space="preserve"> 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27"/>
        <v xml:space="preserve"> </v>
      </c>
      <c r="BL35" s="175">
        <f t="shared" si="52"/>
        <v>0</v>
      </c>
      <c r="BM35" s="176" t="str">
        <f t="shared" si="53"/>
        <v xml:space="preserve"> </v>
      </c>
      <c r="BO35" s="172">
        <v>5</v>
      </c>
      <c r="BP35" s="233">
        <v>5</v>
      </c>
      <c r="BQ35" s="173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4" t="str">
        <f t="shared" si="6"/>
        <v xml:space="preserve"> </v>
      </c>
      <c r="BW35" s="211" t="str">
        <f>IF(BS35=0," ",VLOOKUP(BS35,PROTOKOL!$A:$E,5,FALSE))</f>
        <v xml:space="preserve"> </v>
      </c>
      <c r="BX35" s="175"/>
      <c r="BY35" s="176" t="str">
        <f t="shared" si="54"/>
        <v xml:space="preserve"> 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28"/>
        <v xml:space="preserve"> </v>
      </c>
      <c r="CH35" s="175">
        <f t="shared" si="56"/>
        <v>0</v>
      </c>
      <c r="CI35" s="176" t="str">
        <f t="shared" si="57"/>
        <v xml:space="preserve"> </v>
      </c>
      <c r="CK35" s="172">
        <v>5</v>
      </c>
      <c r="CL35" s="233">
        <v>5</v>
      </c>
      <c r="CM35" s="173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/>
      <c r="CU35" s="176" t="str">
        <f t="shared" si="58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29"/>
        <v xml:space="preserve"> </v>
      </c>
      <c r="DD35" s="175">
        <f t="shared" si="60"/>
        <v>0</v>
      </c>
      <c r="DE35" s="176" t="str">
        <f t="shared" si="61"/>
        <v xml:space="preserve"> </v>
      </c>
      <c r="DG35" s="172">
        <v>5</v>
      </c>
      <c r="DH35" s="233">
        <v>5</v>
      </c>
      <c r="DI35" s="173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/>
      <c r="DQ35" s="176" t="str">
        <f t="shared" si="62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30"/>
        <v xml:space="preserve"> </v>
      </c>
      <c r="DZ35" s="175">
        <f t="shared" si="64"/>
        <v>0</v>
      </c>
      <c r="EA35" s="176" t="str">
        <f t="shared" si="65"/>
        <v xml:space="preserve"> </v>
      </c>
      <c r="EC35" s="172">
        <v>5</v>
      </c>
      <c r="ED35" s="233">
        <v>5</v>
      </c>
      <c r="EE35" s="173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4" t="str">
        <f t="shared" si="12"/>
        <v xml:space="preserve"> </v>
      </c>
      <c r="EK35" s="211" t="str">
        <f>IF(EG35=0," ",VLOOKUP(EG35,PROTOKOL!$A:$E,5,FALSE))</f>
        <v xml:space="preserve"> </v>
      </c>
      <c r="EL35" s="175"/>
      <c r="EM35" s="176" t="str">
        <f t="shared" si="66"/>
        <v xml:space="preserve"> 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31"/>
        <v xml:space="preserve"> </v>
      </c>
      <c r="EV35" s="175">
        <f t="shared" si="68"/>
        <v>0</v>
      </c>
      <c r="EW35" s="176" t="str">
        <f t="shared" si="69"/>
        <v xml:space="preserve"> </v>
      </c>
      <c r="EY35" s="172">
        <v>5</v>
      </c>
      <c r="EZ35" s="233">
        <v>5</v>
      </c>
      <c r="FA35" s="173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/>
      <c r="FI35" s="176" t="str">
        <f t="shared" si="70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32"/>
        <v xml:space="preserve"> </v>
      </c>
      <c r="FR35" s="175">
        <f t="shared" si="72"/>
        <v>0</v>
      </c>
      <c r="FS35" s="176" t="str">
        <f t="shared" si="73"/>
        <v xml:space="preserve"> </v>
      </c>
      <c r="FU35" s="172">
        <v>5</v>
      </c>
      <c r="FV35" s="233">
        <v>5</v>
      </c>
      <c r="FW35" s="173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4" t="str">
        <f t="shared" si="16"/>
        <v xml:space="preserve"> </v>
      </c>
      <c r="GC35" s="211" t="str">
        <f>IF(FY35=0," ",VLOOKUP(FY35,PROTOKOL!$A:$E,5,FALSE))</f>
        <v xml:space="preserve"> </v>
      </c>
      <c r="GD35" s="175"/>
      <c r="GE35" s="176" t="str">
        <f t="shared" si="74"/>
        <v xml:space="preserve"> 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33"/>
        <v xml:space="preserve"> </v>
      </c>
      <c r="GN35" s="175">
        <f t="shared" si="76"/>
        <v>0</v>
      </c>
      <c r="GO35" s="176" t="str">
        <f t="shared" si="77"/>
        <v xml:space="preserve"> </v>
      </c>
      <c r="GQ35" s="172">
        <v>5</v>
      </c>
      <c r="GR35" s="233">
        <v>5</v>
      </c>
      <c r="GS35" s="173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4" t="str">
        <f t="shared" si="18"/>
        <v xml:space="preserve"> </v>
      </c>
      <c r="GY35" s="211" t="str">
        <f>IF(GU35=0," ",VLOOKUP(GU35,PROTOKOL!$A:$E,5,FALSE))</f>
        <v xml:space="preserve"> </v>
      </c>
      <c r="GZ35" s="175"/>
      <c r="HA35" s="176" t="str">
        <f t="shared" si="78"/>
        <v xml:space="preserve"> 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34"/>
        <v xml:space="preserve"> </v>
      </c>
      <c r="HJ35" s="175">
        <f t="shared" si="80"/>
        <v>0</v>
      </c>
      <c r="HK35" s="176" t="str">
        <f t="shared" si="81"/>
        <v xml:space="preserve"> </v>
      </c>
      <c r="HM35" s="172">
        <v>5</v>
      </c>
      <c r="HN35" s="233">
        <v>5</v>
      </c>
      <c r="HO35" s="173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4" t="str">
        <f t="shared" si="20"/>
        <v xml:space="preserve"> </v>
      </c>
      <c r="HU35" s="211" t="str">
        <f>IF(HQ35=0," ",VLOOKUP(HQ35,PROTOKOL!$A:$E,5,FALSE))</f>
        <v xml:space="preserve"> </v>
      </c>
      <c r="HV35" s="175"/>
      <c r="HW35" s="176" t="str">
        <f t="shared" si="82"/>
        <v xml:space="preserve"> 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35"/>
        <v xml:space="preserve"> </v>
      </c>
      <c r="IF35" s="175">
        <f t="shared" si="84"/>
        <v>0</v>
      </c>
      <c r="IG35" s="176" t="str">
        <f t="shared" si="85"/>
        <v xml:space="preserve"> </v>
      </c>
      <c r="II35" s="172">
        <v>5</v>
      </c>
      <c r="IJ35" s="233">
        <v>5</v>
      </c>
      <c r="IK35" s="173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/>
      <c r="IS35" s="176" t="str">
        <f t="shared" si="86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36"/>
        <v xml:space="preserve"> </v>
      </c>
      <c r="JB35" s="175">
        <f t="shared" si="88"/>
        <v>0</v>
      </c>
      <c r="JC35" s="176" t="str">
        <f t="shared" si="89"/>
        <v xml:space="preserve"> </v>
      </c>
      <c r="JE35" s="172">
        <v>5</v>
      </c>
      <c r="JF35" s="233">
        <v>5</v>
      </c>
      <c r="JG35" s="173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/>
      <c r="JO35" s="176" t="str">
        <f t="shared" si="90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37"/>
        <v xml:space="preserve"> </v>
      </c>
      <c r="JX35" s="175">
        <f t="shared" si="92"/>
        <v>0</v>
      </c>
      <c r="JY35" s="176" t="str">
        <f t="shared" si="93"/>
        <v xml:space="preserve"> </v>
      </c>
      <c r="KA35" s="172">
        <v>5</v>
      </c>
      <c r="KB35" s="233">
        <v>5</v>
      </c>
      <c r="KC35" s="173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4" t="str">
        <f t="shared" si="26"/>
        <v xml:space="preserve"> </v>
      </c>
      <c r="KI35" s="211" t="str">
        <f>IF(KE35=0," ",VLOOKUP(KE35,PROTOKOL!$A:$E,5,FALSE))</f>
        <v xml:space="preserve"> </v>
      </c>
      <c r="KJ35" s="175"/>
      <c r="KK35" s="176" t="str">
        <f t="shared" si="94"/>
        <v xml:space="preserve"> 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38"/>
        <v xml:space="preserve"> </v>
      </c>
      <c r="KT35" s="175">
        <f t="shared" si="96"/>
        <v>0</v>
      </c>
      <c r="KU35" s="176" t="str">
        <f t="shared" si="97"/>
        <v xml:space="preserve"> </v>
      </c>
      <c r="KW35" s="172">
        <v>5</v>
      </c>
      <c r="KX35" s="233">
        <v>5</v>
      </c>
      <c r="KY35" s="173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/>
      <c r="LG35" s="176" t="str">
        <f t="shared" si="98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39"/>
        <v xml:space="preserve"> </v>
      </c>
      <c r="LP35" s="175">
        <f t="shared" si="100"/>
        <v>0</v>
      </c>
      <c r="LQ35" s="176" t="str">
        <f t="shared" si="101"/>
        <v xml:space="preserve"> </v>
      </c>
      <c r="LS35" s="172">
        <v>5</v>
      </c>
      <c r="LT35" s="233">
        <v>5</v>
      </c>
      <c r="LU35" s="173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4" t="str">
        <f t="shared" si="30"/>
        <v xml:space="preserve"> </v>
      </c>
      <c r="MA35" s="211" t="str">
        <f>IF(LW35=0," ",VLOOKUP(LW35,PROTOKOL!$A:$E,5,FALSE))</f>
        <v xml:space="preserve"> </v>
      </c>
      <c r="MB35" s="175"/>
      <c r="MC35" s="176" t="str">
        <f t="shared" si="102"/>
        <v xml:space="preserve"> 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40"/>
        <v xml:space="preserve"> </v>
      </c>
      <c r="ML35" s="175">
        <f t="shared" si="104"/>
        <v>0</v>
      </c>
      <c r="MM35" s="176" t="str">
        <f t="shared" si="105"/>
        <v xml:space="preserve"> </v>
      </c>
      <c r="MO35" s="172">
        <v>5</v>
      </c>
      <c r="MP35" s="233">
        <v>5</v>
      </c>
      <c r="MQ35" s="173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/>
      <c r="MY35" s="176" t="str">
        <f t="shared" si="106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41"/>
        <v xml:space="preserve"> </v>
      </c>
      <c r="NH35" s="175">
        <f t="shared" si="108"/>
        <v>0</v>
      </c>
      <c r="NI35" s="176" t="str">
        <f t="shared" si="109"/>
        <v xml:space="preserve"> </v>
      </c>
      <c r="NK35" s="172">
        <v>5</v>
      </c>
      <c r="NL35" s="233">
        <v>5</v>
      </c>
      <c r="NM35" s="173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4" t="str">
        <f t="shared" si="34"/>
        <v xml:space="preserve"> </v>
      </c>
      <c r="NS35" s="211" t="str">
        <f>IF(NO35=0," ",VLOOKUP(NO35,PROTOKOL!$A:$E,5,FALSE))</f>
        <v xml:space="preserve"> </v>
      </c>
      <c r="NT35" s="175"/>
      <c r="NU35" s="176" t="str">
        <f t="shared" si="110"/>
        <v xml:space="preserve"> 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42"/>
        <v xml:space="preserve"> </v>
      </c>
      <c r="OD35" s="175">
        <f t="shared" si="112"/>
        <v>0</v>
      </c>
      <c r="OE35" s="176" t="str">
        <f t="shared" si="113"/>
        <v xml:space="preserve"> </v>
      </c>
      <c r="OG35" s="172">
        <v>5</v>
      </c>
      <c r="OH35" s="233">
        <v>5</v>
      </c>
      <c r="OI35" s="173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4" t="str">
        <f t="shared" si="36"/>
        <v xml:space="preserve"> </v>
      </c>
      <c r="OO35" s="211" t="str">
        <f>IF(OK35=0," ",VLOOKUP(OK35,PROTOKOL!$A:$E,5,FALSE))</f>
        <v xml:space="preserve"> </v>
      </c>
      <c r="OP35" s="175"/>
      <c r="OQ35" s="176" t="str">
        <f t="shared" si="114"/>
        <v xml:space="preserve"> 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43"/>
        <v xml:space="preserve"> </v>
      </c>
      <c r="OZ35" s="175">
        <f t="shared" si="116"/>
        <v>0</v>
      </c>
      <c r="PA35" s="176" t="str">
        <f t="shared" si="117"/>
        <v xml:space="preserve"> </v>
      </c>
      <c r="PC35" s="172">
        <v>5</v>
      </c>
      <c r="PD35" s="233">
        <v>5</v>
      </c>
      <c r="PE35" s="173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/>
      <c r="PM35" s="176" t="str">
        <f t="shared" si="118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44"/>
        <v xml:space="preserve"> </v>
      </c>
      <c r="PV35" s="175">
        <f t="shared" si="120"/>
        <v>0</v>
      </c>
      <c r="PW35" s="176" t="str">
        <f t="shared" si="121"/>
        <v xml:space="preserve"> </v>
      </c>
      <c r="PY35" s="172">
        <v>5</v>
      </c>
      <c r="PZ35" s="233">
        <v>5</v>
      </c>
      <c r="QA35" s="173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/>
      <c r="QI35" s="176" t="str">
        <f t="shared" si="122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45"/>
        <v xml:space="preserve"> </v>
      </c>
      <c r="QR35" s="175">
        <f t="shared" si="124"/>
        <v>0</v>
      </c>
      <c r="QS35" s="176" t="str">
        <f t="shared" si="125"/>
        <v xml:space="preserve"> </v>
      </c>
    </row>
    <row r="36" spans="1:461" ht="15">
      <c r="A36" s="172">
        <v>5</v>
      </c>
      <c r="B36" s="231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/>
      <c r="K36" s="176" t="str">
        <f t="shared" si="42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3"/>
        <v xml:space="preserve"> </v>
      </c>
      <c r="T36" s="175">
        <f t="shared" si="44"/>
        <v>0</v>
      </c>
      <c r="U36" s="176" t="str">
        <f t="shared" si="45"/>
        <v xml:space="preserve"> </v>
      </c>
      <c r="W36" s="172">
        <v>5</v>
      </c>
      <c r="X36" s="231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/>
      <c r="AG36" s="176" t="str">
        <f t="shared" si="46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26"/>
        <v xml:space="preserve"> </v>
      </c>
      <c r="AP36" s="175">
        <f t="shared" si="48"/>
        <v>0</v>
      </c>
      <c r="AQ36" s="176" t="str">
        <f t="shared" si="49"/>
        <v xml:space="preserve"> </v>
      </c>
      <c r="AS36" s="172">
        <v>5</v>
      </c>
      <c r="AT36" s="231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/>
      <c r="BC36" s="176" t="str">
        <f t="shared" si="50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27"/>
        <v xml:space="preserve"> </v>
      </c>
      <c r="BL36" s="175">
        <f t="shared" si="52"/>
        <v>0</v>
      </c>
      <c r="BM36" s="176" t="str">
        <f t="shared" si="53"/>
        <v xml:space="preserve"> </v>
      </c>
      <c r="BO36" s="172">
        <v>5</v>
      </c>
      <c r="BP36" s="231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/>
      <c r="BY36" s="176" t="str">
        <f t="shared" si="54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28"/>
        <v xml:space="preserve"> </v>
      </c>
      <c r="CH36" s="175">
        <f t="shared" si="56"/>
        <v>0</v>
      </c>
      <c r="CI36" s="176" t="str">
        <f t="shared" si="57"/>
        <v xml:space="preserve"> </v>
      </c>
      <c r="CK36" s="172">
        <v>5</v>
      </c>
      <c r="CL36" s="231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/>
      <c r="CU36" s="176" t="str">
        <f t="shared" si="58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29"/>
        <v xml:space="preserve"> </v>
      </c>
      <c r="DD36" s="175">
        <f t="shared" si="60"/>
        <v>0</v>
      </c>
      <c r="DE36" s="176" t="str">
        <f t="shared" si="61"/>
        <v xml:space="preserve"> </v>
      </c>
      <c r="DG36" s="172">
        <v>5</v>
      </c>
      <c r="DH36" s="231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/>
      <c r="DQ36" s="176" t="str">
        <f t="shared" si="62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30"/>
        <v xml:space="preserve"> </v>
      </c>
      <c r="DZ36" s="175">
        <f t="shared" si="64"/>
        <v>0</v>
      </c>
      <c r="EA36" s="176" t="str">
        <f t="shared" si="65"/>
        <v xml:space="preserve"> </v>
      </c>
      <c r="EC36" s="172">
        <v>5</v>
      </c>
      <c r="ED36" s="231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/>
      <c r="EM36" s="176" t="str">
        <f t="shared" si="66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31"/>
        <v xml:space="preserve"> </v>
      </c>
      <c r="EV36" s="175">
        <f t="shared" si="68"/>
        <v>0</v>
      </c>
      <c r="EW36" s="176" t="str">
        <f t="shared" si="69"/>
        <v xml:space="preserve"> </v>
      </c>
      <c r="EY36" s="172">
        <v>5</v>
      </c>
      <c r="EZ36" s="231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/>
      <c r="FI36" s="176" t="str">
        <f t="shared" si="70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32"/>
        <v xml:space="preserve"> </v>
      </c>
      <c r="FR36" s="175">
        <f t="shared" si="72"/>
        <v>0</v>
      </c>
      <c r="FS36" s="176" t="str">
        <f t="shared" si="73"/>
        <v xml:space="preserve"> </v>
      </c>
      <c r="FU36" s="172">
        <v>5</v>
      </c>
      <c r="FV36" s="231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/>
      <c r="GE36" s="176" t="str">
        <f t="shared" si="74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33"/>
        <v xml:space="preserve"> </v>
      </c>
      <c r="GN36" s="175">
        <f t="shared" si="76"/>
        <v>0</v>
      </c>
      <c r="GO36" s="176" t="str">
        <f t="shared" si="77"/>
        <v xml:space="preserve"> </v>
      </c>
      <c r="GQ36" s="172">
        <v>5</v>
      </c>
      <c r="GR36" s="231"/>
      <c r="GS36" s="173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4" t="str">
        <f t="shared" si="18"/>
        <v xml:space="preserve"> </v>
      </c>
      <c r="GY36" s="211" t="str">
        <f>IF(GU36=0," ",VLOOKUP(GU36,PROTOKOL!$A:$E,5,FALSE))</f>
        <v xml:space="preserve"> </v>
      </c>
      <c r="GZ36" s="175"/>
      <c r="HA36" s="176" t="str">
        <f t="shared" si="78"/>
        <v xml:space="preserve"> 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34"/>
        <v xml:space="preserve"> </v>
      </c>
      <c r="HJ36" s="175">
        <f t="shared" si="80"/>
        <v>0</v>
      </c>
      <c r="HK36" s="176" t="str">
        <f t="shared" si="81"/>
        <v xml:space="preserve"> </v>
      </c>
      <c r="HM36" s="172">
        <v>5</v>
      </c>
      <c r="HN36" s="231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/>
      <c r="HW36" s="176" t="str">
        <f t="shared" si="82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35"/>
        <v xml:space="preserve"> </v>
      </c>
      <c r="IF36" s="175">
        <f t="shared" si="84"/>
        <v>0</v>
      </c>
      <c r="IG36" s="176" t="str">
        <f t="shared" si="85"/>
        <v xml:space="preserve"> </v>
      </c>
      <c r="II36" s="172">
        <v>5</v>
      </c>
      <c r="IJ36" s="231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/>
      <c r="IS36" s="176" t="str">
        <f t="shared" si="86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36"/>
        <v xml:space="preserve"> </v>
      </c>
      <c r="JB36" s="175">
        <f t="shared" si="88"/>
        <v>0</v>
      </c>
      <c r="JC36" s="176" t="str">
        <f t="shared" si="89"/>
        <v xml:space="preserve"> </v>
      </c>
      <c r="JE36" s="172">
        <v>5</v>
      </c>
      <c r="JF36" s="231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/>
      <c r="JO36" s="176" t="str">
        <f t="shared" si="90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37"/>
        <v xml:space="preserve"> </v>
      </c>
      <c r="JX36" s="175">
        <f t="shared" si="92"/>
        <v>0</v>
      </c>
      <c r="JY36" s="176" t="str">
        <f t="shared" si="93"/>
        <v xml:space="preserve"> </v>
      </c>
      <c r="KA36" s="172">
        <v>5</v>
      </c>
      <c r="KB36" s="231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/>
      <c r="KK36" s="176" t="str">
        <f t="shared" si="94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38"/>
        <v xml:space="preserve"> </v>
      </c>
      <c r="KT36" s="175">
        <f t="shared" si="96"/>
        <v>0</v>
      </c>
      <c r="KU36" s="176" t="str">
        <f t="shared" si="97"/>
        <v xml:space="preserve"> </v>
      </c>
      <c r="KW36" s="172">
        <v>5</v>
      </c>
      <c r="KX36" s="231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/>
      <c r="LG36" s="176" t="str">
        <f t="shared" si="98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39"/>
        <v xml:space="preserve"> </v>
      </c>
      <c r="LP36" s="175">
        <f t="shared" si="100"/>
        <v>0</v>
      </c>
      <c r="LQ36" s="176" t="str">
        <f t="shared" si="101"/>
        <v xml:space="preserve"> </v>
      </c>
      <c r="LS36" s="172">
        <v>5</v>
      </c>
      <c r="LT36" s="231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/>
      <c r="MC36" s="176" t="str">
        <f t="shared" si="102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40"/>
        <v xml:space="preserve"> </v>
      </c>
      <c r="ML36" s="175">
        <f t="shared" si="104"/>
        <v>0</v>
      </c>
      <c r="MM36" s="176" t="str">
        <f t="shared" si="105"/>
        <v xml:space="preserve"> </v>
      </c>
      <c r="MO36" s="172">
        <v>5</v>
      </c>
      <c r="MP36" s="231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/>
      <c r="MY36" s="176" t="str">
        <f t="shared" si="106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41"/>
        <v xml:space="preserve"> </v>
      </c>
      <c r="NH36" s="175">
        <f t="shared" si="108"/>
        <v>0</v>
      </c>
      <c r="NI36" s="176" t="str">
        <f t="shared" si="109"/>
        <v xml:space="preserve"> </v>
      </c>
      <c r="NK36" s="172">
        <v>5</v>
      </c>
      <c r="NL36" s="231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/>
      <c r="NU36" s="176" t="str">
        <f t="shared" si="110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42"/>
        <v xml:space="preserve"> </v>
      </c>
      <c r="OD36" s="175">
        <f t="shared" si="112"/>
        <v>0</v>
      </c>
      <c r="OE36" s="176" t="str">
        <f t="shared" si="113"/>
        <v xml:space="preserve"> </v>
      </c>
      <c r="OG36" s="172">
        <v>5</v>
      </c>
      <c r="OH36" s="231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/>
      <c r="OQ36" s="176" t="str">
        <f t="shared" si="114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43"/>
        <v xml:space="preserve"> </v>
      </c>
      <c r="OZ36" s="175">
        <f t="shared" si="116"/>
        <v>0</v>
      </c>
      <c r="PA36" s="176" t="str">
        <f t="shared" si="117"/>
        <v xml:space="preserve"> </v>
      </c>
      <c r="PC36" s="172">
        <v>5</v>
      </c>
      <c r="PD36" s="231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/>
      <c r="PM36" s="176" t="str">
        <f t="shared" si="118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44"/>
        <v xml:space="preserve"> </v>
      </c>
      <c r="PV36" s="175">
        <f t="shared" si="120"/>
        <v>0</v>
      </c>
      <c r="PW36" s="176" t="str">
        <f t="shared" si="121"/>
        <v xml:space="preserve"> </v>
      </c>
      <c r="PY36" s="172">
        <v>5</v>
      </c>
      <c r="PZ36" s="231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/>
      <c r="QI36" s="176" t="str">
        <f t="shared" si="122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45"/>
        <v xml:space="preserve"> </v>
      </c>
      <c r="QR36" s="175">
        <f t="shared" si="124"/>
        <v>0</v>
      </c>
      <c r="QS36" s="176" t="str">
        <f t="shared" si="125"/>
        <v xml:space="preserve"> </v>
      </c>
    </row>
    <row r="37" spans="1:461" ht="15">
      <c r="A37" s="172">
        <v>5</v>
      </c>
      <c r="B37" s="232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/>
      <c r="K37" s="176" t="str">
        <f t="shared" si="42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3"/>
        <v xml:space="preserve"> </v>
      </c>
      <c r="T37" s="175">
        <f t="shared" si="44"/>
        <v>0</v>
      </c>
      <c r="U37" s="176" t="str">
        <f t="shared" si="45"/>
        <v xml:space="preserve"> </v>
      </c>
      <c r="W37" s="172">
        <v>5</v>
      </c>
      <c r="X37" s="232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/>
      <c r="AG37" s="176" t="str">
        <f t="shared" si="46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26"/>
        <v xml:space="preserve"> </v>
      </c>
      <c r="AP37" s="175">
        <f t="shared" si="48"/>
        <v>0</v>
      </c>
      <c r="AQ37" s="176" t="str">
        <f t="shared" si="49"/>
        <v xml:space="preserve"> </v>
      </c>
      <c r="AS37" s="172">
        <v>5</v>
      </c>
      <c r="AT37" s="232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/>
      <c r="BC37" s="176" t="str">
        <f t="shared" si="50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27"/>
        <v xml:space="preserve"> </v>
      </c>
      <c r="BL37" s="175">
        <f t="shared" si="52"/>
        <v>0</v>
      </c>
      <c r="BM37" s="176" t="str">
        <f t="shared" si="53"/>
        <v xml:space="preserve"> </v>
      </c>
      <c r="BO37" s="172">
        <v>5</v>
      </c>
      <c r="BP37" s="232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/>
      <c r="BY37" s="176" t="str">
        <f t="shared" si="54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28"/>
        <v xml:space="preserve"> </v>
      </c>
      <c r="CH37" s="175">
        <f t="shared" si="56"/>
        <v>0</v>
      </c>
      <c r="CI37" s="176" t="str">
        <f t="shared" si="57"/>
        <v xml:space="preserve"> </v>
      </c>
      <c r="CK37" s="172">
        <v>5</v>
      </c>
      <c r="CL37" s="232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/>
      <c r="CU37" s="176" t="str">
        <f t="shared" si="58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29"/>
        <v xml:space="preserve"> </v>
      </c>
      <c r="DD37" s="175">
        <f t="shared" si="60"/>
        <v>0</v>
      </c>
      <c r="DE37" s="176" t="str">
        <f t="shared" si="61"/>
        <v xml:space="preserve"> </v>
      </c>
      <c r="DG37" s="172">
        <v>5</v>
      </c>
      <c r="DH37" s="232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/>
      <c r="DQ37" s="176" t="str">
        <f t="shared" si="62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30"/>
        <v xml:space="preserve"> </v>
      </c>
      <c r="DZ37" s="175">
        <f t="shared" si="64"/>
        <v>0</v>
      </c>
      <c r="EA37" s="176" t="str">
        <f t="shared" si="65"/>
        <v xml:space="preserve"> </v>
      </c>
      <c r="EC37" s="172">
        <v>5</v>
      </c>
      <c r="ED37" s="232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/>
      <c r="EM37" s="176" t="str">
        <f t="shared" si="66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31"/>
        <v xml:space="preserve"> </v>
      </c>
      <c r="EV37" s="175">
        <f t="shared" si="68"/>
        <v>0</v>
      </c>
      <c r="EW37" s="176" t="str">
        <f t="shared" si="69"/>
        <v xml:space="preserve"> </v>
      </c>
      <c r="EY37" s="172">
        <v>5</v>
      </c>
      <c r="EZ37" s="232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/>
      <c r="FI37" s="176" t="str">
        <f t="shared" si="70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32"/>
        <v xml:space="preserve"> </v>
      </c>
      <c r="FR37" s="175">
        <f t="shared" si="72"/>
        <v>0</v>
      </c>
      <c r="FS37" s="176" t="str">
        <f t="shared" si="73"/>
        <v xml:space="preserve"> </v>
      </c>
      <c r="FU37" s="172">
        <v>5</v>
      </c>
      <c r="FV37" s="232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/>
      <c r="GE37" s="176" t="str">
        <f t="shared" si="74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33"/>
        <v xml:space="preserve"> </v>
      </c>
      <c r="GN37" s="175">
        <f t="shared" si="76"/>
        <v>0</v>
      </c>
      <c r="GO37" s="176" t="str">
        <f t="shared" si="77"/>
        <v xml:space="preserve"> </v>
      </c>
      <c r="GQ37" s="172">
        <v>5</v>
      </c>
      <c r="GR37" s="232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/>
      <c r="HA37" s="176" t="str">
        <f t="shared" si="78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34"/>
        <v xml:space="preserve"> </v>
      </c>
      <c r="HJ37" s="175">
        <f t="shared" si="80"/>
        <v>0</v>
      </c>
      <c r="HK37" s="176" t="str">
        <f t="shared" si="81"/>
        <v xml:space="preserve"> </v>
      </c>
      <c r="HM37" s="172">
        <v>5</v>
      </c>
      <c r="HN37" s="232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/>
      <c r="HW37" s="176" t="str">
        <f t="shared" si="82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35"/>
        <v xml:space="preserve"> </v>
      </c>
      <c r="IF37" s="175">
        <f t="shared" si="84"/>
        <v>0</v>
      </c>
      <c r="IG37" s="176" t="str">
        <f t="shared" si="85"/>
        <v xml:space="preserve"> </v>
      </c>
      <c r="II37" s="172">
        <v>5</v>
      </c>
      <c r="IJ37" s="232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/>
      <c r="IS37" s="176" t="str">
        <f t="shared" si="86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36"/>
        <v xml:space="preserve"> </v>
      </c>
      <c r="JB37" s="175">
        <f t="shared" si="88"/>
        <v>0</v>
      </c>
      <c r="JC37" s="176" t="str">
        <f t="shared" si="89"/>
        <v xml:space="preserve"> </v>
      </c>
      <c r="JE37" s="172">
        <v>5</v>
      </c>
      <c r="JF37" s="232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/>
      <c r="JO37" s="176" t="str">
        <f t="shared" si="90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37"/>
        <v xml:space="preserve"> </v>
      </c>
      <c r="JX37" s="175">
        <f t="shared" si="92"/>
        <v>0</v>
      </c>
      <c r="JY37" s="176" t="str">
        <f t="shared" si="93"/>
        <v xml:space="preserve"> </v>
      </c>
      <c r="KA37" s="172">
        <v>5</v>
      </c>
      <c r="KB37" s="232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/>
      <c r="KK37" s="176" t="str">
        <f t="shared" si="94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38"/>
        <v xml:space="preserve"> </v>
      </c>
      <c r="KT37" s="175">
        <f t="shared" si="96"/>
        <v>0</v>
      </c>
      <c r="KU37" s="176" t="str">
        <f t="shared" si="97"/>
        <v xml:space="preserve"> </v>
      </c>
      <c r="KW37" s="172">
        <v>5</v>
      </c>
      <c r="KX37" s="232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/>
      <c r="LG37" s="176" t="str">
        <f t="shared" si="98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39"/>
        <v xml:space="preserve"> </v>
      </c>
      <c r="LP37" s="175">
        <f t="shared" si="100"/>
        <v>0</v>
      </c>
      <c r="LQ37" s="176" t="str">
        <f t="shared" si="101"/>
        <v xml:space="preserve"> </v>
      </c>
      <c r="LS37" s="172">
        <v>5</v>
      </c>
      <c r="LT37" s="232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/>
      <c r="MC37" s="176" t="str">
        <f t="shared" si="102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40"/>
        <v xml:space="preserve"> </v>
      </c>
      <c r="ML37" s="175">
        <f t="shared" si="104"/>
        <v>0</v>
      </c>
      <c r="MM37" s="176" t="str">
        <f t="shared" si="105"/>
        <v xml:space="preserve"> </v>
      </c>
      <c r="MO37" s="172">
        <v>5</v>
      </c>
      <c r="MP37" s="232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/>
      <c r="MY37" s="176" t="str">
        <f t="shared" si="106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41"/>
        <v xml:space="preserve"> </v>
      </c>
      <c r="NH37" s="175">
        <f t="shared" si="108"/>
        <v>0</v>
      </c>
      <c r="NI37" s="176" t="str">
        <f t="shared" si="109"/>
        <v xml:space="preserve"> </v>
      </c>
      <c r="NK37" s="172">
        <v>5</v>
      </c>
      <c r="NL37" s="232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/>
      <c r="NU37" s="176" t="str">
        <f t="shared" si="110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42"/>
        <v xml:space="preserve"> </v>
      </c>
      <c r="OD37" s="175">
        <f t="shared" si="112"/>
        <v>0</v>
      </c>
      <c r="OE37" s="176" t="str">
        <f t="shared" si="113"/>
        <v xml:space="preserve"> </v>
      </c>
      <c r="OG37" s="172">
        <v>5</v>
      </c>
      <c r="OH37" s="232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/>
      <c r="OQ37" s="176" t="str">
        <f t="shared" si="114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43"/>
        <v xml:space="preserve"> </v>
      </c>
      <c r="OZ37" s="175">
        <f t="shared" si="116"/>
        <v>0</v>
      </c>
      <c r="PA37" s="176" t="str">
        <f t="shared" si="117"/>
        <v xml:space="preserve"> </v>
      </c>
      <c r="PC37" s="172">
        <v>5</v>
      </c>
      <c r="PD37" s="232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/>
      <c r="PM37" s="176" t="str">
        <f t="shared" si="118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44"/>
        <v xml:space="preserve"> </v>
      </c>
      <c r="PV37" s="175">
        <f t="shared" si="120"/>
        <v>0</v>
      </c>
      <c r="PW37" s="176" t="str">
        <f t="shared" si="121"/>
        <v xml:space="preserve"> </v>
      </c>
      <c r="PY37" s="172">
        <v>5</v>
      </c>
      <c r="PZ37" s="232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/>
      <c r="QI37" s="176" t="str">
        <f t="shared" si="122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45"/>
        <v xml:space="preserve"> </v>
      </c>
      <c r="QR37" s="175">
        <f t="shared" si="124"/>
        <v>0</v>
      </c>
      <c r="QS37" s="176" t="str">
        <f t="shared" si="125"/>
        <v xml:space="preserve"> </v>
      </c>
    </row>
    <row r="38" spans="1:461" ht="15">
      <c r="A38" s="172">
        <v>6</v>
      </c>
      <c r="B38" s="233">
        <v>6</v>
      </c>
      <c r="C38" s="173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4" t="str">
        <f t="shared" si="0"/>
        <v xml:space="preserve"> </v>
      </c>
      <c r="I38" s="211" t="str">
        <f>IF(E38=0," ",VLOOKUP(E38,PROTOKOL!$A:$E,5,FALSE))</f>
        <v xml:space="preserve"> </v>
      </c>
      <c r="J38" s="175"/>
      <c r="K38" s="176" t="str">
        <f t="shared" si="42"/>
        <v xml:space="preserve"> 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3"/>
        <v xml:space="preserve"> </v>
      </c>
      <c r="T38" s="175">
        <f t="shared" si="44"/>
        <v>0</v>
      </c>
      <c r="U38" s="176" t="str">
        <f t="shared" si="45"/>
        <v xml:space="preserve"> </v>
      </c>
      <c r="W38" s="172">
        <v>6</v>
      </c>
      <c r="X38" s="233">
        <v>6</v>
      </c>
      <c r="Y38" s="173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4" t="str">
        <f t="shared" si="2"/>
        <v xml:space="preserve"> </v>
      </c>
      <c r="AE38" s="211" t="str">
        <f>IF(AA38=0," ",VLOOKUP(AA38,PROTOKOL!$A:$E,5,FALSE))</f>
        <v xml:space="preserve"> </v>
      </c>
      <c r="AF38" s="175"/>
      <c r="AG38" s="176" t="str">
        <f t="shared" si="46"/>
        <v xml:space="preserve"> 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26"/>
        <v xml:space="preserve"> </v>
      </c>
      <c r="AP38" s="175">
        <f t="shared" si="48"/>
        <v>0</v>
      </c>
      <c r="AQ38" s="176" t="str">
        <f t="shared" si="49"/>
        <v xml:space="preserve"> </v>
      </c>
      <c r="AS38" s="172">
        <v>6</v>
      </c>
      <c r="AT38" s="233">
        <v>6</v>
      </c>
      <c r="AU38" s="173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/>
      <c r="BC38" s="176" t="str">
        <f t="shared" si="50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27"/>
        <v xml:space="preserve"> </v>
      </c>
      <c r="BL38" s="175">
        <f t="shared" si="52"/>
        <v>0</v>
      </c>
      <c r="BM38" s="176" t="str">
        <f t="shared" si="53"/>
        <v xml:space="preserve"> </v>
      </c>
      <c r="BO38" s="172">
        <v>6</v>
      </c>
      <c r="BP38" s="233">
        <v>6</v>
      </c>
      <c r="BQ38" s="173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/>
      <c r="BY38" s="176" t="str">
        <f t="shared" si="54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28"/>
        <v xml:space="preserve"> </v>
      </c>
      <c r="CH38" s="175">
        <f t="shared" si="56"/>
        <v>0</v>
      </c>
      <c r="CI38" s="176" t="str">
        <f t="shared" si="57"/>
        <v xml:space="preserve"> </v>
      </c>
      <c r="CK38" s="172">
        <v>6</v>
      </c>
      <c r="CL38" s="233">
        <v>6</v>
      </c>
      <c r="CM38" s="173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4" t="str">
        <f t="shared" si="8"/>
        <v xml:space="preserve"> </v>
      </c>
      <c r="CS38" s="211" t="str">
        <f>IF(CO38=0," ",VLOOKUP(CO38,PROTOKOL!$A:$E,5,FALSE))</f>
        <v xml:space="preserve"> </v>
      </c>
      <c r="CT38" s="175"/>
      <c r="CU38" s="176" t="str">
        <f t="shared" si="58"/>
        <v xml:space="preserve"> 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29"/>
        <v xml:space="preserve"> </v>
      </c>
      <c r="DD38" s="175">
        <f t="shared" si="60"/>
        <v>0</v>
      </c>
      <c r="DE38" s="176" t="str">
        <f t="shared" si="61"/>
        <v xml:space="preserve"> </v>
      </c>
      <c r="DG38" s="172">
        <v>6</v>
      </c>
      <c r="DH38" s="233">
        <v>6</v>
      </c>
      <c r="DI38" s="173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4" t="str">
        <f t="shared" si="10"/>
        <v xml:space="preserve"> </v>
      </c>
      <c r="DO38" s="211" t="str">
        <f>IF(DK38=0," ",VLOOKUP(DK38,PROTOKOL!$A:$E,5,FALSE))</f>
        <v xml:space="preserve"> </v>
      </c>
      <c r="DP38" s="175"/>
      <c r="DQ38" s="176" t="str">
        <f t="shared" si="62"/>
        <v xml:space="preserve"> 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30"/>
        <v xml:space="preserve"> </v>
      </c>
      <c r="DZ38" s="175">
        <f t="shared" si="64"/>
        <v>0</v>
      </c>
      <c r="EA38" s="176" t="str">
        <f t="shared" si="65"/>
        <v xml:space="preserve"> </v>
      </c>
      <c r="EC38" s="172">
        <v>6</v>
      </c>
      <c r="ED38" s="233">
        <v>6</v>
      </c>
      <c r="EE38" s="173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/>
      <c r="EM38" s="176" t="str">
        <f t="shared" si="66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31"/>
        <v xml:space="preserve"> </v>
      </c>
      <c r="EV38" s="175">
        <f t="shared" si="68"/>
        <v>0</v>
      </c>
      <c r="EW38" s="176" t="str">
        <f t="shared" si="69"/>
        <v xml:space="preserve"> </v>
      </c>
      <c r="EY38" s="172">
        <v>6</v>
      </c>
      <c r="EZ38" s="233">
        <v>6</v>
      </c>
      <c r="FA38" s="173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/>
      <c r="FI38" s="176" t="str">
        <f t="shared" si="70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32"/>
        <v xml:space="preserve"> </v>
      </c>
      <c r="FR38" s="175">
        <f t="shared" si="72"/>
        <v>0</v>
      </c>
      <c r="FS38" s="176" t="str">
        <f t="shared" si="73"/>
        <v xml:space="preserve"> </v>
      </c>
      <c r="FU38" s="172">
        <v>6</v>
      </c>
      <c r="FV38" s="233">
        <v>6</v>
      </c>
      <c r="FW38" s="173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/>
      <c r="GE38" s="176" t="str">
        <f t="shared" si="74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33"/>
        <v xml:space="preserve"> </v>
      </c>
      <c r="GN38" s="175">
        <f t="shared" si="76"/>
        <v>0</v>
      </c>
      <c r="GO38" s="176" t="str">
        <f t="shared" si="77"/>
        <v xml:space="preserve"> </v>
      </c>
      <c r="GQ38" s="172">
        <v>6</v>
      </c>
      <c r="GR38" s="233">
        <v>6</v>
      </c>
      <c r="GS38" s="173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4" t="str">
        <f t="shared" si="18"/>
        <v xml:space="preserve"> </v>
      </c>
      <c r="GY38" s="211" t="str">
        <f>IF(GU38=0," ",VLOOKUP(GU38,PROTOKOL!$A:$E,5,FALSE))</f>
        <v xml:space="preserve"> </v>
      </c>
      <c r="GZ38" s="175"/>
      <c r="HA38" s="176" t="str">
        <f t="shared" si="78"/>
        <v xml:space="preserve"> 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34"/>
        <v xml:space="preserve"> </v>
      </c>
      <c r="HJ38" s="175">
        <f t="shared" si="80"/>
        <v>0</v>
      </c>
      <c r="HK38" s="176" t="str">
        <f t="shared" si="81"/>
        <v xml:space="preserve"> </v>
      </c>
      <c r="HM38" s="172">
        <v>6</v>
      </c>
      <c r="HN38" s="233">
        <v>6</v>
      </c>
      <c r="HO38" s="173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/>
      <c r="HW38" s="176" t="str">
        <f t="shared" si="82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35"/>
        <v xml:space="preserve"> </v>
      </c>
      <c r="IF38" s="175">
        <f t="shared" si="84"/>
        <v>0</v>
      </c>
      <c r="IG38" s="176" t="str">
        <f t="shared" si="85"/>
        <v xml:space="preserve"> </v>
      </c>
      <c r="II38" s="172">
        <v>6</v>
      </c>
      <c r="IJ38" s="233">
        <v>6</v>
      </c>
      <c r="IK38" s="173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4" t="str">
        <f t="shared" si="22"/>
        <v xml:space="preserve"> </v>
      </c>
      <c r="IQ38" s="211" t="str">
        <f>IF(IM38=0," ",VLOOKUP(IM38,PROTOKOL!$A:$E,5,FALSE))</f>
        <v xml:space="preserve"> </v>
      </c>
      <c r="IR38" s="175"/>
      <c r="IS38" s="176" t="str">
        <f t="shared" si="86"/>
        <v xml:space="preserve"> 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36"/>
        <v xml:space="preserve"> </v>
      </c>
      <c r="JB38" s="175">
        <f t="shared" si="88"/>
        <v>0</v>
      </c>
      <c r="JC38" s="176" t="str">
        <f t="shared" si="89"/>
        <v xml:space="preserve"> </v>
      </c>
      <c r="JE38" s="172">
        <v>6</v>
      </c>
      <c r="JF38" s="233">
        <v>6</v>
      </c>
      <c r="JG38" s="173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4" t="str">
        <f t="shared" si="24"/>
        <v xml:space="preserve"> </v>
      </c>
      <c r="JM38" s="211" t="str">
        <f>IF(JI38=0," ",VLOOKUP(JI38,PROTOKOL!$A:$E,5,FALSE))</f>
        <v xml:space="preserve"> </v>
      </c>
      <c r="JN38" s="175"/>
      <c r="JO38" s="176" t="str">
        <f t="shared" si="90"/>
        <v xml:space="preserve"> 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37"/>
        <v xml:space="preserve"> </v>
      </c>
      <c r="JX38" s="175">
        <f t="shared" si="92"/>
        <v>0</v>
      </c>
      <c r="JY38" s="176" t="str">
        <f t="shared" si="93"/>
        <v xml:space="preserve"> </v>
      </c>
      <c r="KA38" s="172">
        <v>6</v>
      </c>
      <c r="KB38" s="233">
        <v>6</v>
      </c>
      <c r="KC38" s="173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4" t="str">
        <f t="shared" si="26"/>
        <v xml:space="preserve"> </v>
      </c>
      <c r="KI38" s="211" t="str">
        <f>IF(KE38=0," ",VLOOKUP(KE38,PROTOKOL!$A:$E,5,FALSE))</f>
        <v xml:space="preserve"> </v>
      </c>
      <c r="KJ38" s="175"/>
      <c r="KK38" s="176" t="str">
        <f t="shared" si="94"/>
        <v xml:space="preserve"> 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38"/>
        <v xml:space="preserve"> </v>
      </c>
      <c r="KT38" s="175">
        <f t="shared" si="96"/>
        <v>0</v>
      </c>
      <c r="KU38" s="176" t="str">
        <f t="shared" si="97"/>
        <v xml:space="preserve"> </v>
      </c>
      <c r="KW38" s="172">
        <v>6</v>
      </c>
      <c r="KX38" s="233">
        <v>6</v>
      </c>
      <c r="KY38" s="173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4" t="str">
        <f t="shared" si="28"/>
        <v xml:space="preserve"> </v>
      </c>
      <c r="LE38" s="211" t="str">
        <f>IF(LA38=0," ",VLOOKUP(LA38,PROTOKOL!$A:$E,5,FALSE))</f>
        <v xml:space="preserve"> </v>
      </c>
      <c r="LF38" s="175"/>
      <c r="LG38" s="176" t="str">
        <f t="shared" si="98"/>
        <v xml:space="preserve"> 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39"/>
        <v xml:space="preserve"> </v>
      </c>
      <c r="LP38" s="175">
        <f t="shared" si="100"/>
        <v>0</v>
      </c>
      <c r="LQ38" s="176" t="str">
        <f t="shared" si="101"/>
        <v xml:space="preserve"> </v>
      </c>
      <c r="LS38" s="172">
        <v>6</v>
      </c>
      <c r="LT38" s="233">
        <v>6</v>
      </c>
      <c r="LU38" s="173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/>
      <c r="MC38" s="176" t="str">
        <f t="shared" si="102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40"/>
        <v xml:space="preserve"> </v>
      </c>
      <c r="ML38" s="175">
        <f t="shared" si="104"/>
        <v>0</v>
      </c>
      <c r="MM38" s="176" t="str">
        <f t="shared" si="105"/>
        <v xml:space="preserve"> </v>
      </c>
      <c r="MO38" s="172">
        <v>6</v>
      </c>
      <c r="MP38" s="233">
        <v>6</v>
      </c>
      <c r="MQ38" s="173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/>
      <c r="MY38" s="176" t="str">
        <f t="shared" si="106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41"/>
        <v xml:space="preserve"> </v>
      </c>
      <c r="NH38" s="175">
        <f t="shared" si="108"/>
        <v>0</v>
      </c>
      <c r="NI38" s="176" t="str">
        <f t="shared" si="109"/>
        <v xml:space="preserve"> </v>
      </c>
      <c r="NK38" s="172">
        <v>6</v>
      </c>
      <c r="NL38" s="233">
        <v>6</v>
      </c>
      <c r="NM38" s="173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/>
      <c r="NU38" s="176" t="str">
        <f t="shared" si="110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42"/>
        <v xml:space="preserve"> </v>
      </c>
      <c r="OD38" s="175">
        <f t="shared" si="112"/>
        <v>0</v>
      </c>
      <c r="OE38" s="176" t="str">
        <f t="shared" si="113"/>
        <v xml:space="preserve"> </v>
      </c>
      <c r="OG38" s="172">
        <v>6</v>
      </c>
      <c r="OH38" s="233">
        <v>6</v>
      </c>
      <c r="OI38" s="173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/>
      <c r="OQ38" s="176" t="str">
        <f t="shared" si="114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43"/>
        <v xml:space="preserve"> </v>
      </c>
      <c r="OZ38" s="175">
        <f t="shared" si="116"/>
        <v>0</v>
      </c>
      <c r="PA38" s="176" t="str">
        <f t="shared" si="117"/>
        <v xml:space="preserve"> </v>
      </c>
      <c r="PC38" s="172">
        <v>6</v>
      </c>
      <c r="PD38" s="233">
        <v>6</v>
      </c>
      <c r="PE38" s="173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4" t="str">
        <f t="shared" si="38"/>
        <v xml:space="preserve"> </v>
      </c>
      <c r="PK38" s="211" t="str">
        <f>IF(PG38=0," ",VLOOKUP(PG38,PROTOKOL!$A:$E,5,FALSE))</f>
        <v xml:space="preserve"> </v>
      </c>
      <c r="PL38" s="175"/>
      <c r="PM38" s="176" t="str">
        <f t="shared" si="118"/>
        <v xml:space="preserve"> 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44"/>
        <v xml:space="preserve"> </v>
      </c>
      <c r="PV38" s="175">
        <f t="shared" si="120"/>
        <v>0</v>
      </c>
      <c r="PW38" s="176" t="str">
        <f t="shared" si="121"/>
        <v xml:space="preserve"> </v>
      </c>
      <c r="PY38" s="172">
        <v>6</v>
      </c>
      <c r="PZ38" s="233">
        <v>6</v>
      </c>
      <c r="QA38" s="173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/>
      <c r="QI38" s="176" t="str">
        <f t="shared" si="122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45"/>
        <v xml:space="preserve"> </v>
      </c>
      <c r="QR38" s="175">
        <f t="shared" si="124"/>
        <v>0</v>
      </c>
      <c r="QS38" s="176" t="str">
        <f t="shared" si="125"/>
        <v xml:space="preserve"> </v>
      </c>
    </row>
    <row r="39" spans="1:461" ht="15">
      <c r="A39" s="172">
        <v>6</v>
      </c>
      <c r="B39" s="231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/>
      <c r="K39" s="176" t="str">
        <f t="shared" si="42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3"/>
        <v xml:space="preserve"> </v>
      </c>
      <c r="T39" s="175">
        <f t="shared" si="44"/>
        <v>0</v>
      </c>
      <c r="U39" s="176" t="str">
        <f t="shared" si="45"/>
        <v xml:space="preserve"> </v>
      </c>
      <c r="W39" s="172">
        <v>6</v>
      </c>
      <c r="X39" s="231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/>
      <c r="AG39" s="176" t="str">
        <f t="shared" si="46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26"/>
        <v xml:space="preserve"> </v>
      </c>
      <c r="AP39" s="175">
        <f t="shared" si="48"/>
        <v>0</v>
      </c>
      <c r="AQ39" s="176" t="str">
        <f t="shared" si="49"/>
        <v xml:space="preserve"> </v>
      </c>
      <c r="AS39" s="172">
        <v>6</v>
      </c>
      <c r="AT39" s="231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/>
      <c r="BC39" s="176" t="str">
        <f t="shared" si="50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27"/>
        <v xml:space="preserve"> </v>
      </c>
      <c r="BL39" s="175">
        <f t="shared" si="52"/>
        <v>0</v>
      </c>
      <c r="BM39" s="176" t="str">
        <f t="shared" si="53"/>
        <v xml:space="preserve"> </v>
      </c>
      <c r="BO39" s="172">
        <v>6</v>
      </c>
      <c r="BP39" s="231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/>
      <c r="BY39" s="176" t="str">
        <f t="shared" si="54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28"/>
        <v xml:space="preserve"> </v>
      </c>
      <c r="CH39" s="175">
        <f t="shared" si="56"/>
        <v>0</v>
      </c>
      <c r="CI39" s="176" t="str">
        <f t="shared" si="57"/>
        <v xml:space="preserve"> </v>
      </c>
      <c r="CK39" s="172">
        <v>6</v>
      </c>
      <c r="CL39" s="231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/>
      <c r="CU39" s="176" t="str">
        <f t="shared" si="58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29"/>
        <v xml:space="preserve"> </v>
      </c>
      <c r="DD39" s="175">
        <f t="shared" si="60"/>
        <v>0</v>
      </c>
      <c r="DE39" s="176" t="str">
        <f t="shared" si="61"/>
        <v xml:space="preserve"> </v>
      </c>
      <c r="DG39" s="172">
        <v>6</v>
      </c>
      <c r="DH39" s="231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/>
      <c r="DQ39" s="176" t="str">
        <f t="shared" si="62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30"/>
        <v xml:space="preserve"> </v>
      </c>
      <c r="DZ39" s="175">
        <f t="shared" si="64"/>
        <v>0</v>
      </c>
      <c r="EA39" s="176" t="str">
        <f t="shared" si="65"/>
        <v xml:space="preserve"> </v>
      </c>
      <c r="EC39" s="172">
        <v>6</v>
      </c>
      <c r="ED39" s="231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/>
      <c r="EM39" s="176" t="str">
        <f t="shared" si="66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31"/>
        <v xml:space="preserve"> </v>
      </c>
      <c r="EV39" s="175">
        <f t="shared" si="68"/>
        <v>0</v>
      </c>
      <c r="EW39" s="176" t="str">
        <f t="shared" si="69"/>
        <v xml:space="preserve"> </v>
      </c>
      <c r="EY39" s="172">
        <v>6</v>
      </c>
      <c r="EZ39" s="231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/>
      <c r="FI39" s="176" t="str">
        <f t="shared" si="70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32"/>
        <v xml:space="preserve"> </v>
      </c>
      <c r="FR39" s="175">
        <f t="shared" si="72"/>
        <v>0</v>
      </c>
      <c r="FS39" s="176" t="str">
        <f t="shared" si="73"/>
        <v xml:space="preserve"> </v>
      </c>
      <c r="FU39" s="172">
        <v>6</v>
      </c>
      <c r="FV39" s="231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/>
      <c r="GE39" s="176" t="str">
        <f t="shared" si="74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33"/>
        <v xml:space="preserve"> </v>
      </c>
      <c r="GN39" s="175">
        <f t="shared" si="76"/>
        <v>0</v>
      </c>
      <c r="GO39" s="176" t="str">
        <f t="shared" si="77"/>
        <v xml:space="preserve"> </v>
      </c>
      <c r="GQ39" s="172">
        <v>6</v>
      </c>
      <c r="GR39" s="231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/>
      <c r="HA39" s="176" t="str">
        <f t="shared" si="78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34"/>
        <v xml:space="preserve"> </v>
      </c>
      <c r="HJ39" s="175">
        <f t="shared" si="80"/>
        <v>0</v>
      </c>
      <c r="HK39" s="176" t="str">
        <f t="shared" si="81"/>
        <v xml:space="preserve"> </v>
      </c>
      <c r="HM39" s="172">
        <v>6</v>
      </c>
      <c r="HN39" s="231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/>
      <c r="HW39" s="176" t="str">
        <f t="shared" si="82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35"/>
        <v xml:space="preserve"> </v>
      </c>
      <c r="IF39" s="175">
        <f t="shared" si="84"/>
        <v>0</v>
      </c>
      <c r="IG39" s="176" t="str">
        <f t="shared" si="85"/>
        <v xml:space="preserve"> </v>
      </c>
      <c r="II39" s="172">
        <v>6</v>
      </c>
      <c r="IJ39" s="231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/>
      <c r="IS39" s="176" t="str">
        <f t="shared" si="86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36"/>
        <v xml:space="preserve"> </v>
      </c>
      <c r="JB39" s="175">
        <f t="shared" si="88"/>
        <v>0</v>
      </c>
      <c r="JC39" s="176" t="str">
        <f t="shared" si="89"/>
        <v xml:space="preserve"> </v>
      </c>
      <c r="JE39" s="172">
        <v>6</v>
      </c>
      <c r="JF39" s="231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/>
      <c r="JO39" s="176" t="str">
        <f t="shared" si="90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37"/>
        <v xml:space="preserve"> </v>
      </c>
      <c r="JX39" s="175">
        <f t="shared" si="92"/>
        <v>0</v>
      </c>
      <c r="JY39" s="176" t="str">
        <f t="shared" si="93"/>
        <v xml:space="preserve"> </v>
      </c>
      <c r="KA39" s="172">
        <v>6</v>
      </c>
      <c r="KB39" s="231"/>
      <c r="KC39" s="173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4" t="str">
        <f t="shared" si="26"/>
        <v xml:space="preserve"> </v>
      </c>
      <c r="KI39" s="211" t="str">
        <f>IF(KE39=0," ",VLOOKUP(KE39,PROTOKOL!$A:$E,5,FALSE))</f>
        <v xml:space="preserve"> </v>
      </c>
      <c r="KJ39" s="175"/>
      <c r="KK39" s="176" t="str">
        <f t="shared" si="94"/>
        <v xml:space="preserve"> 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38"/>
        <v xml:space="preserve"> </v>
      </c>
      <c r="KT39" s="175">
        <f t="shared" si="96"/>
        <v>0</v>
      </c>
      <c r="KU39" s="176" t="str">
        <f t="shared" si="97"/>
        <v xml:space="preserve"> </v>
      </c>
      <c r="KW39" s="172">
        <v>6</v>
      </c>
      <c r="KX39" s="231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/>
      <c r="LG39" s="176" t="str">
        <f t="shared" si="98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39"/>
        <v xml:space="preserve"> </v>
      </c>
      <c r="LP39" s="175">
        <f t="shared" si="100"/>
        <v>0</v>
      </c>
      <c r="LQ39" s="176" t="str">
        <f t="shared" si="101"/>
        <v xml:space="preserve"> </v>
      </c>
      <c r="LS39" s="172">
        <v>6</v>
      </c>
      <c r="LT39" s="231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/>
      <c r="MC39" s="176" t="str">
        <f t="shared" si="102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40"/>
        <v xml:space="preserve"> </v>
      </c>
      <c r="ML39" s="175">
        <f t="shared" si="104"/>
        <v>0</v>
      </c>
      <c r="MM39" s="176" t="str">
        <f t="shared" si="105"/>
        <v xml:space="preserve"> </v>
      </c>
      <c r="MO39" s="172">
        <v>6</v>
      </c>
      <c r="MP39" s="231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/>
      <c r="MY39" s="176" t="str">
        <f t="shared" si="106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41"/>
        <v xml:space="preserve"> </v>
      </c>
      <c r="NH39" s="175">
        <f t="shared" si="108"/>
        <v>0</v>
      </c>
      <c r="NI39" s="176" t="str">
        <f t="shared" si="109"/>
        <v xml:space="preserve"> </v>
      </c>
      <c r="NK39" s="172">
        <v>6</v>
      </c>
      <c r="NL39" s="231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/>
      <c r="NU39" s="176" t="str">
        <f t="shared" si="110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42"/>
        <v xml:space="preserve"> </v>
      </c>
      <c r="OD39" s="175">
        <f t="shared" si="112"/>
        <v>0</v>
      </c>
      <c r="OE39" s="176" t="str">
        <f t="shared" si="113"/>
        <v xml:space="preserve"> </v>
      </c>
      <c r="OG39" s="172">
        <v>6</v>
      </c>
      <c r="OH39" s="231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/>
      <c r="OQ39" s="176" t="str">
        <f t="shared" si="114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43"/>
        <v xml:space="preserve"> </v>
      </c>
      <c r="OZ39" s="175">
        <f t="shared" si="116"/>
        <v>0</v>
      </c>
      <c r="PA39" s="176" t="str">
        <f t="shared" si="117"/>
        <v xml:space="preserve"> </v>
      </c>
      <c r="PC39" s="172">
        <v>6</v>
      </c>
      <c r="PD39" s="231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/>
      <c r="PM39" s="176" t="str">
        <f t="shared" si="118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44"/>
        <v xml:space="preserve"> </v>
      </c>
      <c r="PV39" s="175">
        <f t="shared" si="120"/>
        <v>0</v>
      </c>
      <c r="PW39" s="176" t="str">
        <f t="shared" si="121"/>
        <v xml:space="preserve"> </v>
      </c>
      <c r="PY39" s="172">
        <v>6</v>
      </c>
      <c r="PZ39" s="231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/>
      <c r="QI39" s="176" t="str">
        <f t="shared" si="122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45"/>
        <v xml:space="preserve"> </v>
      </c>
      <c r="QR39" s="175">
        <f t="shared" si="124"/>
        <v>0</v>
      </c>
      <c r="QS39" s="176" t="str">
        <f t="shared" si="125"/>
        <v xml:space="preserve"> </v>
      </c>
    </row>
    <row r="40" spans="1:461" ht="15">
      <c r="A40" s="172">
        <v>6</v>
      </c>
      <c r="B40" s="232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/>
      <c r="K40" s="176" t="str">
        <f t="shared" si="42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3"/>
        <v xml:space="preserve"> </v>
      </c>
      <c r="T40" s="175">
        <f t="shared" si="44"/>
        <v>0</v>
      </c>
      <c r="U40" s="176" t="str">
        <f t="shared" si="45"/>
        <v xml:space="preserve"> </v>
      </c>
      <c r="W40" s="172">
        <v>6</v>
      </c>
      <c r="X40" s="232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/>
      <c r="AG40" s="176" t="str">
        <f t="shared" si="46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26"/>
        <v xml:space="preserve"> </v>
      </c>
      <c r="AP40" s="175">
        <f t="shared" si="48"/>
        <v>0</v>
      </c>
      <c r="AQ40" s="176" t="str">
        <f t="shared" si="49"/>
        <v xml:space="preserve"> </v>
      </c>
      <c r="AS40" s="172">
        <v>6</v>
      </c>
      <c r="AT40" s="232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/>
      <c r="BC40" s="176" t="str">
        <f t="shared" si="50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27"/>
        <v xml:space="preserve"> </v>
      </c>
      <c r="BL40" s="175">
        <f t="shared" si="52"/>
        <v>0</v>
      </c>
      <c r="BM40" s="176" t="str">
        <f t="shared" si="53"/>
        <v xml:space="preserve"> </v>
      </c>
      <c r="BO40" s="172">
        <v>6</v>
      </c>
      <c r="BP40" s="232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/>
      <c r="BY40" s="176" t="str">
        <f t="shared" si="54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28"/>
        <v xml:space="preserve"> </v>
      </c>
      <c r="CH40" s="175">
        <f t="shared" si="56"/>
        <v>0</v>
      </c>
      <c r="CI40" s="176" t="str">
        <f t="shared" si="57"/>
        <v xml:space="preserve"> </v>
      </c>
      <c r="CK40" s="172">
        <v>6</v>
      </c>
      <c r="CL40" s="232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/>
      <c r="CU40" s="176" t="str">
        <f t="shared" si="58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29"/>
        <v xml:space="preserve"> </v>
      </c>
      <c r="DD40" s="175">
        <f t="shared" si="60"/>
        <v>0</v>
      </c>
      <c r="DE40" s="176" t="str">
        <f t="shared" si="61"/>
        <v xml:space="preserve"> </v>
      </c>
      <c r="DG40" s="172">
        <v>6</v>
      </c>
      <c r="DH40" s="232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/>
      <c r="DQ40" s="176" t="str">
        <f t="shared" si="62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30"/>
        <v xml:space="preserve"> </v>
      </c>
      <c r="DZ40" s="175">
        <f t="shared" si="64"/>
        <v>0</v>
      </c>
      <c r="EA40" s="176" t="str">
        <f t="shared" si="65"/>
        <v xml:space="preserve"> </v>
      </c>
      <c r="EC40" s="172">
        <v>6</v>
      </c>
      <c r="ED40" s="232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/>
      <c r="EM40" s="176" t="str">
        <f t="shared" si="66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31"/>
        <v xml:space="preserve"> </v>
      </c>
      <c r="EV40" s="175">
        <f t="shared" si="68"/>
        <v>0</v>
      </c>
      <c r="EW40" s="176" t="str">
        <f t="shared" si="69"/>
        <v xml:space="preserve"> </v>
      </c>
      <c r="EY40" s="172">
        <v>6</v>
      </c>
      <c r="EZ40" s="232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/>
      <c r="FI40" s="176" t="str">
        <f t="shared" si="70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32"/>
        <v xml:space="preserve"> </v>
      </c>
      <c r="FR40" s="175">
        <f t="shared" si="72"/>
        <v>0</v>
      </c>
      <c r="FS40" s="176" t="str">
        <f t="shared" si="73"/>
        <v xml:space="preserve"> </v>
      </c>
      <c r="FU40" s="172">
        <v>6</v>
      </c>
      <c r="FV40" s="232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/>
      <c r="GE40" s="176" t="str">
        <f t="shared" si="74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33"/>
        <v xml:space="preserve"> </v>
      </c>
      <c r="GN40" s="175">
        <f t="shared" si="76"/>
        <v>0</v>
      </c>
      <c r="GO40" s="176" t="str">
        <f t="shared" si="77"/>
        <v xml:space="preserve"> </v>
      </c>
      <c r="GQ40" s="172">
        <v>6</v>
      </c>
      <c r="GR40" s="232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/>
      <c r="HA40" s="176" t="str">
        <f t="shared" si="78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34"/>
        <v xml:space="preserve"> </v>
      </c>
      <c r="HJ40" s="175">
        <f t="shared" si="80"/>
        <v>0</v>
      </c>
      <c r="HK40" s="176" t="str">
        <f t="shared" si="81"/>
        <v xml:space="preserve"> </v>
      </c>
      <c r="HM40" s="172">
        <v>6</v>
      </c>
      <c r="HN40" s="232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/>
      <c r="HW40" s="176" t="str">
        <f t="shared" si="82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35"/>
        <v xml:space="preserve"> </v>
      </c>
      <c r="IF40" s="175">
        <f t="shared" si="84"/>
        <v>0</v>
      </c>
      <c r="IG40" s="176" t="str">
        <f t="shared" si="85"/>
        <v xml:space="preserve"> </v>
      </c>
      <c r="II40" s="172">
        <v>6</v>
      </c>
      <c r="IJ40" s="232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/>
      <c r="IS40" s="176" t="str">
        <f t="shared" si="86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36"/>
        <v xml:space="preserve"> </v>
      </c>
      <c r="JB40" s="175">
        <f t="shared" si="88"/>
        <v>0</v>
      </c>
      <c r="JC40" s="176" t="str">
        <f t="shared" si="89"/>
        <v xml:space="preserve"> </v>
      </c>
      <c r="JE40" s="172">
        <v>6</v>
      </c>
      <c r="JF40" s="232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/>
      <c r="JO40" s="176" t="str">
        <f t="shared" si="90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37"/>
        <v xml:space="preserve"> </v>
      </c>
      <c r="JX40" s="175">
        <f t="shared" si="92"/>
        <v>0</v>
      </c>
      <c r="JY40" s="176" t="str">
        <f t="shared" si="93"/>
        <v xml:space="preserve"> </v>
      </c>
      <c r="KA40" s="172">
        <v>6</v>
      </c>
      <c r="KB40" s="232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/>
      <c r="KK40" s="176" t="str">
        <f t="shared" si="94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38"/>
        <v xml:space="preserve"> </v>
      </c>
      <c r="KT40" s="175">
        <f t="shared" si="96"/>
        <v>0</v>
      </c>
      <c r="KU40" s="176" t="str">
        <f t="shared" si="97"/>
        <v xml:space="preserve"> </v>
      </c>
      <c r="KW40" s="172">
        <v>6</v>
      </c>
      <c r="KX40" s="232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/>
      <c r="LG40" s="176" t="str">
        <f t="shared" si="98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39"/>
        <v xml:space="preserve"> </v>
      </c>
      <c r="LP40" s="175">
        <f t="shared" si="100"/>
        <v>0</v>
      </c>
      <c r="LQ40" s="176" t="str">
        <f t="shared" si="101"/>
        <v xml:space="preserve"> </v>
      </c>
      <c r="LS40" s="172">
        <v>6</v>
      </c>
      <c r="LT40" s="232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/>
      <c r="MC40" s="176" t="str">
        <f t="shared" si="102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40"/>
        <v xml:space="preserve"> </v>
      </c>
      <c r="ML40" s="175">
        <f t="shared" si="104"/>
        <v>0</v>
      </c>
      <c r="MM40" s="176" t="str">
        <f t="shared" si="105"/>
        <v xml:space="preserve"> </v>
      </c>
      <c r="MO40" s="172">
        <v>6</v>
      </c>
      <c r="MP40" s="232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/>
      <c r="MY40" s="176" t="str">
        <f t="shared" si="106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41"/>
        <v xml:space="preserve"> </v>
      </c>
      <c r="NH40" s="175">
        <f t="shared" si="108"/>
        <v>0</v>
      </c>
      <c r="NI40" s="176" t="str">
        <f t="shared" si="109"/>
        <v xml:space="preserve"> </v>
      </c>
      <c r="NK40" s="172">
        <v>6</v>
      </c>
      <c r="NL40" s="232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/>
      <c r="NU40" s="176" t="str">
        <f t="shared" si="110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42"/>
        <v xml:space="preserve"> </v>
      </c>
      <c r="OD40" s="175">
        <f t="shared" si="112"/>
        <v>0</v>
      </c>
      <c r="OE40" s="176" t="str">
        <f t="shared" si="113"/>
        <v xml:space="preserve"> </v>
      </c>
      <c r="OG40" s="172">
        <v>6</v>
      </c>
      <c r="OH40" s="232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/>
      <c r="OQ40" s="176" t="str">
        <f t="shared" si="114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43"/>
        <v xml:space="preserve"> </v>
      </c>
      <c r="OZ40" s="175">
        <f t="shared" si="116"/>
        <v>0</v>
      </c>
      <c r="PA40" s="176" t="str">
        <f t="shared" si="117"/>
        <v xml:space="preserve"> </v>
      </c>
      <c r="PC40" s="172">
        <v>6</v>
      </c>
      <c r="PD40" s="232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/>
      <c r="PM40" s="176" t="str">
        <f t="shared" si="118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44"/>
        <v xml:space="preserve"> </v>
      </c>
      <c r="PV40" s="175">
        <f t="shared" si="120"/>
        <v>0</v>
      </c>
      <c r="PW40" s="176" t="str">
        <f t="shared" si="121"/>
        <v xml:space="preserve"> </v>
      </c>
      <c r="PY40" s="172">
        <v>6</v>
      </c>
      <c r="PZ40" s="232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/>
      <c r="QI40" s="176" t="str">
        <f t="shared" si="122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45"/>
        <v xml:space="preserve"> </v>
      </c>
      <c r="QR40" s="175">
        <f t="shared" si="124"/>
        <v>0</v>
      </c>
      <c r="QS40" s="176" t="str">
        <f t="shared" si="125"/>
        <v xml:space="preserve"> </v>
      </c>
    </row>
    <row r="41" spans="1:461" ht="15">
      <c r="A41" s="172">
        <v>7</v>
      </c>
      <c r="B41" s="233">
        <v>7</v>
      </c>
      <c r="C41" s="173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4" t="str">
        <f t="shared" si="0"/>
        <v xml:space="preserve"> </v>
      </c>
      <c r="I41" s="211" t="str">
        <f>IF(E41=0," ",VLOOKUP(E41,PROTOKOL!$A:$E,5,FALSE))</f>
        <v xml:space="preserve"> </v>
      </c>
      <c r="J41" s="175"/>
      <c r="K41" s="176" t="str">
        <f t="shared" si="42"/>
        <v xml:space="preserve"> 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3"/>
        <v xml:space="preserve"> </v>
      </c>
      <c r="T41" s="175">
        <f t="shared" si="44"/>
        <v>0</v>
      </c>
      <c r="U41" s="176" t="str">
        <f t="shared" si="45"/>
        <v xml:space="preserve"> </v>
      </c>
      <c r="W41" s="172">
        <v>7</v>
      </c>
      <c r="X41" s="233">
        <v>7</v>
      </c>
      <c r="Y41" s="173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4" t="str">
        <f t="shared" si="2"/>
        <v xml:space="preserve"> </v>
      </c>
      <c r="AE41" s="211" t="str">
        <f>IF(AA41=0," ",VLOOKUP(AA41,PROTOKOL!$A:$E,5,FALSE))</f>
        <v xml:space="preserve"> </v>
      </c>
      <c r="AF41" s="175"/>
      <c r="AG41" s="176" t="str">
        <f t="shared" si="46"/>
        <v xml:space="preserve"> 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26"/>
        <v xml:space="preserve"> </v>
      </c>
      <c r="AP41" s="175">
        <f t="shared" si="48"/>
        <v>0</v>
      </c>
      <c r="AQ41" s="176" t="str">
        <f t="shared" si="49"/>
        <v xml:space="preserve"> </v>
      </c>
      <c r="AS41" s="172">
        <v>7</v>
      </c>
      <c r="AT41" s="233">
        <v>7</v>
      </c>
      <c r="AU41" s="173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4" t="str">
        <f t="shared" si="4"/>
        <v xml:space="preserve"> </v>
      </c>
      <c r="BA41" s="211" t="str">
        <f>IF(AW41=0," ",VLOOKUP(AW41,PROTOKOL!$A:$E,5,FALSE))</f>
        <v xml:space="preserve"> </v>
      </c>
      <c r="BB41" s="175"/>
      <c r="BC41" s="176" t="str">
        <f t="shared" si="50"/>
        <v xml:space="preserve"> 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27"/>
        <v xml:space="preserve"> </v>
      </c>
      <c r="BL41" s="175">
        <f t="shared" si="52"/>
        <v>0</v>
      </c>
      <c r="BM41" s="176" t="str">
        <f t="shared" si="53"/>
        <v xml:space="preserve"> </v>
      </c>
      <c r="BO41" s="172">
        <v>7</v>
      </c>
      <c r="BP41" s="233">
        <v>7</v>
      </c>
      <c r="BQ41" s="173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4" t="str">
        <f t="shared" si="6"/>
        <v xml:space="preserve"> </v>
      </c>
      <c r="BW41" s="211" t="str">
        <f>IF(BS41=0," ",VLOOKUP(BS41,PROTOKOL!$A:$E,5,FALSE))</f>
        <v xml:space="preserve"> </v>
      </c>
      <c r="BX41" s="175"/>
      <c r="BY41" s="176" t="str">
        <f t="shared" si="54"/>
        <v xml:space="preserve"> 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28"/>
        <v xml:space="preserve"> </v>
      </c>
      <c r="CH41" s="175">
        <f t="shared" si="56"/>
        <v>0</v>
      </c>
      <c r="CI41" s="176" t="str">
        <f t="shared" si="57"/>
        <v xml:space="preserve"> </v>
      </c>
      <c r="CK41" s="172">
        <v>7</v>
      </c>
      <c r="CL41" s="233">
        <v>7</v>
      </c>
      <c r="CM41" s="173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/>
      <c r="CU41" s="176" t="str">
        <f t="shared" si="58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29"/>
        <v xml:space="preserve"> </v>
      </c>
      <c r="DD41" s="175">
        <f t="shared" si="60"/>
        <v>0</v>
      </c>
      <c r="DE41" s="176" t="str">
        <f t="shared" si="61"/>
        <v xml:space="preserve"> </v>
      </c>
      <c r="DG41" s="172">
        <v>7</v>
      </c>
      <c r="DH41" s="233">
        <v>7</v>
      </c>
      <c r="DI41" s="173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4" t="str">
        <f t="shared" si="10"/>
        <v xml:space="preserve"> </v>
      </c>
      <c r="DO41" s="211" t="str">
        <f>IF(DK41=0," ",VLOOKUP(DK41,PROTOKOL!$A:$E,5,FALSE))</f>
        <v xml:space="preserve"> </v>
      </c>
      <c r="DP41" s="175"/>
      <c r="DQ41" s="176" t="str">
        <f t="shared" si="62"/>
        <v xml:space="preserve"> 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30"/>
        <v xml:space="preserve"> </v>
      </c>
      <c r="DZ41" s="175">
        <f t="shared" si="64"/>
        <v>0</v>
      </c>
      <c r="EA41" s="176" t="str">
        <f t="shared" si="65"/>
        <v xml:space="preserve"> </v>
      </c>
      <c r="EC41" s="172">
        <v>7</v>
      </c>
      <c r="ED41" s="233">
        <v>7</v>
      </c>
      <c r="EE41" s="173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4" t="str">
        <f t="shared" si="12"/>
        <v xml:space="preserve"> </v>
      </c>
      <c r="EK41" s="211" t="str">
        <f>IF(EG41=0," ",VLOOKUP(EG41,PROTOKOL!$A:$E,5,FALSE))</f>
        <v xml:space="preserve"> </v>
      </c>
      <c r="EL41" s="175"/>
      <c r="EM41" s="176" t="str">
        <f t="shared" si="66"/>
        <v xml:space="preserve"> 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31"/>
        <v xml:space="preserve"> </v>
      </c>
      <c r="EV41" s="175">
        <f t="shared" si="68"/>
        <v>0</v>
      </c>
      <c r="EW41" s="176" t="str">
        <f t="shared" si="69"/>
        <v xml:space="preserve"> </v>
      </c>
      <c r="EY41" s="172">
        <v>7</v>
      </c>
      <c r="EZ41" s="233">
        <v>7</v>
      </c>
      <c r="FA41" s="173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4" t="str">
        <f t="shared" si="14"/>
        <v xml:space="preserve"> </v>
      </c>
      <c r="FG41" s="211" t="str">
        <f>IF(FC41=0," ",VLOOKUP(FC41,PROTOKOL!$A:$E,5,FALSE))</f>
        <v xml:space="preserve"> </v>
      </c>
      <c r="FH41" s="175"/>
      <c r="FI41" s="176" t="str">
        <f t="shared" si="70"/>
        <v xml:space="preserve"> 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32"/>
        <v xml:space="preserve"> </v>
      </c>
      <c r="FR41" s="175">
        <f t="shared" si="72"/>
        <v>0</v>
      </c>
      <c r="FS41" s="176" t="str">
        <f t="shared" si="73"/>
        <v xml:space="preserve"> </v>
      </c>
      <c r="FU41" s="172">
        <v>7</v>
      </c>
      <c r="FV41" s="233">
        <v>7</v>
      </c>
      <c r="FW41" s="173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4" t="str">
        <f t="shared" si="16"/>
        <v xml:space="preserve"> </v>
      </c>
      <c r="GC41" s="211" t="str">
        <f>IF(FY41=0," ",VLOOKUP(FY41,PROTOKOL!$A:$E,5,FALSE))</f>
        <v xml:space="preserve"> </v>
      </c>
      <c r="GD41" s="175"/>
      <c r="GE41" s="176" t="str">
        <f t="shared" si="74"/>
        <v xml:space="preserve"> 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33"/>
        <v xml:space="preserve"> </v>
      </c>
      <c r="GN41" s="175">
        <f t="shared" si="76"/>
        <v>0</v>
      </c>
      <c r="GO41" s="176" t="str">
        <f t="shared" si="77"/>
        <v xml:space="preserve"> </v>
      </c>
      <c r="GQ41" s="172">
        <v>7</v>
      </c>
      <c r="GR41" s="233">
        <v>7</v>
      </c>
      <c r="GS41" s="173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4" t="str">
        <f t="shared" si="18"/>
        <v xml:space="preserve"> </v>
      </c>
      <c r="GY41" s="211" t="str">
        <f>IF(GU41=0," ",VLOOKUP(GU41,PROTOKOL!$A:$E,5,FALSE))</f>
        <v xml:space="preserve"> </v>
      </c>
      <c r="GZ41" s="175"/>
      <c r="HA41" s="176" t="str">
        <f t="shared" si="78"/>
        <v xml:space="preserve"> 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34"/>
        <v xml:space="preserve"> </v>
      </c>
      <c r="HJ41" s="175">
        <f t="shared" si="80"/>
        <v>0</v>
      </c>
      <c r="HK41" s="176" t="str">
        <f t="shared" si="81"/>
        <v xml:space="preserve"> </v>
      </c>
      <c r="HM41" s="172">
        <v>7</v>
      </c>
      <c r="HN41" s="233">
        <v>7</v>
      </c>
      <c r="HO41" s="173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4" t="str">
        <f t="shared" si="20"/>
        <v xml:space="preserve"> </v>
      </c>
      <c r="HU41" s="211" t="str">
        <f>IF(HQ41=0," ",VLOOKUP(HQ41,PROTOKOL!$A:$E,5,FALSE))</f>
        <v xml:space="preserve"> </v>
      </c>
      <c r="HV41" s="175"/>
      <c r="HW41" s="176" t="str">
        <f t="shared" si="82"/>
        <v xml:space="preserve"> 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35"/>
        <v xml:space="preserve"> </v>
      </c>
      <c r="IF41" s="175">
        <f t="shared" si="84"/>
        <v>0</v>
      </c>
      <c r="IG41" s="176" t="str">
        <f t="shared" si="85"/>
        <v xml:space="preserve"> </v>
      </c>
      <c r="II41" s="172">
        <v>7</v>
      </c>
      <c r="IJ41" s="233">
        <v>7</v>
      </c>
      <c r="IK41" s="173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4" t="str">
        <f t="shared" si="22"/>
        <v xml:space="preserve"> </v>
      </c>
      <c r="IQ41" s="211" t="str">
        <f>IF(IM41=0," ",VLOOKUP(IM41,PROTOKOL!$A:$E,5,FALSE))</f>
        <v xml:space="preserve"> </v>
      </c>
      <c r="IR41" s="175"/>
      <c r="IS41" s="176" t="str">
        <f t="shared" si="86"/>
        <v xml:space="preserve"> 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36"/>
        <v xml:space="preserve"> </v>
      </c>
      <c r="JB41" s="175">
        <f t="shared" si="88"/>
        <v>0</v>
      </c>
      <c r="JC41" s="176" t="str">
        <f t="shared" si="89"/>
        <v xml:space="preserve"> </v>
      </c>
      <c r="JE41" s="172">
        <v>7</v>
      </c>
      <c r="JF41" s="233">
        <v>7</v>
      </c>
      <c r="JG41" s="173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4" t="str">
        <f t="shared" si="24"/>
        <v xml:space="preserve"> </v>
      </c>
      <c r="JM41" s="211" t="str">
        <f>IF(JI41=0," ",VLOOKUP(JI41,PROTOKOL!$A:$E,5,FALSE))</f>
        <v xml:space="preserve"> </v>
      </c>
      <c r="JN41" s="175"/>
      <c r="JO41" s="176" t="str">
        <f t="shared" si="90"/>
        <v xml:space="preserve"> 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37"/>
        <v xml:space="preserve"> </v>
      </c>
      <c r="JX41" s="175">
        <f t="shared" si="92"/>
        <v>0</v>
      </c>
      <c r="JY41" s="176" t="str">
        <f t="shared" si="93"/>
        <v xml:space="preserve"> </v>
      </c>
      <c r="KA41" s="172">
        <v>7</v>
      </c>
      <c r="KB41" s="233">
        <v>7</v>
      </c>
      <c r="KC41" s="173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4" t="str">
        <f t="shared" si="26"/>
        <v xml:space="preserve"> </v>
      </c>
      <c r="KI41" s="211" t="str">
        <f>IF(KE41=0," ",VLOOKUP(KE41,PROTOKOL!$A:$E,5,FALSE))</f>
        <v xml:space="preserve"> </v>
      </c>
      <c r="KJ41" s="175"/>
      <c r="KK41" s="176" t="str">
        <f t="shared" si="94"/>
        <v xml:space="preserve"> 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38"/>
        <v xml:space="preserve"> </v>
      </c>
      <c r="KT41" s="175">
        <f t="shared" si="96"/>
        <v>0</v>
      </c>
      <c r="KU41" s="176" t="str">
        <f t="shared" si="97"/>
        <v xml:space="preserve"> </v>
      </c>
      <c r="KW41" s="172">
        <v>7</v>
      </c>
      <c r="KX41" s="233">
        <v>7</v>
      </c>
      <c r="KY41" s="173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4" t="str">
        <f t="shared" si="28"/>
        <v xml:space="preserve"> </v>
      </c>
      <c r="LE41" s="211" t="str">
        <f>IF(LA41=0," ",VLOOKUP(LA41,PROTOKOL!$A:$E,5,FALSE))</f>
        <v xml:space="preserve"> </v>
      </c>
      <c r="LF41" s="175"/>
      <c r="LG41" s="176" t="str">
        <f t="shared" si="98"/>
        <v xml:space="preserve"> 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39"/>
        <v xml:space="preserve"> </v>
      </c>
      <c r="LP41" s="175">
        <f t="shared" si="100"/>
        <v>0</v>
      </c>
      <c r="LQ41" s="176" t="str">
        <f t="shared" si="101"/>
        <v xml:space="preserve"> </v>
      </c>
      <c r="LS41" s="172">
        <v>7</v>
      </c>
      <c r="LT41" s="233">
        <v>7</v>
      </c>
      <c r="LU41" s="173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4" t="str">
        <f t="shared" si="30"/>
        <v xml:space="preserve"> </v>
      </c>
      <c r="MA41" s="211" t="str">
        <f>IF(LW41=0," ",VLOOKUP(LW41,PROTOKOL!$A:$E,5,FALSE))</f>
        <v xml:space="preserve"> </v>
      </c>
      <c r="MB41" s="175"/>
      <c r="MC41" s="176" t="str">
        <f t="shared" si="102"/>
        <v xml:space="preserve"> 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40"/>
        <v xml:space="preserve"> </v>
      </c>
      <c r="ML41" s="175">
        <f t="shared" si="104"/>
        <v>0</v>
      </c>
      <c r="MM41" s="176" t="str">
        <f t="shared" si="105"/>
        <v xml:space="preserve"> </v>
      </c>
      <c r="MO41" s="172">
        <v>7</v>
      </c>
      <c r="MP41" s="233">
        <v>7</v>
      </c>
      <c r="MQ41" s="173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4" t="str">
        <f t="shared" si="32"/>
        <v xml:space="preserve"> </v>
      </c>
      <c r="MW41" s="211" t="str">
        <f>IF(MS41=0," ",VLOOKUP(MS41,PROTOKOL!$A:$E,5,FALSE))</f>
        <v xml:space="preserve"> </v>
      </c>
      <c r="MX41" s="175"/>
      <c r="MY41" s="176" t="str">
        <f t="shared" si="106"/>
        <v xml:space="preserve"> 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41"/>
        <v xml:space="preserve"> </v>
      </c>
      <c r="NH41" s="175">
        <f t="shared" si="108"/>
        <v>0</v>
      </c>
      <c r="NI41" s="176" t="str">
        <f t="shared" si="109"/>
        <v xml:space="preserve"> </v>
      </c>
      <c r="NK41" s="172">
        <v>7</v>
      </c>
      <c r="NL41" s="233">
        <v>7</v>
      </c>
      <c r="NM41" s="173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4" t="str">
        <f t="shared" si="34"/>
        <v xml:space="preserve"> </v>
      </c>
      <c r="NS41" s="211" t="str">
        <f>IF(NO41=0," ",VLOOKUP(NO41,PROTOKOL!$A:$E,5,FALSE))</f>
        <v xml:space="preserve"> </v>
      </c>
      <c r="NT41" s="175"/>
      <c r="NU41" s="176" t="str">
        <f t="shared" si="110"/>
        <v xml:space="preserve"> 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42"/>
        <v xml:space="preserve"> </v>
      </c>
      <c r="OD41" s="175">
        <f t="shared" si="112"/>
        <v>0</v>
      </c>
      <c r="OE41" s="176" t="str">
        <f t="shared" si="113"/>
        <v xml:space="preserve"> </v>
      </c>
      <c r="OG41" s="172">
        <v>7</v>
      </c>
      <c r="OH41" s="233">
        <v>7</v>
      </c>
      <c r="OI41" s="173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4" t="str">
        <f t="shared" si="36"/>
        <v xml:space="preserve"> </v>
      </c>
      <c r="OO41" s="211" t="str">
        <f>IF(OK41=0," ",VLOOKUP(OK41,PROTOKOL!$A:$E,5,FALSE))</f>
        <v xml:space="preserve"> </v>
      </c>
      <c r="OP41" s="175"/>
      <c r="OQ41" s="176" t="str">
        <f t="shared" si="114"/>
        <v xml:space="preserve"> 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43"/>
        <v xml:space="preserve"> </v>
      </c>
      <c r="OZ41" s="175">
        <f t="shared" si="116"/>
        <v>0</v>
      </c>
      <c r="PA41" s="176" t="str">
        <f t="shared" si="117"/>
        <v xml:space="preserve"> </v>
      </c>
      <c r="PC41" s="172">
        <v>7</v>
      </c>
      <c r="PD41" s="233">
        <v>7</v>
      </c>
      <c r="PE41" s="173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4" t="str">
        <f t="shared" si="38"/>
        <v xml:space="preserve"> </v>
      </c>
      <c r="PK41" s="211" t="str">
        <f>IF(PG41=0," ",VLOOKUP(PG41,PROTOKOL!$A:$E,5,FALSE))</f>
        <v xml:space="preserve"> </v>
      </c>
      <c r="PL41" s="175"/>
      <c r="PM41" s="176" t="str">
        <f t="shared" si="118"/>
        <v xml:space="preserve"> 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44"/>
        <v xml:space="preserve"> </v>
      </c>
      <c r="PV41" s="175">
        <f t="shared" si="120"/>
        <v>0</v>
      </c>
      <c r="PW41" s="176" t="str">
        <f t="shared" si="121"/>
        <v xml:space="preserve"> </v>
      </c>
      <c r="PY41" s="172">
        <v>7</v>
      </c>
      <c r="PZ41" s="233">
        <v>7</v>
      </c>
      <c r="QA41" s="173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4" t="str">
        <f t="shared" si="40"/>
        <v xml:space="preserve"> </v>
      </c>
      <c r="QG41" s="211" t="str">
        <f>IF(QC41=0," ",VLOOKUP(QC41,PROTOKOL!$A:$E,5,FALSE))</f>
        <v xml:space="preserve"> </v>
      </c>
      <c r="QH41" s="175"/>
      <c r="QI41" s="176" t="str">
        <f t="shared" si="122"/>
        <v xml:space="preserve"> 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45"/>
        <v xml:space="preserve"> </v>
      </c>
      <c r="QR41" s="175">
        <f t="shared" si="124"/>
        <v>0</v>
      </c>
      <c r="QS41" s="176" t="str">
        <f t="shared" si="125"/>
        <v xml:space="preserve"> </v>
      </c>
    </row>
    <row r="42" spans="1:461" ht="15">
      <c r="A42" s="172">
        <v>7</v>
      </c>
      <c r="B42" s="231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/>
      <c r="K42" s="176" t="str">
        <f t="shared" si="42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3"/>
        <v xml:space="preserve"> </v>
      </c>
      <c r="T42" s="175">
        <f t="shared" si="44"/>
        <v>0</v>
      </c>
      <c r="U42" s="176" t="str">
        <f t="shared" si="45"/>
        <v xml:space="preserve"> </v>
      </c>
      <c r="W42" s="172">
        <v>7</v>
      </c>
      <c r="X42" s="231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/>
      <c r="AG42" s="176" t="str">
        <f t="shared" si="46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26"/>
        <v xml:space="preserve"> </v>
      </c>
      <c r="AP42" s="175">
        <f t="shared" si="48"/>
        <v>0</v>
      </c>
      <c r="AQ42" s="176" t="str">
        <f t="shared" si="49"/>
        <v xml:space="preserve"> </v>
      </c>
      <c r="AS42" s="172">
        <v>7</v>
      </c>
      <c r="AT42" s="231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/>
      <c r="BC42" s="176" t="str">
        <f t="shared" si="50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27"/>
        <v xml:space="preserve"> </v>
      </c>
      <c r="BL42" s="175">
        <f t="shared" si="52"/>
        <v>0</v>
      </c>
      <c r="BM42" s="176" t="str">
        <f t="shared" si="53"/>
        <v xml:space="preserve"> </v>
      </c>
      <c r="BO42" s="172">
        <v>7</v>
      </c>
      <c r="BP42" s="231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/>
      <c r="BY42" s="176" t="str">
        <f t="shared" si="54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28"/>
        <v xml:space="preserve"> </v>
      </c>
      <c r="CH42" s="175">
        <f t="shared" si="56"/>
        <v>0</v>
      </c>
      <c r="CI42" s="176" t="str">
        <f t="shared" si="57"/>
        <v xml:space="preserve"> </v>
      </c>
      <c r="CK42" s="172">
        <v>7</v>
      </c>
      <c r="CL42" s="231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/>
      <c r="CU42" s="176" t="str">
        <f t="shared" si="58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29"/>
        <v xml:space="preserve"> </v>
      </c>
      <c r="DD42" s="175">
        <f t="shared" si="60"/>
        <v>0</v>
      </c>
      <c r="DE42" s="176" t="str">
        <f t="shared" si="61"/>
        <v xml:space="preserve"> </v>
      </c>
      <c r="DG42" s="172">
        <v>7</v>
      </c>
      <c r="DH42" s="231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/>
      <c r="DQ42" s="176" t="str">
        <f t="shared" si="62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30"/>
        <v xml:space="preserve"> </v>
      </c>
      <c r="DZ42" s="175">
        <f t="shared" si="64"/>
        <v>0</v>
      </c>
      <c r="EA42" s="176" t="str">
        <f t="shared" si="65"/>
        <v xml:space="preserve"> </v>
      </c>
      <c r="EC42" s="172">
        <v>7</v>
      </c>
      <c r="ED42" s="231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/>
      <c r="EM42" s="176" t="str">
        <f t="shared" si="66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31"/>
        <v xml:space="preserve"> </v>
      </c>
      <c r="EV42" s="175">
        <f t="shared" si="68"/>
        <v>0</v>
      </c>
      <c r="EW42" s="176" t="str">
        <f t="shared" si="69"/>
        <v xml:space="preserve"> </v>
      </c>
      <c r="EY42" s="172">
        <v>7</v>
      </c>
      <c r="EZ42" s="231"/>
      <c r="FA42" s="173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4" t="str">
        <f t="shared" si="14"/>
        <v xml:space="preserve"> </v>
      </c>
      <c r="FG42" s="211" t="str">
        <f>IF(FC42=0," ",VLOOKUP(FC42,PROTOKOL!$A:$E,5,FALSE))</f>
        <v xml:space="preserve"> </v>
      </c>
      <c r="FH42" s="175"/>
      <c r="FI42" s="176" t="str">
        <f t="shared" si="70"/>
        <v xml:space="preserve"> 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32"/>
        <v xml:space="preserve"> </v>
      </c>
      <c r="FR42" s="175">
        <f t="shared" si="72"/>
        <v>0</v>
      </c>
      <c r="FS42" s="176" t="str">
        <f t="shared" si="73"/>
        <v xml:space="preserve"> </v>
      </c>
      <c r="FU42" s="172">
        <v>7</v>
      </c>
      <c r="FV42" s="231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/>
      <c r="GE42" s="176" t="str">
        <f t="shared" si="74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33"/>
        <v xml:space="preserve"> </v>
      </c>
      <c r="GN42" s="175">
        <f t="shared" si="76"/>
        <v>0</v>
      </c>
      <c r="GO42" s="176" t="str">
        <f t="shared" si="77"/>
        <v xml:space="preserve"> </v>
      </c>
      <c r="GQ42" s="172">
        <v>7</v>
      </c>
      <c r="GR42" s="231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/>
      <c r="HA42" s="176" t="str">
        <f t="shared" si="78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34"/>
        <v xml:space="preserve"> </v>
      </c>
      <c r="HJ42" s="175">
        <f t="shared" si="80"/>
        <v>0</v>
      </c>
      <c r="HK42" s="176" t="str">
        <f t="shared" si="81"/>
        <v xml:space="preserve"> </v>
      </c>
      <c r="HM42" s="172">
        <v>7</v>
      </c>
      <c r="HN42" s="231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/>
      <c r="HW42" s="176" t="str">
        <f t="shared" si="82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35"/>
        <v xml:space="preserve"> </v>
      </c>
      <c r="IF42" s="175">
        <f t="shared" si="84"/>
        <v>0</v>
      </c>
      <c r="IG42" s="176" t="str">
        <f t="shared" si="85"/>
        <v xml:space="preserve"> </v>
      </c>
      <c r="II42" s="172">
        <v>7</v>
      </c>
      <c r="IJ42" s="231"/>
      <c r="IK42" s="173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4" t="str">
        <f t="shared" si="22"/>
        <v xml:space="preserve"> </v>
      </c>
      <c r="IQ42" s="211" t="str">
        <f>IF(IM42=0," ",VLOOKUP(IM42,PROTOKOL!$A:$E,5,FALSE))</f>
        <v xml:space="preserve"> </v>
      </c>
      <c r="IR42" s="175"/>
      <c r="IS42" s="176" t="str">
        <f t="shared" si="86"/>
        <v xml:space="preserve"> 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36"/>
        <v xml:space="preserve"> </v>
      </c>
      <c r="JB42" s="175">
        <f t="shared" si="88"/>
        <v>0</v>
      </c>
      <c r="JC42" s="176" t="str">
        <f t="shared" si="89"/>
        <v xml:space="preserve"> </v>
      </c>
      <c r="JE42" s="172">
        <v>7</v>
      </c>
      <c r="JF42" s="231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/>
      <c r="JO42" s="176" t="str">
        <f t="shared" si="90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37"/>
        <v xml:space="preserve"> </v>
      </c>
      <c r="JX42" s="175">
        <f t="shared" si="92"/>
        <v>0</v>
      </c>
      <c r="JY42" s="176" t="str">
        <f t="shared" si="93"/>
        <v xml:space="preserve"> </v>
      </c>
      <c r="KA42" s="172">
        <v>7</v>
      </c>
      <c r="KB42" s="231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/>
      <c r="KK42" s="176" t="str">
        <f t="shared" si="94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38"/>
        <v xml:space="preserve"> </v>
      </c>
      <c r="KT42" s="175">
        <f t="shared" si="96"/>
        <v>0</v>
      </c>
      <c r="KU42" s="176" t="str">
        <f t="shared" si="97"/>
        <v xml:space="preserve"> </v>
      </c>
      <c r="KW42" s="172">
        <v>7</v>
      </c>
      <c r="KX42" s="231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/>
      <c r="LG42" s="176" t="str">
        <f t="shared" si="98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39"/>
        <v xml:space="preserve"> </v>
      </c>
      <c r="LP42" s="175">
        <f t="shared" si="100"/>
        <v>0</v>
      </c>
      <c r="LQ42" s="176" t="str">
        <f t="shared" si="101"/>
        <v xml:space="preserve"> </v>
      </c>
      <c r="LS42" s="172">
        <v>7</v>
      </c>
      <c r="LT42" s="231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/>
      <c r="MC42" s="176" t="str">
        <f t="shared" si="102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40"/>
        <v xml:space="preserve"> </v>
      </c>
      <c r="ML42" s="175">
        <f t="shared" si="104"/>
        <v>0</v>
      </c>
      <c r="MM42" s="176" t="str">
        <f t="shared" si="105"/>
        <v xml:space="preserve"> </v>
      </c>
      <c r="MO42" s="172">
        <v>7</v>
      </c>
      <c r="MP42" s="231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/>
      <c r="MY42" s="176" t="str">
        <f t="shared" si="106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41"/>
        <v xml:space="preserve"> </v>
      </c>
      <c r="NH42" s="175">
        <f t="shared" si="108"/>
        <v>0</v>
      </c>
      <c r="NI42" s="176" t="str">
        <f t="shared" si="109"/>
        <v xml:space="preserve"> </v>
      </c>
      <c r="NK42" s="172">
        <v>7</v>
      </c>
      <c r="NL42" s="231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/>
      <c r="NU42" s="176" t="str">
        <f t="shared" si="110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42"/>
        <v xml:space="preserve"> </v>
      </c>
      <c r="OD42" s="175">
        <f t="shared" si="112"/>
        <v>0</v>
      </c>
      <c r="OE42" s="176" t="str">
        <f t="shared" si="113"/>
        <v xml:space="preserve"> </v>
      </c>
      <c r="OG42" s="172">
        <v>7</v>
      </c>
      <c r="OH42" s="231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/>
      <c r="OQ42" s="176" t="str">
        <f t="shared" si="114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43"/>
        <v xml:space="preserve"> </v>
      </c>
      <c r="OZ42" s="175">
        <f t="shared" si="116"/>
        <v>0</v>
      </c>
      <c r="PA42" s="176" t="str">
        <f t="shared" si="117"/>
        <v xml:space="preserve"> </v>
      </c>
      <c r="PC42" s="172">
        <v>7</v>
      </c>
      <c r="PD42" s="231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/>
      <c r="PM42" s="176" t="str">
        <f t="shared" si="118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44"/>
        <v xml:space="preserve"> </v>
      </c>
      <c r="PV42" s="175">
        <f t="shared" si="120"/>
        <v>0</v>
      </c>
      <c r="PW42" s="176" t="str">
        <f t="shared" si="121"/>
        <v xml:space="preserve"> </v>
      </c>
      <c r="PY42" s="172">
        <v>7</v>
      </c>
      <c r="PZ42" s="231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/>
      <c r="QI42" s="176" t="str">
        <f t="shared" si="122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45"/>
        <v xml:space="preserve"> </v>
      </c>
      <c r="QR42" s="175">
        <f t="shared" si="124"/>
        <v>0</v>
      </c>
      <c r="QS42" s="176" t="str">
        <f t="shared" si="125"/>
        <v xml:space="preserve"> </v>
      </c>
    </row>
    <row r="43" spans="1:461" ht="15">
      <c r="A43" s="172">
        <v>7</v>
      </c>
      <c r="B43" s="232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/>
      <c r="K43" s="176" t="str">
        <f t="shared" si="42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3"/>
        <v xml:space="preserve"> </v>
      </c>
      <c r="T43" s="175">
        <f t="shared" si="44"/>
        <v>0</v>
      </c>
      <c r="U43" s="176" t="str">
        <f t="shared" si="45"/>
        <v xml:space="preserve"> </v>
      </c>
      <c r="W43" s="172">
        <v>7</v>
      </c>
      <c r="X43" s="232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/>
      <c r="AG43" s="176" t="str">
        <f t="shared" si="46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26"/>
        <v xml:space="preserve"> </v>
      </c>
      <c r="AP43" s="175">
        <f t="shared" si="48"/>
        <v>0</v>
      </c>
      <c r="AQ43" s="176" t="str">
        <f t="shared" si="49"/>
        <v xml:space="preserve"> </v>
      </c>
      <c r="AS43" s="172">
        <v>7</v>
      </c>
      <c r="AT43" s="232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/>
      <c r="BC43" s="176" t="str">
        <f t="shared" si="50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27"/>
        <v xml:space="preserve"> </v>
      </c>
      <c r="BL43" s="175">
        <f t="shared" si="52"/>
        <v>0</v>
      </c>
      <c r="BM43" s="176" t="str">
        <f t="shared" si="53"/>
        <v xml:space="preserve"> </v>
      </c>
      <c r="BO43" s="172">
        <v>7</v>
      </c>
      <c r="BP43" s="232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/>
      <c r="BY43" s="176" t="str">
        <f t="shared" si="54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28"/>
        <v xml:space="preserve"> </v>
      </c>
      <c r="CH43" s="175">
        <f t="shared" si="56"/>
        <v>0</v>
      </c>
      <c r="CI43" s="176" t="str">
        <f t="shared" si="57"/>
        <v xml:space="preserve"> </v>
      </c>
      <c r="CK43" s="172">
        <v>7</v>
      </c>
      <c r="CL43" s="232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/>
      <c r="CU43" s="176" t="str">
        <f t="shared" si="58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29"/>
        <v xml:space="preserve"> </v>
      </c>
      <c r="DD43" s="175">
        <f t="shared" si="60"/>
        <v>0</v>
      </c>
      <c r="DE43" s="176" t="str">
        <f t="shared" si="61"/>
        <v xml:space="preserve"> </v>
      </c>
      <c r="DG43" s="172">
        <v>7</v>
      </c>
      <c r="DH43" s="232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/>
      <c r="DQ43" s="176" t="str">
        <f t="shared" si="62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30"/>
        <v xml:space="preserve"> </v>
      </c>
      <c r="DZ43" s="175">
        <f t="shared" si="64"/>
        <v>0</v>
      </c>
      <c r="EA43" s="176" t="str">
        <f t="shared" si="65"/>
        <v xml:space="preserve"> </v>
      </c>
      <c r="EC43" s="172">
        <v>7</v>
      </c>
      <c r="ED43" s="232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/>
      <c r="EM43" s="176" t="str">
        <f t="shared" si="66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31"/>
        <v xml:space="preserve"> </v>
      </c>
      <c r="EV43" s="175">
        <f t="shared" si="68"/>
        <v>0</v>
      </c>
      <c r="EW43" s="176" t="str">
        <f t="shared" si="69"/>
        <v xml:space="preserve"> </v>
      </c>
      <c r="EY43" s="172">
        <v>7</v>
      </c>
      <c r="EZ43" s="232"/>
      <c r="FA43" s="173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4" t="str">
        <f t="shared" si="14"/>
        <v xml:space="preserve"> </v>
      </c>
      <c r="FG43" s="211" t="str">
        <f>IF(FC43=0," ",VLOOKUP(FC43,PROTOKOL!$A:$E,5,FALSE))</f>
        <v xml:space="preserve"> </v>
      </c>
      <c r="FH43" s="175"/>
      <c r="FI43" s="176" t="str">
        <f t="shared" si="70"/>
        <v xml:space="preserve"> 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32"/>
        <v xml:space="preserve"> </v>
      </c>
      <c r="FR43" s="175">
        <f t="shared" si="72"/>
        <v>0</v>
      </c>
      <c r="FS43" s="176" t="str">
        <f t="shared" si="73"/>
        <v xml:space="preserve"> </v>
      </c>
      <c r="FU43" s="172">
        <v>7</v>
      </c>
      <c r="FV43" s="232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/>
      <c r="GE43" s="176" t="str">
        <f t="shared" si="74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33"/>
        <v xml:space="preserve"> </v>
      </c>
      <c r="GN43" s="175">
        <f t="shared" si="76"/>
        <v>0</v>
      </c>
      <c r="GO43" s="176" t="str">
        <f t="shared" si="77"/>
        <v xml:space="preserve"> </v>
      </c>
      <c r="GQ43" s="172">
        <v>7</v>
      </c>
      <c r="GR43" s="232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/>
      <c r="HA43" s="176" t="str">
        <f t="shared" si="78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34"/>
        <v xml:space="preserve"> </v>
      </c>
      <c r="HJ43" s="175">
        <f t="shared" si="80"/>
        <v>0</v>
      </c>
      <c r="HK43" s="176" t="str">
        <f t="shared" si="81"/>
        <v xml:space="preserve"> </v>
      </c>
      <c r="HM43" s="172">
        <v>7</v>
      </c>
      <c r="HN43" s="232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/>
      <c r="HW43" s="176" t="str">
        <f t="shared" si="82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35"/>
        <v xml:space="preserve"> </v>
      </c>
      <c r="IF43" s="175">
        <f t="shared" si="84"/>
        <v>0</v>
      </c>
      <c r="IG43" s="176" t="str">
        <f t="shared" si="85"/>
        <v xml:space="preserve"> </v>
      </c>
      <c r="II43" s="172">
        <v>7</v>
      </c>
      <c r="IJ43" s="232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/>
      <c r="IS43" s="176" t="str">
        <f t="shared" si="86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36"/>
        <v xml:space="preserve"> </v>
      </c>
      <c r="JB43" s="175">
        <f t="shared" si="88"/>
        <v>0</v>
      </c>
      <c r="JC43" s="176" t="str">
        <f t="shared" si="89"/>
        <v xml:space="preserve"> </v>
      </c>
      <c r="JE43" s="172">
        <v>7</v>
      </c>
      <c r="JF43" s="232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/>
      <c r="JO43" s="176" t="str">
        <f t="shared" si="90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37"/>
        <v xml:space="preserve"> </v>
      </c>
      <c r="JX43" s="175">
        <f t="shared" si="92"/>
        <v>0</v>
      </c>
      <c r="JY43" s="176" t="str">
        <f t="shared" si="93"/>
        <v xml:space="preserve"> </v>
      </c>
      <c r="KA43" s="172">
        <v>7</v>
      </c>
      <c r="KB43" s="232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/>
      <c r="KK43" s="176" t="str">
        <f t="shared" si="94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38"/>
        <v xml:space="preserve"> </v>
      </c>
      <c r="KT43" s="175">
        <f t="shared" si="96"/>
        <v>0</v>
      </c>
      <c r="KU43" s="176" t="str">
        <f t="shared" si="97"/>
        <v xml:space="preserve"> </v>
      </c>
      <c r="KW43" s="172">
        <v>7</v>
      </c>
      <c r="KX43" s="232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/>
      <c r="LG43" s="176" t="str">
        <f t="shared" si="98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39"/>
        <v xml:space="preserve"> </v>
      </c>
      <c r="LP43" s="175">
        <f t="shared" si="100"/>
        <v>0</v>
      </c>
      <c r="LQ43" s="176" t="str">
        <f t="shared" si="101"/>
        <v xml:space="preserve"> </v>
      </c>
      <c r="LS43" s="172">
        <v>7</v>
      </c>
      <c r="LT43" s="232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/>
      <c r="MC43" s="176" t="str">
        <f t="shared" si="102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40"/>
        <v xml:space="preserve"> </v>
      </c>
      <c r="ML43" s="175">
        <f t="shared" si="104"/>
        <v>0</v>
      </c>
      <c r="MM43" s="176" t="str">
        <f t="shared" si="105"/>
        <v xml:space="preserve"> </v>
      </c>
      <c r="MO43" s="172">
        <v>7</v>
      </c>
      <c r="MP43" s="232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/>
      <c r="MY43" s="176" t="str">
        <f t="shared" si="106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41"/>
        <v xml:space="preserve"> </v>
      </c>
      <c r="NH43" s="175">
        <f t="shared" si="108"/>
        <v>0</v>
      </c>
      <c r="NI43" s="176" t="str">
        <f t="shared" si="109"/>
        <v xml:space="preserve"> </v>
      </c>
      <c r="NK43" s="172">
        <v>7</v>
      </c>
      <c r="NL43" s="232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/>
      <c r="NU43" s="176" t="str">
        <f t="shared" si="110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42"/>
        <v xml:space="preserve"> </v>
      </c>
      <c r="OD43" s="175">
        <f t="shared" si="112"/>
        <v>0</v>
      </c>
      <c r="OE43" s="176" t="str">
        <f t="shared" si="113"/>
        <v xml:space="preserve"> </v>
      </c>
      <c r="OG43" s="172">
        <v>7</v>
      </c>
      <c r="OH43" s="232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/>
      <c r="OQ43" s="176" t="str">
        <f t="shared" si="114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43"/>
        <v xml:space="preserve"> </v>
      </c>
      <c r="OZ43" s="175">
        <f t="shared" si="116"/>
        <v>0</v>
      </c>
      <c r="PA43" s="176" t="str">
        <f t="shared" si="117"/>
        <v xml:space="preserve"> </v>
      </c>
      <c r="PC43" s="172">
        <v>7</v>
      </c>
      <c r="PD43" s="232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/>
      <c r="PM43" s="176" t="str">
        <f t="shared" si="118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44"/>
        <v xml:space="preserve"> </v>
      </c>
      <c r="PV43" s="175">
        <f t="shared" si="120"/>
        <v>0</v>
      </c>
      <c r="PW43" s="176" t="str">
        <f t="shared" si="121"/>
        <v xml:space="preserve"> </v>
      </c>
      <c r="PY43" s="172">
        <v>7</v>
      </c>
      <c r="PZ43" s="232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/>
      <c r="QI43" s="176" t="str">
        <f t="shared" si="122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45"/>
        <v xml:space="preserve"> </v>
      </c>
      <c r="QR43" s="175">
        <f t="shared" si="124"/>
        <v>0</v>
      </c>
      <c r="QS43" s="176" t="str">
        <f t="shared" si="125"/>
        <v xml:space="preserve"> </v>
      </c>
    </row>
    <row r="44" spans="1:461" ht="15">
      <c r="A44" s="172">
        <v>8</v>
      </c>
      <c r="B44" s="233">
        <v>8</v>
      </c>
      <c r="C44" s="173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4" t="str">
        <f t="shared" si="0"/>
        <v xml:space="preserve"> </v>
      </c>
      <c r="I44" s="211" t="str">
        <f>IF(E44=0," ",VLOOKUP(E44,PROTOKOL!$A:$E,5,FALSE))</f>
        <v xml:space="preserve"> </v>
      </c>
      <c r="J44" s="175"/>
      <c r="K44" s="176" t="str">
        <f t="shared" si="42"/>
        <v xml:space="preserve"> 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3"/>
        <v xml:space="preserve"> </v>
      </c>
      <c r="T44" s="175">
        <f t="shared" si="44"/>
        <v>0</v>
      </c>
      <c r="U44" s="176" t="str">
        <f t="shared" si="45"/>
        <v xml:space="preserve"> </v>
      </c>
      <c r="W44" s="172">
        <v>8</v>
      </c>
      <c r="X44" s="233">
        <v>8</v>
      </c>
      <c r="Y44" s="173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4" t="str">
        <f t="shared" si="2"/>
        <v xml:space="preserve"> </v>
      </c>
      <c r="AE44" s="211" t="str">
        <f>IF(AA44=0," ",VLOOKUP(AA44,PROTOKOL!$A:$E,5,FALSE))</f>
        <v xml:space="preserve"> </v>
      </c>
      <c r="AF44" s="175"/>
      <c r="AG44" s="176" t="str">
        <f t="shared" si="46"/>
        <v xml:space="preserve"> 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26"/>
        <v xml:space="preserve"> </v>
      </c>
      <c r="AP44" s="175">
        <f t="shared" si="48"/>
        <v>0</v>
      </c>
      <c r="AQ44" s="176" t="str">
        <f t="shared" si="49"/>
        <v xml:space="preserve"> </v>
      </c>
      <c r="AS44" s="172">
        <v>8</v>
      </c>
      <c r="AT44" s="233">
        <v>8</v>
      </c>
      <c r="AU44" s="173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4" t="str">
        <f t="shared" si="4"/>
        <v xml:space="preserve"> </v>
      </c>
      <c r="BA44" s="211" t="str">
        <f>IF(AW44=0," ",VLOOKUP(AW44,PROTOKOL!$A:$E,5,FALSE))</f>
        <v xml:space="preserve"> </v>
      </c>
      <c r="BB44" s="175"/>
      <c r="BC44" s="176" t="str">
        <f t="shared" si="50"/>
        <v xml:space="preserve"> 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27"/>
        <v xml:space="preserve"> </v>
      </c>
      <c r="BL44" s="175">
        <f t="shared" si="52"/>
        <v>0</v>
      </c>
      <c r="BM44" s="176" t="str">
        <f t="shared" si="53"/>
        <v xml:space="preserve"> </v>
      </c>
      <c r="BO44" s="172">
        <v>8</v>
      </c>
      <c r="BP44" s="233">
        <v>8</v>
      </c>
      <c r="BQ44" s="173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4" t="str">
        <f t="shared" si="6"/>
        <v xml:space="preserve"> </v>
      </c>
      <c r="BW44" s="211" t="str">
        <f>IF(BS44=0," ",VLOOKUP(BS44,PROTOKOL!$A:$E,5,FALSE))</f>
        <v xml:space="preserve"> </v>
      </c>
      <c r="BX44" s="175"/>
      <c r="BY44" s="176" t="str">
        <f t="shared" si="54"/>
        <v xml:space="preserve"> 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28"/>
        <v xml:space="preserve"> </v>
      </c>
      <c r="CH44" s="175">
        <f t="shared" si="56"/>
        <v>0</v>
      </c>
      <c r="CI44" s="176" t="str">
        <f t="shared" si="57"/>
        <v xml:space="preserve"> </v>
      </c>
      <c r="CK44" s="172">
        <v>8</v>
      </c>
      <c r="CL44" s="233">
        <v>8</v>
      </c>
      <c r="CM44" s="173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4" t="str">
        <f t="shared" si="8"/>
        <v xml:space="preserve"> </v>
      </c>
      <c r="CS44" s="211" t="str">
        <f>IF(CO44=0," ",VLOOKUP(CO44,PROTOKOL!$A:$E,5,FALSE))</f>
        <v xml:space="preserve"> </v>
      </c>
      <c r="CT44" s="175"/>
      <c r="CU44" s="176" t="str">
        <f t="shared" si="58"/>
        <v xml:space="preserve"> 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29"/>
        <v xml:space="preserve"> </v>
      </c>
      <c r="DD44" s="175">
        <f t="shared" si="60"/>
        <v>0</v>
      </c>
      <c r="DE44" s="176" t="str">
        <f t="shared" si="61"/>
        <v xml:space="preserve"> </v>
      </c>
      <c r="DG44" s="172">
        <v>8</v>
      </c>
      <c r="DH44" s="233">
        <v>8</v>
      </c>
      <c r="DI44" s="173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4" t="str">
        <f t="shared" si="10"/>
        <v xml:space="preserve"> </v>
      </c>
      <c r="DO44" s="211" t="str">
        <f>IF(DK44=0," ",VLOOKUP(DK44,PROTOKOL!$A:$E,5,FALSE))</f>
        <v xml:space="preserve"> </v>
      </c>
      <c r="DP44" s="175"/>
      <c r="DQ44" s="176" t="str">
        <f t="shared" si="62"/>
        <v xml:space="preserve"> 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30"/>
        <v xml:space="preserve"> </v>
      </c>
      <c r="DZ44" s="175">
        <f t="shared" si="64"/>
        <v>0</v>
      </c>
      <c r="EA44" s="176" t="str">
        <f t="shared" si="65"/>
        <v xml:space="preserve"> </v>
      </c>
      <c r="EC44" s="172">
        <v>8</v>
      </c>
      <c r="ED44" s="233">
        <v>8</v>
      </c>
      <c r="EE44" s="173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4" t="str">
        <f t="shared" si="12"/>
        <v xml:space="preserve"> </v>
      </c>
      <c r="EK44" s="211" t="str">
        <f>IF(EG44=0," ",VLOOKUP(EG44,PROTOKOL!$A:$E,5,FALSE))</f>
        <v xml:space="preserve"> </v>
      </c>
      <c r="EL44" s="175"/>
      <c r="EM44" s="176" t="str">
        <f t="shared" si="66"/>
        <v xml:space="preserve"> 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31"/>
        <v xml:space="preserve"> </v>
      </c>
      <c r="EV44" s="175">
        <f t="shared" si="68"/>
        <v>0</v>
      </c>
      <c r="EW44" s="176" t="str">
        <f t="shared" si="69"/>
        <v xml:space="preserve"> </v>
      </c>
      <c r="EY44" s="172">
        <v>8</v>
      </c>
      <c r="EZ44" s="233">
        <v>8</v>
      </c>
      <c r="FA44" s="173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4" t="str">
        <f t="shared" si="14"/>
        <v xml:space="preserve"> </v>
      </c>
      <c r="FG44" s="211" t="str">
        <f>IF(FC44=0," ",VLOOKUP(FC44,PROTOKOL!$A:$E,5,FALSE))</f>
        <v xml:space="preserve"> </v>
      </c>
      <c r="FH44" s="175"/>
      <c r="FI44" s="176" t="str">
        <f t="shared" si="70"/>
        <v xml:space="preserve"> 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32"/>
        <v xml:space="preserve"> </v>
      </c>
      <c r="FR44" s="175">
        <f t="shared" si="72"/>
        <v>0</v>
      </c>
      <c r="FS44" s="176" t="str">
        <f t="shared" si="73"/>
        <v xml:space="preserve"> </v>
      </c>
      <c r="FU44" s="172">
        <v>8</v>
      </c>
      <c r="FV44" s="233">
        <v>8</v>
      </c>
      <c r="FW44" s="173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4" t="str">
        <f t="shared" si="16"/>
        <v xml:space="preserve"> </v>
      </c>
      <c r="GC44" s="211" t="str">
        <f>IF(FY44=0," ",VLOOKUP(FY44,PROTOKOL!$A:$E,5,FALSE))</f>
        <v xml:space="preserve"> </v>
      </c>
      <c r="GD44" s="175"/>
      <c r="GE44" s="176" t="str">
        <f t="shared" si="74"/>
        <v xml:space="preserve"> 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33"/>
        <v xml:space="preserve"> </v>
      </c>
      <c r="GN44" s="175">
        <f t="shared" si="76"/>
        <v>0</v>
      </c>
      <c r="GO44" s="176" t="str">
        <f t="shared" si="77"/>
        <v xml:space="preserve"> </v>
      </c>
      <c r="GQ44" s="172">
        <v>8</v>
      </c>
      <c r="GR44" s="233">
        <v>8</v>
      </c>
      <c r="GS44" s="173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4" t="str">
        <f t="shared" si="18"/>
        <v xml:space="preserve"> </v>
      </c>
      <c r="GY44" s="211" t="str">
        <f>IF(GU44=0," ",VLOOKUP(GU44,PROTOKOL!$A:$E,5,FALSE))</f>
        <v xml:space="preserve"> </v>
      </c>
      <c r="GZ44" s="175"/>
      <c r="HA44" s="176" t="str">
        <f t="shared" si="78"/>
        <v xml:space="preserve"> 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34"/>
        <v xml:space="preserve"> </v>
      </c>
      <c r="HJ44" s="175">
        <f t="shared" si="80"/>
        <v>0</v>
      </c>
      <c r="HK44" s="176" t="str">
        <f t="shared" si="81"/>
        <v xml:space="preserve"> </v>
      </c>
      <c r="HM44" s="172">
        <v>8</v>
      </c>
      <c r="HN44" s="233">
        <v>8</v>
      </c>
      <c r="HO44" s="173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4" t="str">
        <f t="shared" si="20"/>
        <v xml:space="preserve"> </v>
      </c>
      <c r="HU44" s="211" t="str">
        <f>IF(HQ44=0," ",VLOOKUP(HQ44,PROTOKOL!$A:$E,5,FALSE))</f>
        <v xml:space="preserve"> </v>
      </c>
      <c r="HV44" s="175"/>
      <c r="HW44" s="176" t="str">
        <f t="shared" si="82"/>
        <v xml:space="preserve"> 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35"/>
        <v xml:space="preserve"> </v>
      </c>
      <c r="IF44" s="175">
        <f t="shared" si="84"/>
        <v>0</v>
      </c>
      <c r="IG44" s="176" t="str">
        <f t="shared" si="85"/>
        <v xml:space="preserve"> </v>
      </c>
      <c r="II44" s="172">
        <v>8</v>
      </c>
      <c r="IJ44" s="233">
        <v>8</v>
      </c>
      <c r="IK44" s="173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4" t="str">
        <f t="shared" si="22"/>
        <v xml:space="preserve"> </v>
      </c>
      <c r="IQ44" s="211" t="str">
        <f>IF(IM44=0," ",VLOOKUP(IM44,PROTOKOL!$A:$E,5,FALSE))</f>
        <v xml:space="preserve"> </v>
      </c>
      <c r="IR44" s="175"/>
      <c r="IS44" s="176" t="str">
        <f t="shared" si="86"/>
        <v xml:space="preserve"> 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36"/>
        <v xml:space="preserve"> </v>
      </c>
      <c r="JB44" s="175">
        <f t="shared" si="88"/>
        <v>0</v>
      </c>
      <c r="JC44" s="176" t="str">
        <f t="shared" si="89"/>
        <v xml:space="preserve"> </v>
      </c>
      <c r="JE44" s="172">
        <v>8</v>
      </c>
      <c r="JF44" s="233">
        <v>8</v>
      </c>
      <c r="JG44" s="173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4" t="str">
        <f t="shared" si="24"/>
        <v xml:space="preserve"> </v>
      </c>
      <c r="JM44" s="211" t="str">
        <f>IF(JI44=0," ",VLOOKUP(JI44,PROTOKOL!$A:$E,5,FALSE))</f>
        <v xml:space="preserve"> </v>
      </c>
      <c r="JN44" s="175"/>
      <c r="JO44" s="176" t="str">
        <f t="shared" si="90"/>
        <v xml:space="preserve"> 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37"/>
        <v xml:space="preserve"> </v>
      </c>
      <c r="JX44" s="175">
        <f t="shared" si="92"/>
        <v>0</v>
      </c>
      <c r="JY44" s="176" t="str">
        <f t="shared" si="93"/>
        <v xml:space="preserve"> </v>
      </c>
      <c r="KA44" s="172">
        <v>8</v>
      </c>
      <c r="KB44" s="233">
        <v>8</v>
      </c>
      <c r="KC44" s="173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4" t="str">
        <f t="shared" si="26"/>
        <v xml:space="preserve"> </v>
      </c>
      <c r="KI44" s="211" t="str">
        <f>IF(KE44=0," ",VLOOKUP(KE44,PROTOKOL!$A:$E,5,FALSE))</f>
        <v xml:space="preserve"> </v>
      </c>
      <c r="KJ44" s="175"/>
      <c r="KK44" s="176" t="str">
        <f t="shared" si="94"/>
        <v xml:space="preserve"> 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38"/>
        <v xml:space="preserve"> </v>
      </c>
      <c r="KT44" s="175">
        <f t="shared" si="96"/>
        <v>0</v>
      </c>
      <c r="KU44" s="176" t="str">
        <f t="shared" si="97"/>
        <v xml:space="preserve"> </v>
      </c>
      <c r="KW44" s="172">
        <v>8</v>
      </c>
      <c r="KX44" s="233">
        <v>8</v>
      </c>
      <c r="KY44" s="173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4" t="str">
        <f t="shared" si="28"/>
        <v xml:space="preserve"> </v>
      </c>
      <c r="LE44" s="211" t="str">
        <f>IF(LA44=0," ",VLOOKUP(LA44,PROTOKOL!$A:$E,5,FALSE))</f>
        <v xml:space="preserve"> </v>
      </c>
      <c r="LF44" s="175"/>
      <c r="LG44" s="176" t="str">
        <f t="shared" si="98"/>
        <v xml:space="preserve"> 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39"/>
        <v xml:space="preserve"> </v>
      </c>
      <c r="LP44" s="175">
        <f t="shared" si="100"/>
        <v>0</v>
      </c>
      <c r="LQ44" s="176" t="str">
        <f t="shared" si="101"/>
        <v xml:space="preserve"> </v>
      </c>
      <c r="LS44" s="172">
        <v>8</v>
      </c>
      <c r="LT44" s="233">
        <v>8</v>
      </c>
      <c r="LU44" s="173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4" t="str">
        <f t="shared" si="30"/>
        <v xml:space="preserve"> </v>
      </c>
      <c r="MA44" s="211" t="str">
        <f>IF(LW44=0," ",VLOOKUP(LW44,PROTOKOL!$A:$E,5,FALSE))</f>
        <v xml:space="preserve"> </v>
      </c>
      <c r="MB44" s="175"/>
      <c r="MC44" s="176" t="str">
        <f t="shared" si="102"/>
        <v xml:space="preserve"> 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40"/>
        <v xml:space="preserve"> </v>
      </c>
      <c r="ML44" s="175">
        <f t="shared" si="104"/>
        <v>0</v>
      </c>
      <c r="MM44" s="176" t="str">
        <f t="shared" si="105"/>
        <v xml:space="preserve"> </v>
      </c>
      <c r="MO44" s="172">
        <v>8</v>
      </c>
      <c r="MP44" s="233">
        <v>8</v>
      </c>
      <c r="MQ44" s="173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4" t="str">
        <f t="shared" si="32"/>
        <v xml:space="preserve"> </v>
      </c>
      <c r="MW44" s="211" t="str">
        <f>IF(MS44=0," ",VLOOKUP(MS44,PROTOKOL!$A:$E,5,FALSE))</f>
        <v xml:space="preserve"> </v>
      </c>
      <c r="MX44" s="175"/>
      <c r="MY44" s="176" t="str">
        <f t="shared" si="106"/>
        <v xml:space="preserve"> 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41"/>
        <v xml:space="preserve"> </v>
      </c>
      <c r="NH44" s="175">
        <f t="shared" si="108"/>
        <v>0</v>
      </c>
      <c r="NI44" s="176" t="str">
        <f t="shared" si="109"/>
        <v xml:space="preserve"> </v>
      </c>
      <c r="NK44" s="172">
        <v>8</v>
      </c>
      <c r="NL44" s="233">
        <v>8</v>
      </c>
      <c r="NM44" s="173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4" t="str">
        <f t="shared" si="34"/>
        <v xml:space="preserve"> </v>
      </c>
      <c r="NS44" s="211" t="str">
        <f>IF(NO44=0," ",VLOOKUP(NO44,PROTOKOL!$A:$E,5,FALSE))</f>
        <v xml:space="preserve"> </v>
      </c>
      <c r="NT44" s="175"/>
      <c r="NU44" s="176" t="str">
        <f t="shared" si="110"/>
        <v xml:space="preserve"> 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42"/>
        <v xml:space="preserve"> </v>
      </c>
      <c r="OD44" s="175">
        <f t="shared" si="112"/>
        <v>0</v>
      </c>
      <c r="OE44" s="176" t="str">
        <f t="shared" si="113"/>
        <v xml:space="preserve"> </v>
      </c>
      <c r="OG44" s="172">
        <v>8</v>
      </c>
      <c r="OH44" s="233">
        <v>8</v>
      </c>
      <c r="OI44" s="173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4" t="str">
        <f t="shared" si="36"/>
        <v xml:space="preserve"> </v>
      </c>
      <c r="OO44" s="211" t="str">
        <f>IF(OK44=0," ",VLOOKUP(OK44,PROTOKOL!$A:$E,5,FALSE))</f>
        <v xml:space="preserve"> </v>
      </c>
      <c r="OP44" s="175"/>
      <c r="OQ44" s="176" t="str">
        <f t="shared" si="114"/>
        <v xml:space="preserve"> 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43"/>
        <v xml:space="preserve"> </v>
      </c>
      <c r="OZ44" s="175">
        <f t="shared" si="116"/>
        <v>0</v>
      </c>
      <c r="PA44" s="176" t="str">
        <f t="shared" si="117"/>
        <v xml:space="preserve"> </v>
      </c>
      <c r="PC44" s="172">
        <v>8</v>
      </c>
      <c r="PD44" s="233">
        <v>8</v>
      </c>
      <c r="PE44" s="173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4" t="str">
        <f t="shared" si="38"/>
        <v xml:space="preserve"> </v>
      </c>
      <c r="PK44" s="211" t="str">
        <f>IF(PG44=0," ",VLOOKUP(PG44,PROTOKOL!$A:$E,5,FALSE))</f>
        <v xml:space="preserve"> </v>
      </c>
      <c r="PL44" s="175"/>
      <c r="PM44" s="176" t="str">
        <f t="shared" si="118"/>
        <v xml:space="preserve"> 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44"/>
        <v xml:space="preserve"> </v>
      </c>
      <c r="PV44" s="175">
        <f t="shared" si="120"/>
        <v>0</v>
      </c>
      <c r="PW44" s="176" t="str">
        <f t="shared" si="121"/>
        <v xml:space="preserve"> </v>
      </c>
      <c r="PY44" s="172">
        <v>8</v>
      </c>
      <c r="PZ44" s="233">
        <v>8</v>
      </c>
      <c r="QA44" s="173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4" t="str">
        <f t="shared" si="40"/>
        <v xml:space="preserve"> </v>
      </c>
      <c r="QG44" s="211" t="str">
        <f>IF(QC44=0," ",VLOOKUP(QC44,PROTOKOL!$A:$E,5,FALSE))</f>
        <v xml:space="preserve"> </v>
      </c>
      <c r="QH44" s="175"/>
      <c r="QI44" s="176" t="str">
        <f t="shared" si="122"/>
        <v xml:space="preserve"> 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45"/>
        <v xml:space="preserve"> </v>
      </c>
      <c r="QR44" s="175">
        <f t="shared" si="124"/>
        <v>0</v>
      </c>
      <c r="QS44" s="176" t="str">
        <f t="shared" si="125"/>
        <v xml:space="preserve"> </v>
      </c>
    </row>
    <row r="45" spans="1:461" ht="15">
      <c r="A45" s="172">
        <v>8</v>
      </c>
      <c r="B45" s="231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/>
      <c r="K45" s="176" t="str">
        <f t="shared" si="42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3"/>
        <v xml:space="preserve"> </v>
      </c>
      <c r="T45" s="175">
        <f t="shared" si="44"/>
        <v>0</v>
      </c>
      <c r="U45" s="176" t="str">
        <f t="shared" si="45"/>
        <v xml:space="preserve"> </v>
      </c>
      <c r="W45" s="172">
        <v>8</v>
      </c>
      <c r="X45" s="231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/>
      <c r="AG45" s="176" t="str">
        <f t="shared" si="46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26"/>
        <v xml:space="preserve"> </v>
      </c>
      <c r="AP45" s="175">
        <f t="shared" si="48"/>
        <v>0</v>
      </c>
      <c r="AQ45" s="176" t="str">
        <f t="shared" si="49"/>
        <v xml:space="preserve"> </v>
      </c>
      <c r="AS45" s="172">
        <v>8</v>
      </c>
      <c r="AT45" s="231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/>
      <c r="BC45" s="176" t="str">
        <f t="shared" si="50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27"/>
        <v xml:space="preserve"> </v>
      </c>
      <c r="BL45" s="175">
        <f t="shared" si="52"/>
        <v>0</v>
      </c>
      <c r="BM45" s="176" t="str">
        <f t="shared" si="53"/>
        <v xml:space="preserve"> </v>
      </c>
      <c r="BO45" s="172">
        <v>8</v>
      </c>
      <c r="BP45" s="231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/>
      <c r="BY45" s="176" t="str">
        <f t="shared" si="54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28"/>
        <v xml:space="preserve"> </v>
      </c>
      <c r="CH45" s="175">
        <f t="shared" si="56"/>
        <v>0</v>
      </c>
      <c r="CI45" s="176" t="str">
        <f t="shared" si="57"/>
        <v xml:space="preserve"> </v>
      </c>
      <c r="CK45" s="172">
        <v>8</v>
      </c>
      <c r="CL45" s="231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/>
      <c r="CU45" s="176" t="str">
        <f t="shared" si="58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29"/>
        <v xml:space="preserve"> </v>
      </c>
      <c r="DD45" s="175">
        <f t="shared" si="60"/>
        <v>0</v>
      </c>
      <c r="DE45" s="176" t="str">
        <f t="shared" si="61"/>
        <v xml:space="preserve"> </v>
      </c>
      <c r="DG45" s="172">
        <v>8</v>
      </c>
      <c r="DH45" s="231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/>
      <c r="DQ45" s="176" t="str">
        <f t="shared" si="62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30"/>
        <v xml:space="preserve"> </v>
      </c>
      <c r="DZ45" s="175">
        <f t="shared" si="64"/>
        <v>0</v>
      </c>
      <c r="EA45" s="176" t="str">
        <f t="shared" si="65"/>
        <v xml:space="preserve"> </v>
      </c>
      <c r="EC45" s="172">
        <v>8</v>
      </c>
      <c r="ED45" s="231"/>
      <c r="EE45" s="173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4" t="str">
        <f t="shared" si="12"/>
        <v xml:space="preserve"> </v>
      </c>
      <c r="EK45" s="211" t="str">
        <f>IF(EG45=0," ",VLOOKUP(EG45,PROTOKOL!$A:$E,5,FALSE))</f>
        <v xml:space="preserve"> </v>
      </c>
      <c r="EL45" s="175"/>
      <c r="EM45" s="176" t="str">
        <f t="shared" si="66"/>
        <v xml:space="preserve"> 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31"/>
        <v xml:space="preserve"> </v>
      </c>
      <c r="EV45" s="175">
        <f t="shared" si="68"/>
        <v>0</v>
      </c>
      <c r="EW45" s="176" t="str">
        <f t="shared" si="69"/>
        <v xml:space="preserve"> </v>
      </c>
      <c r="EY45" s="172">
        <v>8</v>
      </c>
      <c r="EZ45" s="231"/>
      <c r="FA45" s="173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4" t="str">
        <f t="shared" si="14"/>
        <v xml:space="preserve"> </v>
      </c>
      <c r="FG45" s="211" t="str">
        <f>IF(FC45=0," ",VLOOKUP(FC45,PROTOKOL!$A:$E,5,FALSE))</f>
        <v xml:space="preserve"> </v>
      </c>
      <c r="FH45" s="175"/>
      <c r="FI45" s="176" t="str">
        <f t="shared" si="70"/>
        <v xml:space="preserve"> 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32"/>
        <v xml:space="preserve"> </v>
      </c>
      <c r="FR45" s="175">
        <f t="shared" si="72"/>
        <v>0</v>
      </c>
      <c r="FS45" s="176" t="str">
        <f t="shared" si="73"/>
        <v xml:space="preserve"> </v>
      </c>
      <c r="FU45" s="172">
        <v>8</v>
      </c>
      <c r="FV45" s="231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/>
      <c r="GE45" s="176" t="str">
        <f t="shared" si="74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33"/>
        <v xml:space="preserve"> </v>
      </c>
      <c r="GN45" s="175">
        <f t="shared" si="76"/>
        <v>0</v>
      </c>
      <c r="GO45" s="176" t="str">
        <f t="shared" si="77"/>
        <v xml:space="preserve"> </v>
      </c>
      <c r="GQ45" s="172">
        <v>8</v>
      </c>
      <c r="GR45" s="231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/>
      <c r="HA45" s="176" t="str">
        <f t="shared" si="78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34"/>
        <v xml:space="preserve"> </v>
      </c>
      <c r="HJ45" s="175">
        <f t="shared" si="80"/>
        <v>0</v>
      </c>
      <c r="HK45" s="176" t="str">
        <f t="shared" si="81"/>
        <v xml:space="preserve"> </v>
      </c>
      <c r="HM45" s="172">
        <v>8</v>
      </c>
      <c r="HN45" s="231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/>
      <c r="HW45" s="176" t="str">
        <f t="shared" si="82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35"/>
        <v xml:space="preserve"> </v>
      </c>
      <c r="IF45" s="175">
        <f t="shared" si="84"/>
        <v>0</v>
      </c>
      <c r="IG45" s="176" t="str">
        <f t="shared" si="85"/>
        <v xml:space="preserve"> </v>
      </c>
      <c r="II45" s="172">
        <v>8</v>
      </c>
      <c r="IJ45" s="231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/>
      <c r="IS45" s="176" t="str">
        <f t="shared" si="86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36"/>
        <v xml:space="preserve"> </v>
      </c>
      <c r="JB45" s="175">
        <f t="shared" si="88"/>
        <v>0</v>
      </c>
      <c r="JC45" s="176" t="str">
        <f t="shared" si="89"/>
        <v xml:space="preserve"> </v>
      </c>
      <c r="JE45" s="172">
        <v>8</v>
      </c>
      <c r="JF45" s="231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/>
      <c r="JO45" s="176" t="str">
        <f t="shared" si="90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37"/>
        <v xml:space="preserve"> </v>
      </c>
      <c r="JX45" s="175">
        <f t="shared" si="92"/>
        <v>0</v>
      </c>
      <c r="JY45" s="176" t="str">
        <f t="shared" si="93"/>
        <v xml:space="preserve"> </v>
      </c>
      <c r="KA45" s="172">
        <v>8</v>
      </c>
      <c r="KB45" s="231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/>
      <c r="KK45" s="176" t="str">
        <f t="shared" si="94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38"/>
        <v xml:space="preserve"> </v>
      </c>
      <c r="KT45" s="175">
        <f t="shared" si="96"/>
        <v>0</v>
      </c>
      <c r="KU45" s="176" t="str">
        <f t="shared" si="97"/>
        <v xml:space="preserve"> </v>
      </c>
      <c r="KW45" s="172">
        <v>8</v>
      </c>
      <c r="KX45" s="231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/>
      <c r="LG45" s="176" t="str">
        <f t="shared" si="98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39"/>
        <v xml:space="preserve"> </v>
      </c>
      <c r="LP45" s="175">
        <f t="shared" si="100"/>
        <v>0</v>
      </c>
      <c r="LQ45" s="176" t="str">
        <f t="shared" si="101"/>
        <v xml:space="preserve"> </v>
      </c>
      <c r="LS45" s="172">
        <v>8</v>
      </c>
      <c r="LT45" s="231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/>
      <c r="MC45" s="176" t="str">
        <f t="shared" si="102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40"/>
        <v xml:space="preserve"> </v>
      </c>
      <c r="ML45" s="175">
        <f t="shared" si="104"/>
        <v>0</v>
      </c>
      <c r="MM45" s="176" t="str">
        <f t="shared" si="105"/>
        <v xml:space="preserve"> </v>
      </c>
      <c r="MO45" s="172">
        <v>8</v>
      </c>
      <c r="MP45" s="231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/>
      <c r="MY45" s="176" t="str">
        <f t="shared" si="106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41"/>
        <v xml:space="preserve"> </v>
      </c>
      <c r="NH45" s="175">
        <f t="shared" si="108"/>
        <v>0</v>
      </c>
      <c r="NI45" s="176" t="str">
        <f t="shared" si="109"/>
        <v xml:space="preserve"> </v>
      </c>
      <c r="NK45" s="172">
        <v>8</v>
      </c>
      <c r="NL45" s="231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/>
      <c r="NU45" s="176" t="str">
        <f t="shared" si="110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42"/>
        <v xml:space="preserve"> </v>
      </c>
      <c r="OD45" s="175">
        <f t="shared" si="112"/>
        <v>0</v>
      </c>
      <c r="OE45" s="176" t="str">
        <f t="shared" si="113"/>
        <v xml:space="preserve"> </v>
      </c>
      <c r="OG45" s="172">
        <v>8</v>
      </c>
      <c r="OH45" s="231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/>
      <c r="OQ45" s="176" t="str">
        <f t="shared" si="114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43"/>
        <v xml:space="preserve"> </v>
      </c>
      <c r="OZ45" s="175">
        <f t="shared" si="116"/>
        <v>0</v>
      </c>
      <c r="PA45" s="176" t="str">
        <f t="shared" si="117"/>
        <v xml:space="preserve"> </v>
      </c>
      <c r="PC45" s="172">
        <v>8</v>
      </c>
      <c r="PD45" s="231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/>
      <c r="PM45" s="176" t="str">
        <f t="shared" si="118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44"/>
        <v xml:space="preserve"> </v>
      </c>
      <c r="PV45" s="175">
        <f t="shared" si="120"/>
        <v>0</v>
      </c>
      <c r="PW45" s="176" t="str">
        <f t="shared" si="121"/>
        <v xml:space="preserve"> </v>
      </c>
      <c r="PY45" s="172">
        <v>8</v>
      </c>
      <c r="PZ45" s="231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/>
      <c r="QI45" s="176" t="str">
        <f t="shared" si="122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45"/>
        <v xml:space="preserve"> </v>
      </c>
      <c r="QR45" s="175">
        <f t="shared" si="124"/>
        <v>0</v>
      </c>
      <c r="QS45" s="176" t="str">
        <f t="shared" si="125"/>
        <v xml:space="preserve"> </v>
      </c>
    </row>
    <row r="46" spans="1:461" ht="15">
      <c r="A46" s="172">
        <v>8</v>
      </c>
      <c r="B46" s="232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/>
      <c r="K46" s="176" t="str">
        <f t="shared" si="42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3"/>
        <v xml:space="preserve"> </v>
      </c>
      <c r="T46" s="175">
        <f t="shared" si="44"/>
        <v>0</v>
      </c>
      <c r="U46" s="176" t="str">
        <f t="shared" si="45"/>
        <v xml:space="preserve"> </v>
      </c>
      <c r="W46" s="172">
        <v>8</v>
      </c>
      <c r="X46" s="232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/>
      <c r="AG46" s="176" t="str">
        <f t="shared" si="46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26"/>
        <v xml:space="preserve"> </v>
      </c>
      <c r="AP46" s="175">
        <f t="shared" si="48"/>
        <v>0</v>
      </c>
      <c r="AQ46" s="176" t="str">
        <f t="shared" si="49"/>
        <v xml:space="preserve"> </v>
      </c>
      <c r="AS46" s="172">
        <v>8</v>
      </c>
      <c r="AT46" s="232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/>
      <c r="BC46" s="176" t="str">
        <f t="shared" si="50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27"/>
        <v xml:space="preserve"> </v>
      </c>
      <c r="BL46" s="175">
        <f t="shared" si="52"/>
        <v>0</v>
      </c>
      <c r="BM46" s="176" t="str">
        <f t="shared" si="53"/>
        <v xml:space="preserve"> </v>
      </c>
      <c r="BO46" s="172">
        <v>8</v>
      </c>
      <c r="BP46" s="232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/>
      <c r="BY46" s="176" t="str">
        <f t="shared" si="54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28"/>
        <v xml:space="preserve"> </v>
      </c>
      <c r="CH46" s="175">
        <f t="shared" si="56"/>
        <v>0</v>
      </c>
      <c r="CI46" s="176" t="str">
        <f t="shared" si="57"/>
        <v xml:space="preserve"> </v>
      </c>
      <c r="CK46" s="172">
        <v>8</v>
      </c>
      <c r="CL46" s="232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/>
      <c r="CU46" s="176" t="str">
        <f t="shared" si="58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29"/>
        <v xml:space="preserve"> </v>
      </c>
      <c r="DD46" s="175">
        <f t="shared" si="60"/>
        <v>0</v>
      </c>
      <c r="DE46" s="176" t="str">
        <f t="shared" si="61"/>
        <v xml:space="preserve"> </v>
      </c>
      <c r="DG46" s="172">
        <v>8</v>
      </c>
      <c r="DH46" s="232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/>
      <c r="DQ46" s="176" t="str">
        <f t="shared" si="62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30"/>
        <v xml:space="preserve"> </v>
      </c>
      <c r="DZ46" s="175">
        <f t="shared" si="64"/>
        <v>0</v>
      </c>
      <c r="EA46" s="176" t="str">
        <f t="shared" si="65"/>
        <v xml:space="preserve"> </v>
      </c>
      <c r="EC46" s="172">
        <v>8</v>
      </c>
      <c r="ED46" s="232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/>
      <c r="EM46" s="176" t="str">
        <f t="shared" si="66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31"/>
        <v xml:space="preserve"> </v>
      </c>
      <c r="EV46" s="175">
        <f t="shared" si="68"/>
        <v>0</v>
      </c>
      <c r="EW46" s="176" t="str">
        <f t="shared" si="69"/>
        <v xml:space="preserve"> </v>
      </c>
      <c r="EY46" s="172">
        <v>8</v>
      </c>
      <c r="EZ46" s="232"/>
      <c r="FA46" s="173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4" t="str">
        <f t="shared" si="14"/>
        <v xml:space="preserve"> </v>
      </c>
      <c r="FG46" s="211" t="str">
        <f>IF(FC46=0," ",VLOOKUP(FC46,PROTOKOL!$A:$E,5,FALSE))</f>
        <v xml:space="preserve"> </v>
      </c>
      <c r="FH46" s="175"/>
      <c r="FI46" s="176" t="str">
        <f t="shared" si="70"/>
        <v xml:space="preserve"> 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32"/>
        <v xml:space="preserve"> </v>
      </c>
      <c r="FR46" s="175">
        <f t="shared" si="72"/>
        <v>0</v>
      </c>
      <c r="FS46" s="176" t="str">
        <f t="shared" si="73"/>
        <v xml:space="preserve"> </v>
      </c>
      <c r="FU46" s="172">
        <v>8</v>
      </c>
      <c r="FV46" s="232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/>
      <c r="GE46" s="176" t="str">
        <f t="shared" si="74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33"/>
        <v xml:space="preserve"> </v>
      </c>
      <c r="GN46" s="175">
        <f t="shared" si="76"/>
        <v>0</v>
      </c>
      <c r="GO46" s="176" t="str">
        <f t="shared" si="77"/>
        <v xml:space="preserve"> </v>
      </c>
      <c r="GQ46" s="172">
        <v>8</v>
      </c>
      <c r="GR46" s="232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/>
      <c r="HA46" s="176" t="str">
        <f t="shared" si="78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34"/>
        <v xml:space="preserve"> </v>
      </c>
      <c r="HJ46" s="175">
        <f t="shared" si="80"/>
        <v>0</v>
      </c>
      <c r="HK46" s="176" t="str">
        <f t="shared" si="81"/>
        <v xml:space="preserve"> </v>
      </c>
      <c r="HM46" s="172">
        <v>8</v>
      </c>
      <c r="HN46" s="232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/>
      <c r="HW46" s="176" t="str">
        <f t="shared" si="82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35"/>
        <v xml:space="preserve"> </v>
      </c>
      <c r="IF46" s="175">
        <f t="shared" si="84"/>
        <v>0</v>
      </c>
      <c r="IG46" s="176" t="str">
        <f t="shared" si="85"/>
        <v xml:space="preserve"> </v>
      </c>
      <c r="II46" s="172">
        <v>8</v>
      </c>
      <c r="IJ46" s="232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/>
      <c r="IS46" s="176" t="str">
        <f t="shared" si="86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36"/>
        <v xml:space="preserve"> </v>
      </c>
      <c r="JB46" s="175">
        <f t="shared" si="88"/>
        <v>0</v>
      </c>
      <c r="JC46" s="176" t="str">
        <f t="shared" si="89"/>
        <v xml:space="preserve"> </v>
      </c>
      <c r="JE46" s="172">
        <v>8</v>
      </c>
      <c r="JF46" s="232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/>
      <c r="JO46" s="176" t="str">
        <f t="shared" si="90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37"/>
        <v xml:space="preserve"> </v>
      </c>
      <c r="JX46" s="175">
        <f t="shared" si="92"/>
        <v>0</v>
      </c>
      <c r="JY46" s="176" t="str">
        <f t="shared" si="93"/>
        <v xml:space="preserve"> </v>
      </c>
      <c r="KA46" s="172">
        <v>8</v>
      </c>
      <c r="KB46" s="232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/>
      <c r="KK46" s="176" t="str">
        <f t="shared" si="94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38"/>
        <v xml:space="preserve"> </v>
      </c>
      <c r="KT46" s="175">
        <f t="shared" si="96"/>
        <v>0</v>
      </c>
      <c r="KU46" s="176" t="str">
        <f t="shared" si="97"/>
        <v xml:space="preserve"> </v>
      </c>
      <c r="KW46" s="172">
        <v>8</v>
      </c>
      <c r="KX46" s="232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/>
      <c r="LG46" s="176" t="str">
        <f t="shared" si="98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39"/>
        <v xml:space="preserve"> </v>
      </c>
      <c r="LP46" s="175">
        <f t="shared" si="100"/>
        <v>0</v>
      </c>
      <c r="LQ46" s="176" t="str">
        <f t="shared" si="101"/>
        <v xml:space="preserve"> </v>
      </c>
      <c r="LS46" s="172">
        <v>8</v>
      </c>
      <c r="LT46" s="232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/>
      <c r="MC46" s="176" t="str">
        <f t="shared" si="102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40"/>
        <v xml:space="preserve"> </v>
      </c>
      <c r="ML46" s="175">
        <f t="shared" si="104"/>
        <v>0</v>
      </c>
      <c r="MM46" s="176" t="str">
        <f t="shared" si="105"/>
        <v xml:space="preserve"> </v>
      </c>
      <c r="MO46" s="172">
        <v>8</v>
      </c>
      <c r="MP46" s="232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/>
      <c r="MY46" s="176" t="str">
        <f t="shared" si="106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41"/>
        <v xml:space="preserve"> </v>
      </c>
      <c r="NH46" s="175">
        <f t="shared" si="108"/>
        <v>0</v>
      </c>
      <c r="NI46" s="176" t="str">
        <f t="shared" si="109"/>
        <v xml:space="preserve"> </v>
      </c>
      <c r="NK46" s="172">
        <v>8</v>
      </c>
      <c r="NL46" s="232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/>
      <c r="NU46" s="176" t="str">
        <f t="shared" si="110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42"/>
        <v xml:space="preserve"> </v>
      </c>
      <c r="OD46" s="175">
        <f t="shared" si="112"/>
        <v>0</v>
      </c>
      <c r="OE46" s="176" t="str">
        <f t="shared" si="113"/>
        <v xml:space="preserve"> </v>
      </c>
      <c r="OG46" s="172">
        <v>8</v>
      </c>
      <c r="OH46" s="232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/>
      <c r="OQ46" s="176" t="str">
        <f t="shared" si="114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43"/>
        <v xml:space="preserve"> </v>
      </c>
      <c r="OZ46" s="175">
        <f t="shared" si="116"/>
        <v>0</v>
      </c>
      <c r="PA46" s="176" t="str">
        <f t="shared" si="117"/>
        <v xml:space="preserve"> </v>
      </c>
      <c r="PC46" s="172">
        <v>8</v>
      </c>
      <c r="PD46" s="232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/>
      <c r="PM46" s="176" t="str">
        <f t="shared" si="118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44"/>
        <v xml:space="preserve"> </v>
      </c>
      <c r="PV46" s="175">
        <f t="shared" si="120"/>
        <v>0</v>
      </c>
      <c r="PW46" s="176" t="str">
        <f t="shared" si="121"/>
        <v xml:space="preserve"> </v>
      </c>
      <c r="PY46" s="172">
        <v>8</v>
      </c>
      <c r="PZ46" s="232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/>
      <c r="QI46" s="176" t="str">
        <f t="shared" si="122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45"/>
        <v xml:space="preserve"> </v>
      </c>
      <c r="QR46" s="175">
        <f t="shared" si="124"/>
        <v>0</v>
      </c>
      <c r="QS46" s="176" t="str">
        <f t="shared" si="125"/>
        <v xml:space="preserve"> </v>
      </c>
    </row>
    <row r="47" spans="1:461" ht="15">
      <c r="A47" s="172">
        <v>9</v>
      </c>
      <c r="B47" s="233">
        <v>9</v>
      </c>
      <c r="C47" s="173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4" t="str">
        <f t="shared" si="0"/>
        <v xml:space="preserve"> </v>
      </c>
      <c r="I47" s="211" t="str">
        <f>IF(E47=0," ",VLOOKUP(E47,PROTOKOL!$A:$E,5,FALSE))</f>
        <v xml:space="preserve"> </v>
      </c>
      <c r="J47" s="175"/>
      <c r="K47" s="176" t="str">
        <f t="shared" si="42"/>
        <v xml:space="preserve"> 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3"/>
        <v xml:space="preserve"> </v>
      </c>
      <c r="T47" s="175">
        <f t="shared" si="44"/>
        <v>0</v>
      </c>
      <c r="U47" s="176" t="str">
        <f t="shared" si="45"/>
        <v xml:space="preserve"> </v>
      </c>
      <c r="W47" s="172">
        <v>9</v>
      </c>
      <c r="X47" s="233">
        <v>9</v>
      </c>
      <c r="Y47" s="173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4" t="str">
        <f t="shared" si="2"/>
        <v xml:space="preserve"> </v>
      </c>
      <c r="AE47" s="211" t="str">
        <f>IF(AA47=0," ",VLOOKUP(AA47,PROTOKOL!$A:$E,5,FALSE))</f>
        <v xml:space="preserve"> </v>
      </c>
      <c r="AF47" s="175"/>
      <c r="AG47" s="176" t="str">
        <f t="shared" si="46"/>
        <v xml:space="preserve"> 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26"/>
        <v xml:space="preserve"> </v>
      </c>
      <c r="AP47" s="175">
        <f t="shared" si="48"/>
        <v>0</v>
      </c>
      <c r="AQ47" s="176" t="str">
        <f t="shared" si="49"/>
        <v xml:space="preserve"> </v>
      </c>
      <c r="AS47" s="172">
        <v>9</v>
      </c>
      <c r="AT47" s="233">
        <v>9</v>
      </c>
      <c r="AU47" s="173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4" t="str">
        <f t="shared" si="4"/>
        <v xml:space="preserve"> </v>
      </c>
      <c r="BA47" s="211" t="str">
        <f>IF(AW47=0," ",VLOOKUP(AW47,PROTOKOL!$A:$E,5,FALSE))</f>
        <v xml:space="preserve"> </v>
      </c>
      <c r="BB47" s="175"/>
      <c r="BC47" s="176" t="str">
        <f t="shared" si="50"/>
        <v xml:space="preserve"> 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27"/>
        <v xml:space="preserve"> </v>
      </c>
      <c r="BL47" s="175">
        <f t="shared" si="52"/>
        <v>0</v>
      </c>
      <c r="BM47" s="176" t="str">
        <f t="shared" si="53"/>
        <v xml:space="preserve"> </v>
      </c>
      <c r="BO47" s="172">
        <v>9</v>
      </c>
      <c r="BP47" s="233">
        <v>9</v>
      </c>
      <c r="BQ47" s="173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4" t="str">
        <f t="shared" si="6"/>
        <v xml:space="preserve"> </v>
      </c>
      <c r="BW47" s="211" t="str">
        <f>IF(BS47=0," ",VLOOKUP(BS47,PROTOKOL!$A:$E,5,FALSE))</f>
        <v xml:space="preserve"> </v>
      </c>
      <c r="BX47" s="175"/>
      <c r="BY47" s="176" t="str">
        <f t="shared" si="54"/>
        <v xml:space="preserve"> 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28"/>
        <v xml:space="preserve"> </v>
      </c>
      <c r="CH47" s="175">
        <f t="shared" si="56"/>
        <v>0</v>
      </c>
      <c r="CI47" s="176" t="str">
        <f t="shared" si="57"/>
        <v xml:space="preserve"> </v>
      </c>
      <c r="CK47" s="172">
        <v>9</v>
      </c>
      <c r="CL47" s="233">
        <v>9</v>
      </c>
      <c r="CM47" s="173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4" t="str">
        <f t="shared" si="8"/>
        <v xml:space="preserve"> </v>
      </c>
      <c r="CS47" s="211" t="str">
        <f>IF(CO47=0," ",VLOOKUP(CO47,PROTOKOL!$A:$E,5,FALSE))</f>
        <v xml:space="preserve"> </v>
      </c>
      <c r="CT47" s="175"/>
      <c r="CU47" s="176" t="str">
        <f t="shared" si="58"/>
        <v xml:space="preserve"> 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29"/>
        <v xml:space="preserve"> </v>
      </c>
      <c r="DD47" s="175">
        <f t="shared" si="60"/>
        <v>0</v>
      </c>
      <c r="DE47" s="176" t="str">
        <f t="shared" si="61"/>
        <v xml:space="preserve"> </v>
      </c>
      <c r="DG47" s="172">
        <v>9</v>
      </c>
      <c r="DH47" s="233">
        <v>9</v>
      </c>
      <c r="DI47" s="173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4" t="str">
        <f t="shared" si="10"/>
        <v xml:space="preserve"> </v>
      </c>
      <c r="DO47" s="211" t="str">
        <f>IF(DK47=0," ",VLOOKUP(DK47,PROTOKOL!$A:$E,5,FALSE))</f>
        <v xml:space="preserve"> </v>
      </c>
      <c r="DP47" s="175"/>
      <c r="DQ47" s="176" t="str">
        <f t="shared" si="62"/>
        <v xml:space="preserve"> 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30"/>
        <v xml:space="preserve"> </v>
      </c>
      <c r="DZ47" s="175">
        <f t="shared" si="64"/>
        <v>0</v>
      </c>
      <c r="EA47" s="176" t="str">
        <f t="shared" si="65"/>
        <v xml:space="preserve"> </v>
      </c>
      <c r="EC47" s="172">
        <v>9</v>
      </c>
      <c r="ED47" s="233">
        <v>9</v>
      </c>
      <c r="EE47" s="173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4" t="str">
        <f t="shared" si="12"/>
        <v xml:space="preserve"> </v>
      </c>
      <c r="EK47" s="211" t="str">
        <f>IF(EG47=0," ",VLOOKUP(EG47,PROTOKOL!$A:$E,5,FALSE))</f>
        <v xml:space="preserve"> </v>
      </c>
      <c r="EL47" s="175"/>
      <c r="EM47" s="176" t="str">
        <f t="shared" si="66"/>
        <v xml:space="preserve"> 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31"/>
        <v xml:space="preserve"> </v>
      </c>
      <c r="EV47" s="175">
        <f t="shared" si="68"/>
        <v>0</v>
      </c>
      <c r="EW47" s="176" t="str">
        <f t="shared" si="69"/>
        <v xml:space="preserve"> </v>
      </c>
      <c r="EY47" s="172">
        <v>9</v>
      </c>
      <c r="EZ47" s="233">
        <v>9</v>
      </c>
      <c r="FA47" s="173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4" t="str">
        <f t="shared" si="14"/>
        <v xml:space="preserve"> </v>
      </c>
      <c r="FG47" s="211" t="str">
        <f>IF(FC47=0," ",VLOOKUP(FC47,PROTOKOL!$A:$E,5,FALSE))</f>
        <v xml:space="preserve"> </v>
      </c>
      <c r="FH47" s="175"/>
      <c r="FI47" s="176" t="str">
        <f t="shared" si="70"/>
        <v xml:space="preserve"> 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32"/>
        <v xml:space="preserve"> </v>
      </c>
      <c r="FR47" s="175">
        <f t="shared" si="72"/>
        <v>0</v>
      </c>
      <c r="FS47" s="176" t="str">
        <f t="shared" si="73"/>
        <v xml:space="preserve"> </v>
      </c>
      <c r="FU47" s="172">
        <v>9</v>
      </c>
      <c r="FV47" s="233">
        <v>9</v>
      </c>
      <c r="FW47" s="173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4" t="str">
        <f t="shared" si="16"/>
        <v xml:space="preserve"> </v>
      </c>
      <c r="GC47" s="211" t="str">
        <f>IF(FY47=0," ",VLOOKUP(FY47,PROTOKOL!$A:$E,5,FALSE))</f>
        <v xml:space="preserve"> </v>
      </c>
      <c r="GD47" s="175"/>
      <c r="GE47" s="176" t="str">
        <f t="shared" si="74"/>
        <v xml:space="preserve"> 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33"/>
        <v xml:space="preserve"> </v>
      </c>
      <c r="GN47" s="175">
        <f t="shared" si="76"/>
        <v>0</v>
      </c>
      <c r="GO47" s="176" t="str">
        <f t="shared" si="77"/>
        <v xml:space="preserve"> </v>
      </c>
      <c r="GQ47" s="172">
        <v>9</v>
      </c>
      <c r="GR47" s="233">
        <v>9</v>
      </c>
      <c r="GS47" s="173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4" t="str">
        <f t="shared" si="18"/>
        <v xml:space="preserve"> </v>
      </c>
      <c r="GY47" s="211" t="str">
        <f>IF(GU47=0," ",VLOOKUP(GU47,PROTOKOL!$A:$E,5,FALSE))</f>
        <v xml:space="preserve"> </v>
      </c>
      <c r="GZ47" s="175"/>
      <c r="HA47" s="176" t="str">
        <f t="shared" si="78"/>
        <v xml:space="preserve"> 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34"/>
        <v xml:space="preserve"> </v>
      </c>
      <c r="HJ47" s="175">
        <f t="shared" si="80"/>
        <v>0</v>
      </c>
      <c r="HK47" s="176" t="str">
        <f t="shared" si="81"/>
        <v xml:space="preserve"> </v>
      </c>
      <c r="HM47" s="172">
        <v>9</v>
      </c>
      <c r="HN47" s="233">
        <v>9</v>
      </c>
      <c r="HO47" s="173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4" t="str">
        <f t="shared" si="20"/>
        <v xml:space="preserve"> </v>
      </c>
      <c r="HU47" s="211" t="str">
        <f>IF(HQ47=0," ",VLOOKUP(HQ47,PROTOKOL!$A:$E,5,FALSE))</f>
        <v xml:space="preserve"> </v>
      </c>
      <c r="HV47" s="175"/>
      <c r="HW47" s="176" t="str">
        <f t="shared" si="82"/>
        <v xml:space="preserve"> 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35"/>
        <v xml:space="preserve"> </v>
      </c>
      <c r="IF47" s="175">
        <f t="shared" si="84"/>
        <v>0</v>
      </c>
      <c r="IG47" s="176" t="str">
        <f t="shared" si="85"/>
        <v xml:space="preserve"> </v>
      </c>
      <c r="II47" s="172">
        <v>9</v>
      </c>
      <c r="IJ47" s="233">
        <v>9</v>
      </c>
      <c r="IK47" s="173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4" t="str">
        <f t="shared" si="22"/>
        <v xml:space="preserve"> </v>
      </c>
      <c r="IQ47" s="211" t="str">
        <f>IF(IM47=0," ",VLOOKUP(IM47,PROTOKOL!$A:$E,5,FALSE))</f>
        <v xml:space="preserve"> </v>
      </c>
      <c r="IR47" s="175"/>
      <c r="IS47" s="176" t="str">
        <f t="shared" si="86"/>
        <v xml:space="preserve"> 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36"/>
        <v xml:space="preserve"> </v>
      </c>
      <c r="JB47" s="175">
        <f t="shared" si="88"/>
        <v>0</v>
      </c>
      <c r="JC47" s="176" t="str">
        <f t="shared" si="89"/>
        <v xml:space="preserve"> </v>
      </c>
      <c r="JE47" s="172">
        <v>9</v>
      </c>
      <c r="JF47" s="233">
        <v>9</v>
      </c>
      <c r="JG47" s="173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4" t="str">
        <f t="shared" si="24"/>
        <v xml:space="preserve"> </v>
      </c>
      <c r="JM47" s="211" t="str">
        <f>IF(JI47=0," ",VLOOKUP(JI47,PROTOKOL!$A:$E,5,FALSE))</f>
        <v xml:space="preserve"> </v>
      </c>
      <c r="JN47" s="175"/>
      <c r="JO47" s="176" t="str">
        <f t="shared" si="90"/>
        <v xml:space="preserve"> 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37"/>
        <v xml:space="preserve"> </v>
      </c>
      <c r="JX47" s="175">
        <f t="shared" si="92"/>
        <v>0</v>
      </c>
      <c r="JY47" s="176" t="str">
        <f t="shared" si="93"/>
        <v xml:space="preserve"> </v>
      </c>
      <c r="KA47" s="172">
        <v>9</v>
      </c>
      <c r="KB47" s="233">
        <v>9</v>
      </c>
      <c r="KC47" s="173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4" t="str">
        <f t="shared" si="26"/>
        <v xml:space="preserve"> </v>
      </c>
      <c r="KI47" s="211" t="str">
        <f>IF(KE47=0," ",VLOOKUP(KE47,PROTOKOL!$A:$E,5,FALSE))</f>
        <v xml:space="preserve"> </v>
      </c>
      <c r="KJ47" s="175"/>
      <c r="KK47" s="176" t="str">
        <f t="shared" si="94"/>
        <v xml:space="preserve"> 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38"/>
        <v xml:space="preserve"> </v>
      </c>
      <c r="KT47" s="175">
        <f t="shared" si="96"/>
        <v>0</v>
      </c>
      <c r="KU47" s="176" t="str">
        <f t="shared" si="97"/>
        <v xml:space="preserve"> </v>
      </c>
      <c r="KW47" s="172">
        <v>9</v>
      </c>
      <c r="KX47" s="233">
        <v>9</v>
      </c>
      <c r="KY47" s="173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4" t="str">
        <f t="shared" si="28"/>
        <v xml:space="preserve"> </v>
      </c>
      <c r="LE47" s="211" t="str">
        <f>IF(LA47=0," ",VLOOKUP(LA47,PROTOKOL!$A:$E,5,FALSE))</f>
        <v xml:space="preserve"> </v>
      </c>
      <c r="LF47" s="175"/>
      <c r="LG47" s="176" t="str">
        <f t="shared" si="98"/>
        <v xml:space="preserve"> 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39"/>
        <v xml:space="preserve"> </v>
      </c>
      <c r="LP47" s="175">
        <f t="shared" si="100"/>
        <v>0</v>
      </c>
      <c r="LQ47" s="176" t="str">
        <f t="shared" si="101"/>
        <v xml:space="preserve"> </v>
      </c>
      <c r="LS47" s="172">
        <v>9</v>
      </c>
      <c r="LT47" s="233">
        <v>9</v>
      </c>
      <c r="LU47" s="173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4" t="str">
        <f t="shared" si="30"/>
        <v xml:space="preserve"> </v>
      </c>
      <c r="MA47" s="211" t="str">
        <f>IF(LW47=0," ",VLOOKUP(LW47,PROTOKOL!$A:$E,5,FALSE))</f>
        <v xml:space="preserve"> </v>
      </c>
      <c r="MB47" s="175"/>
      <c r="MC47" s="176" t="str">
        <f t="shared" si="102"/>
        <v xml:space="preserve"> 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40"/>
        <v xml:space="preserve"> </v>
      </c>
      <c r="ML47" s="175">
        <f t="shared" si="104"/>
        <v>0</v>
      </c>
      <c r="MM47" s="176" t="str">
        <f t="shared" si="105"/>
        <v xml:space="preserve"> </v>
      </c>
      <c r="MO47" s="172">
        <v>9</v>
      </c>
      <c r="MP47" s="233">
        <v>9</v>
      </c>
      <c r="MQ47" s="173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4" t="str">
        <f t="shared" si="32"/>
        <v xml:space="preserve"> </v>
      </c>
      <c r="MW47" s="211" t="str">
        <f>IF(MS47=0," ",VLOOKUP(MS47,PROTOKOL!$A:$E,5,FALSE))</f>
        <v xml:space="preserve"> </v>
      </c>
      <c r="MX47" s="175"/>
      <c r="MY47" s="176" t="str">
        <f t="shared" si="106"/>
        <v xml:space="preserve"> 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41"/>
        <v xml:space="preserve"> </v>
      </c>
      <c r="NH47" s="175">
        <f t="shared" si="108"/>
        <v>0</v>
      </c>
      <c r="NI47" s="176" t="str">
        <f t="shared" si="109"/>
        <v xml:space="preserve"> </v>
      </c>
      <c r="NK47" s="172">
        <v>9</v>
      </c>
      <c r="NL47" s="233">
        <v>9</v>
      </c>
      <c r="NM47" s="173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4" t="str">
        <f t="shared" si="34"/>
        <v xml:space="preserve"> </v>
      </c>
      <c r="NS47" s="211" t="str">
        <f>IF(NO47=0," ",VLOOKUP(NO47,PROTOKOL!$A:$E,5,FALSE))</f>
        <v xml:space="preserve"> </v>
      </c>
      <c r="NT47" s="175"/>
      <c r="NU47" s="176" t="str">
        <f t="shared" si="110"/>
        <v xml:space="preserve"> 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42"/>
        <v xml:space="preserve"> </v>
      </c>
      <c r="OD47" s="175">
        <f t="shared" si="112"/>
        <v>0</v>
      </c>
      <c r="OE47" s="176" t="str">
        <f t="shared" si="113"/>
        <v xml:space="preserve"> </v>
      </c>
      <c r="OG47" s="172">
        <v>9</v>
      </c>
      <c r="OH47" s="233">
        <v>9</v>
      </c>
      <c r="OI47" s="173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4" t="str">
        <f t="shared" si="36"/>
        <v xml:space="preserve"> </v>
      </c>
      <c r="OO47" s="211" t="str">
        <f>IF(OK47=0," ",VLOOKUP(OK47,PROTOKOL!$A:$E,5,FALSE))</f>
        <v xml:space="preserve"> </v>
      </c>
      <c r="OP47" s="175"/>
      <c r="OQ47" s="176" t="str">
        <f t="shared" si="114"/>
        <v xml:space="preserve"> 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43"/>
        <v xml:space="preserve"> </v>
      </c>
      <c r="OZ47" s="175">
        <f t="shared" si="116"/>
        <v>0</v>
      </c>
      <c r="PA47" s="176" t="str">
        <f t="shared" si="117"/>
        <v xml:space="preserve"> </v>
      </c>
      <c r="PC47" s="172">
        <v>9</v>
      </c>
      <c r="PD47" s="233">
        <v>9</v>
      </c>
      <c r="PE47" s="173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4" t="str">
        <f t="shared" si="38"/>
        <v xml:space="preserve"> </v>
      </c>
      <c r="PK47" s="211" t="str">
        <f>IF(PG47=0," ",VLOOKUP(PG47,PROTOKOL!$A:$E,5,FALSE))</f>
        <v xml:space="preserve"> </v>
      </c>
      <c r="PL47" s="175"/>
      <c r="PM47" s="176" t="str">
        <f t="shared" si="118"/>
        <v xml:space="preserve"> 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44"/>
        <v xml:space="preserve"> </v>
      </c>
      <c r="PV47" s="175">
        <f t="shared" si="120"/>
        <v>0</v>
      </c>
      <c r="PW47" s="176" t="str">
        <f t="shared" si="121"/>
        <v xml:space="preserve"> </v>
      </c>
      <c r="PY47" s="172">
        <v>9</v>
      </c>
      <c r="PZ47" s="233">
        <v>9</v>
      </c>
      <c r="QA47" s="173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4" t="str">
        <f t="shared" si="40"/>
        <v xml:space="preserve"> </v>
      </c>
      <c r="QG47" s="211" t="str">
        <f>IF(QC47=0," ",VLOOKUP(QC47,PROTOKOL!$A:$E,5,FALSE))</f>
        <v xml:space="preserve"> </v>
      </c>
      <c r="QH47" s="175"/>
      <c r="QI47" s="176" t="str">
        <f t="shared" si="122"/>
        <v xml:space="preserve"> 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45"/>
        <v xml:space="preserve"> </v>
      </c>
      <c r="QR47" s="175">
        <f t="shared" si="124"/>
        <v>0</v>
      </c>
      <c r="QS47" s="176" t="str">
        <f t="shared" si="125"/>
        <v xml:space="preserve"> </v>
      </c>
    </row>
    <row r="48" spans="1:461" ht="15">
      <c r="A48" s="172">
        <v>9</v>
      </c>
      <c r="B48" s="231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/>
      <c r="K48" s="176" t="str">
        <f t="shared" si="42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3"/>
        <v xml:space="preserve"> </v>
      </c>
      <c r="T48" s="175">
        <f t="shared" si="44"/>
        <v>0</v>
      </c>
      <c r="U48" s="176" t="str">
        <f t="shared" si="45"/>
        <v xml:space="preserve"> </v>
      </c>
      <c r="W48" s="172">
        <v>9</v>
      </c>
      <c r="X48" s="231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/>
      <c r="AG48" s="176" t="str">
        <f t="shared" si="46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26"/>
        <v xml:space="preserve"> </v>
      </c>
      <c r="AP48" s="175">
        <f t="shared" si="48"/>
        <v>0</v>
      </c>
      <c r="AQ48" s="176" t="str">
        <f t="shared" si="49"/>
        <v xml:space="preserve"> </v>
      </c>
      <c r="AS48" s="172">
        <v>9</v>
      </c>
      <c r="AT48" s="231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/>
      <c r="BC48" s="176" t="str">
        <f t="shared" si="50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27"/>
        <v xml:space="preserve"> </v>
      </c>
      <c r="BL48" s="175">
        <f t="shared" si="52"/>
        <v>0</v>
      </c>
      <c r="BM48" s="176" t="str">
        <f t="shared" si="53"/>
        <v xml:space="preserve"> </v>
      </c>
      <c r="BO48" s="172">
        <v>9</v>
      </c>
      <c r="BP48" s="231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/>
      <c r="BY48" s="176" t="str">
        <f t="shared" si="54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28"/>
        <v xml:space="preserve"> </v>
      </c>
      <c r="CH48" s="175">
        <f t="shared" si="56"/>
        <v>0</v>
      </c>
      <c r="CI48" s="176" t="str">
        <f t="shared" si="57"/>
        <v xml:space="preserve"> </v>
      </c>
      <c r="CK48" s="172">
        <v>9</v>
      </c>
      <c r="CL48" s="231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/>
      <c r="CU48" s="176" t="str">
        <f t="shared" si="58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29"/>
        <v xml:space="preserve"> </v>
      </c>
      <c r="DD48" s="175">
        <f t="shared" si="60"/>
        <v>0</v>
      </c>
      <c r="DE48" s="176" t="str">
        <f t="shared" si="61"/>
        <v xml:space="preserve"> </v>
      </c>
      <c r="DG48" s="172">
        <v>9</v>
      </c>
      <c r="DH48" s="231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/>
      <c r="DQ48" s="176" t="str">
        <f t="shared" si="62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30"/>
        <v xml:space="preserve"> </v>
      </c>
      <c r="DZ48" s="175">
        <f t="shared" si="64"/>
        <v>0</v>
      </c>
      <c r="EA48" s="176" t="str">
        <f t="shared" si="65"/>
        <v xml:space="preserve"> </v>
      </c>
      <c r="EC48" s="172">
        <v>9</v>
      </c>
      <c r="ED48" s="231"/>
      <c r="EE48" s="173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4" t="str">
        <f t="shared" si="12"/>
        <v xml:space="preserve"> </v>
      </c>
      <c r="EK48" s="211" t="str">
        <f>IF(EG48=0," ",VLOOKUP(EG48,PROTOKOL!$A:$E,5,FALSE))</f>
        <v xml:space="preserve"> </v>
      </c>
      <c r="EL48" s="175"/>
      <c r="EM48" s="176" t="str">
        <f t="shared" si="66"/>
        <v xml:space="preserve"> 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31"/>
        <v xml:space="preserve"> </v>
      </c>
      <c r="EV48" s="175">
        <f t="shared" si="68"/>
        <v>0</v>
      </c>
      <c r="EW48" s="176" t="str">
        <f t="shared" si="69"/>
        <v xml:space="preserve"> </v>
      </c>
      <c r="EY48" s="172">
        <v>9</v>
      </c>
      <c r="EZ48" s="231"/>
      <c r="FA48" s="173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4" t="str">
        <f t="shared" si="14"/>
        <v xml:space="preserve"> </v>
      </c>
      <c r="FG48" s="211" t="str">
        <f>IF(FC48=0," ",VLOOKUP(FC48,PROTOKOL!$A:$E,5,FALSE))</f>
        <v xml:space="preserve"> </v>
      </c>
      <c r="FH48" s="175"/>
      <c r="FI48" s="176" t="str">
        <f t="shared" si="70"/>
        <v xml:space="preserve"> 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32"/>
        <v xml:space="preserve"> </v>
      </c>
      <c r="FR48" s="175">
        <f t="shared" si="72"/>
        <v>0</v>
      </c>
      <c r="FS48" s="176" t="str">
        <f t="shared" si="73"/>
        <v xml:space="preserve"> </v>
      </c>
      <c r="FU48" s="172">
        <v>9</v>
      </c>
      <c r="FV48" s="231"/>
      <c r="FW48" s="173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4" t="str">
        <f t="shared" si="16"/>
        <v xml:space="preserve"> </v>
      </c>
      <c r="GC48" s="211" t="str">
        <f>IF(FY48=0," ",VLOOKUP(FY48,PROTOKOL!$A:$E,5,FALSE))</f>
        <v xml:space="preserve"> </v>
      </c>
      <c r="GD48" s="175"/>
      <c r="GE48" s="176" t="str">
        <f t="shared" si="74"/>
        <v xml:space="preserve"> 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33"/>
        <v xml:space="preserve"> </v>
      </c>
      <c r="GN48" s="175">
        <f t="shared" si="76"/>
        <v>0</v>
      </c>
      <c r="GO48" s="176" t="str">
        <f t="shared" si="77"/>
        <v xml:space="preserve"> </v>
      </c>
      <c r="GQ48" s="172">
        <v>9</v>
      </c>
      <c r="GR48" s="231"/>
      <c r="GS48" s="173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4" t="str">
        <f t="shared" si="18"/>
        <v xml:space="preserve"> </v>
      </c>
      <c r="GY48" s="211" t="str">
        <f>IF(GU48=0," ",VLOOKUP(GU48,PROTOKOL!$A:$E,5,FALSE))</f>
        <v xml:space="preserve"> </v>
      </c>
      <c r="GZ48" s="175"/>
      <c r="HA48" s="176" t="str">
        <f t="shared" si="78"/>
        <v xml:space="preserve"> 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34"/>
        <v xml:space="preserve"> </v>
      </c>
      <c r="HJ48" s="175">
        <f t="shared" si="80"/>
        <v>0</v>
      </c>
      <c r="HK48" s="176" t="str">
        <f t="shared" si="81"/>
        <v xml:space="preserve"> </v>
      </c>
      <c r="HM48" s="172">
        <v>9</v>
      </c>
      <c r="HN48" s="231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/>
      <c r="HW48" s="176" t="str">
        <f t="shared" si="82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35"/>
        <v xml:space="preserve"> </v>
      </c>
      <c r="IF48" s="175">
        <f t="shared" si="84"/>
        <v>0</v>
      </c>
      <c r="IG48" s="176" t="str">
        <f t="shared" si="85"/>
        <v xml:space="preserve"> </v>
      </c>
      <c r="II48" s="172">
        <v>9</v>
      </c>
      <c r="IJ48" s="231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/>
      <c r="IS48" s="176" t="str">
        <f t="shared" si="86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36"/>
        <v xml:space="preserve"> </v>
      </c>
      <c r="JB48" s="175">
        <f t="shared" si="88"/>
        <v>0</v>
      </c>
      <c r="JC48" s="176" t="str">
        <f t="shared" si="89"/>
        <v xml:space="preserve"> </v>
      </c>
      <c r="JE48" s="172">
        <v>9</v>
      </c>
      <c r="JF48" s="231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/>
      <c r="JO48" s="176" t="str">
        <f t="shared" si="90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37"/>
        <v xml:space="preserve"> </v>
      </c>
      <c r="JX48" s="175">
        <f t="shared" si="92"/>
        <v>0</v>
      </c>
      <c r="JY48" s="176" t="str">
        <f t="shared" si="93"/>
        <v xml:space="preserve"> </v>
      </c>
      <c r="KA48" s="172">
        <v>9</v>
      </c>
      <c r="KB48" s="231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/>
      <c r="KK48" s="176" t="str">
        <f t="shared" si="94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38"/>
        <v xml:space="preserve"> </v>
      </c>
      <c r="KT48" s="175">
        <f t="shared" si="96"/>
        <v>0</v>
      </c>
      <c r="KU48" s="176" t="str">
        <f t="shared" si="97"/>
        <v xml:space="preserve"> </v>
      </c>
      <c r="KW48" s="172">
        <v>9</v>
      </c>
      <c r="KX48" s="231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/>
      <c r="LG48" s="176" t="str">
        <f t="shared" si="98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39"/>
        <v xml:space="preserve"> </v>
      </c>
      <c r="LP48" s="175">
        <f t="shared" si="100"/>
        <v>0</v>
      </c>
      <c r="LQ48" s="176" t="str">
        <f t="shared" si="101"/>
        <v xml:space="preserve"> </v>
      </c>
      <c r="LS48" s="172">
        <v>9</v>
      </c>
      <c r="LT48" s="231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/>
      <c r="MC48" s="176" t="str">
        <f t="shared" si="102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40"/>
        <v xml:space="preserve"> </v>
      </c>
      <c r="ML48" s="175">
        <f t="shared" si="104"/>
        <v>0</v>
      </c>
      <c r="MM48" s="176" t="str">
        <f t="shared" si="105"/>
        <v xml:space="preserve"> </v>
      </c>
      <c r="MO48" s="172">
        <v>9</v>
      </c>
      <c r="MP48" s="231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/>
      <c r="MY48" s="176" t="str">
        <f t="shared" si="106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41"/>
        <v xml:space="preserve"> </v>
      </c>
      <c r="NH48" s="175">
        <f t="shared" si="108"/>
        <v>0</v>
      </c>
      <c r="NI48" s="176" t="str">
        <f t="shared" si="109"/>
        <v xml:space="preserve"> </v>
      </c>
      <c r="NK48" s="172">
        <v>9</v>
      </c>
      <c r="NL48" s="231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/>
      <c r="NU48" s="176" t="str">
        <f t="shared" si="110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42"/>
        <v xml:space="preserve"> </v>
      </c>
      <c r="OD48" s="175">
        <f t="shared" si="112"/>
        <v>0</v>
      </c>
      <c r="OE48" s="176" t="str">
        <f t="shared" si="113"/>
        <v xml:space="preserve"> </v>
      </c>
      <c r="OG48" s="172">
        <v>9</v>
      </c>
      <c r="OH48" s="231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/>
      <c r="OQ48" s="176" t="str">
        <f t="shared" si="114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43"/>
        <v xml:space="preserve"> </v>
      </c>
      <c r="OZ48" s="175">
        <f t="shared" si="116"/>
        <v>0</v>
      </c>
      <c r="PA48" s="176" t="str">
        <f t="shared" si="117"/>
        <v xml:space="preserve"> </v>
      </c>
      <c r="PC48" s="172">
        <v>9</v>
      </c>
      <c r="PD48" s="231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/>
      <c r="PM48" s="176" t="str">
        <f t="shared" si="118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44"/>
        <v xml:space="preserve"> </v>
      </c>
      <c r="PV48" s="175">
        <f t="shared" si="120"/>
        <v>0</v>
      </c>
      <c r="PW48" s="176" t="str">
        <f t="shared" si="121"/>
        <v xml:space="preserve"> </v>
      </c>
      <c r="PY48" s="172">
        <v>9</v>
      </c>
      <c r="PZ48" s="231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/>
      <c r="QI48" s="176" t="str">
        <f t="shared" si="122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45"/>
        <v xml:space="preserve"> </v>
      </c>
      <c r="QR48" s="175">
        <f t="shared" si="124"/>
        <v>0</v>
      </c>
      <c r="QS48" s="176" t="str">
        <f t="shared" si="125"/>
        <v xml:space="preserve"> </v>
      </c>
    </row>
    <row r="49" spans="1:461" ht="15">
      <c r="A49" s="172">
        <v>9</v>
      </c>
      <c r="B49" s="232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/>
      <c r="K49" s="176" t="str">
        <f t="shared" si="42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3"/>
        <v xml:space="preserve"> </v>
      </c>
      <c r="T49" s="175">
        <f t="shared" si="44"/>
        <v>0</v>
      </c>
      <c r="U49" s="176" t="str">
        <f t="shared" si="45"/>
        <v xml:space="preserve"> </v>
      </c>
      <c r="W49" s="172">
        <v>9</v>
      </c>
      <c r="X49" s="232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/>
      <c r="AG49" s="176" t="str">
        <f t="shared" si="46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26"/>
        <v xml:space="preserve"> </v>
      </c>
      <c r="AP49" s="175">
        <f t="shared" si="48"/>
        <v>0</v>
      </c>
      <c r="AQ49" s="176" t="str">
        <f t="shared" si="49"/>
        <v xml:space="preserve"> </v>
      </c>
      <c r="AS49" s="172">
        <v>9</v>
      </c>
      <c r="AT49" s="232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/>
      <c r="BC49" s="176" t="str">
        <f t="shared" si="50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27"/>
        <v xml:space="preserve"> </v>
      </c>
      <c r="BL49" s="175">
        <f t="shared" si="52"/>
        <v>0</v>
      </c>
      <c r="BM49" s="176" t="str">
        <f t="shared" si="53"/>
        <v xml:space="preserve"> </v>
      </c>
      <c r="BO49" s="172">
        <v>9</v>
      </c>
      <c r="BP49" s="232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/>
      <c r="BY49" s="176" t="str">
        <f t="shared" si="54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28"/>
        <v xml:space="preserve"> </v>
      </c>
      <c r="CH49" s="175">
        <f t="shared" si="56"/>
        <v>0</v>
      </c>
      <c r="CI49" s="176" t="str">
        <f t="shared" si="57"/>
        <v xml:space="preserve"> </v>
      </c>
      <c r="CK49" s="172">
        <v>9</v>
      </c>
      <c r="CL49" s="232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/>
      <c r="CU49" s="176" t="str">
        <f t="shared" si="58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29"/>
        <v xml:space="preserve"> </v>
      </c>
      <c r="DD49" s="175">
        <f t="shared" si="60"/>
        <v>0</v>
      </c>
      <c r="DE49" s="176" t="str">
        <f t="shared" si="61"/>
        <v xml:space="preserve"> </v>
      </c>
      <c r="DG49" s="172">
        <v>9</v>
      </c>
      <c r="DH49" s="232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/>
      <c r="DQ49" s="176" t="str">
        <f t="shared" si="62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30"/>
        <v xml:space="preserve"> </v>
      </c>
      <c r="DZ49" s="175">
        <f t="shared" si="64"/>
        <v>0</v>
      </c>
      <c r="EA49" s="176" t="str">
        <f t="shared" si="65"/>
        <v xml:space="preserve"> </v>
      </c>
      <c r="EC49" s="172">
        <v>9</v>
      </c>
      <c r="ED49" s="232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/>
      <c r="EM49" s="176" t="str">
        <f t="shared" si="66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31"/>
        <v xml:space="preserve"> </v>
      </c>
      <c r="EV49" s="175">
        <f t="shared" si="68"/>
        <v>0</v>
      </c>
      <c r="EW49" s="176" t="str">
        <f t="shared" si="69"/>
        <v xml:space="preserve"> </v>
      </c>
      <c r="EY49" s="172">
        <v>9</v>
      </c>
      <c r="EZ49" s="232"/>
      <c r="FA49" s="173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4" t="str">
        <f t="shared" si="14"/>
        <v xml:space="preserve"> </v>
      </c>
      <c r="FG49" s="211" t="str">
        <f>IF(FC49=0," ",VLOOKUP(FC49,PROTOKOL!$A:$E,5,FALSE))</f>
        <v xml:space="preserve"> </v>
      </c>
      <c r="FH49" s="175"/>
      <c r="FI49" s="176" t="str">
        <f t="shared" si="70"/>
        <v xml:space="preserve"> 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32"/>
        <v xml:space="preserve"> </v>
      </c>
      <c r="FR49" s="175">
        <f t="shared" si="72"/>
        <v>0</v>
      </c>
      <c r="FS49" s="176" t="str">
        <f t="shared" si="73"/>
        <v xml:space="preserve"> </v>
      </c>
      <c r="FU49" s="172">
        <v>9</v>
      </c>
      <c r="FV49" s="232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/>
      <c r="GE49" s="176" t="str">
        <f t="shared" si="74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33"/>
        <v xml:space="preserve"> </v>
      </c>
      <c r="GN49" s="175">
        <f t="shared" si="76"/>
        <v>0</v>
      </c>
      <c r="GO49" s="176" t="str">
        <f t="shared" si="77"/>
        <v xml:space="preserve"> </v>
      </c>
      <c r="GQ49" s="172">
        <v>9</v>
      </c>
      <c r="GR49" s="232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/>
      <c r="HA49" s="176" t="str">
        <f t="shared" si="78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34"/>
        <v xml:space="preserve"> </v>
      </c>
      <c r="HJ49" s="175">
        <f t="shared" si="80"/>
        <v>0</v>
      </c>
      <c r="HK49" s="176" t="str">
        <f t="shared" si="81"/>
        <v xml:space="preserve"> </v>
      </c>
      <c r="HM49" s="172">
        <v>9</v>
      </c>
      <c r="HN49" s="232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/>
      <c r="HW49" s="176" t="str">
        <f t="shared" si="82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35"/>
        <v xml:space="preserve"> </v>
      </c>
      <c r="IF49" s="175">
        <f t="shared" si="84"/>
        <v>0</v>
      </c>
      <c r="IG49" s="176" t="str">
        <f t="shared" si="85"/>
        <v xml:space="preserve"> </v>
      </c>
      <c r="II49" s="172">
        <v>9</v>
      </c>
      <c r="IJ49" s="232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/>
      <c r="IS49" s="176" t="str">
        <f t="shared" si="86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36"/>
        <v xml:space="preserve"> </v>
      </c>
      <c r="JB49" s="175">
        <f t="shared" si="88"/>
        <v>0</v>
      </c>
      <c r="JC49" s="176" t="str">
        <f t="shared" si="89"/>
        <v xml:space="preserve"> </v>
      </c>
      <c r="JE49" s="172">
        <v>9</v>
      </c>
      <c r="JF49" s="232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/>
      <c r="JO49" s="176" t="str">
        <f t="shared" si="90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37"/>
        <v xml:space="preserve"> </v>
      </c>
      <c r="JX49" s="175">
        <f t="shared" si="92"/>
        <v>0</v>
      </c>
      <c r="JY49" s="176" t="str">
        <f t="shared" si="93"/>
        <v xml:space="preserve"> </v>
      </c>
      <c r="KA49" s="172">
        <v>9</v>
      </c>
      <c r="KB49" s="232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/>
      <c r="KK49" s="176" t="str">
        <f t="shared" si="94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38"/>
        <v xml:space="preserve"> </v>
      </c>
      <c r="KT49" s="175">
        <f t="shared" si="96"/>
        <v>0</v>
      </c>
      <c r="KU49" s="176" t="str">
        <f t="shared" si="97"/>
        <v xml:space="preserve"> </v>
      </c>
      <c r="KW49" s="172">
        <v>9</v>
      </c>
      <c r="KX49" s="232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/>
      <c r="LG49" s="176" t="str">
        <f t="shared" si="98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39"/>
        <v xml:space="preserve"> </v>
      </c>
      <c r="LP49" s="175">
        <f t="shared" si="100"/>
        <v>0</v>
      </c>
      <c r="LQ49" s="176" t="str">
        <f t="shared" si="101"/>
        <v xml:space="preserve"> </v>
      </c>
      <c r="LS49" s="172">
        <v>9</v>
      </c>
      <c r="LT49" s="232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/>
      <c r="MC49" s="176" t="str">
        <f t="shared" si="102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40"/>
        <v xml:space="preserve"> </v>
      </c>
      <c r="ML49" s="175">
        <f t="shared" si="104"/>
        <v>0</v>
      </c>
      <c r="MM49" s="176" t="str">
        <f t="shared" si="105"/>
        <v xml:space="preserve"> </v>
      </c>
      <c r="MO49" s="172">
        <v>9</v>
      </c>
      <c r="MP49" s="232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/>
      <c r="MY49" s="176" t="str">
        <f t="shared" si="106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41"/>
        <v xml:space="preserve"> </v>
      </c>
      <c r="NH49" s="175">
        <f t="shared" si="108"/>
        <v>0</v>
      </c>
      <c r="NI49" s="176" t="str">
        <f t="shared" si="109"/>
        <v xml:space="preserve"> </v>
      </c>
      <c r="NK49" s="172">
        <v>9</v>
      </c>
      <c r="NL49" s="232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/>
      <c r="NU49" s="176" t="str">
        <f t="shared" si="110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42"/>
        <v xml:space="preserve"> </v>
      </c>
      <c r="OD49" s="175">
        <f t="shared" si="112"/>
        <v>0</v>
      </c>
      <c r="OE49" s="176" t="str">
        <f t="shared" si="113"/>
        <v xml:space="preserve"> </v>
      </c>
      <c r="OG49" s="172">
        <v>9</v>
      </c>
      <c r="OH49" s="232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/>
      <c r="OQ49" s="176" t="str">
        <f t="shared" si="114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43"/>
        <v xml:space="preserve"> </v>
      </c>
      <c r="OZ49" s="175">
        <f t="shared" si="116"/>
        <v>0</v>
      </c>
      <c r="PA49" s="176" t="str">
        <f t="shared" si="117"/>
        <v xml:space="preserve"> </v>
      </c>
      <c r="PC49" s="172">
        <v>9</v>
      </c>
      <c r="PD49" s="232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/>
      <c r="PM49" s="176" t="str">
        <f t="shared" si="118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44"/>
        <v xml:space="preserve"> </v>
      </c>
      <c r="PV49" s="175">
        <f t="shared" si="120"/>
        <v>0</v>
      </c>
      <c r="PW49" s="176" t="str">
        <f t="shared" si="121"/>
        <v xml:space="preserve"> </v>
      </c>
      <c r="PY49" s="172">
        <v>9</v>
      </c>
      <c r="PZ49" s="232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/>
      <c r="QI49" s="176" t="str">
        <f t="shared" si="122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45"/>
        <v xml:space="preserve"> </v>
      </c>
      <c r="QR49" s="175">
        <f t="shared" si="124"/>
        <v>0</v>
      </c>
      <c r="QS49" s="176" t="str">
        <f t="shared" si="125"/>
        <v xml:space="preserve"> </v>
      </c>
    </row>
    <row r="50" spans="1:461" ht="15">
      <c r="A50" s="172">
        <v>10</v>
      </c>
      <c r="B50" s="233">
        <v>10</v>
      </c>
      <c r="C50" s="173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4" t="str">
        <f t="shared" si="0"/>
        <v xml:space="preserve"> </v>
      </c>
      <c r="I50" s="211" t="str">
        <f>IF(E50=0," ",VLOOKUP(E50,PROTOKOL!$A:$E,5,FALSE))</f>
        <v xml:space="preserve"> </v>
      </c>
      <c r="J50" s="175"/>
      <c r="K50" s="176" t="str">
        <f t="shared" si="42"/>
        <v xml:space="preserve"> 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3"/>
        <v xml:space="preserve"> </v>
      </c>
      <c r="T50" s="175">
        <f t="shared" si="44"/>
        <v>0</v>
      </c>
      <c r="U50" s="176" t="str">
        <f t="shared" si="45"/>
        <v xml:space="preserve"> </v>
      </c>
      <c r="W50" s="172">
        <v>10</v>
      </c>
      <c r="X50" s="233">
        <v>10</v>
      </c>
      <c r="Y50" s="173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4" t="str">
        <f t="shared" si="2"/>
        <v xml:space="preserve"> </v>
      </c>
      <c r="AE50" s="211" t="str">
        <f>IF(AA50=0," ",VLOOKUP(AA50,PROTOKOL!$A:$E,5,FALSE))</f>
        <v xml:space="preserve"> </v>
      </c>
      <c r="AF50" s="175"/>
      <c r="AG50" s="176" t="str">
        <f t="shared" si="46"/>
        <v xml:space="preserve"> 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26"/>
        <v xml:space="preserve"> </v>
      </c>
      <c r="AP50" s="175">
        <f t="shared" si="48"/>
        <v>0</v>
      </c>
      <c r="AQ50" s="176" t="str">
        <f t="shared" si="49"/>
        <v xml:space="preserve"> </v>
      </c>
      <c r="AS50" s="172">
        <v>10</v>
      </c>
      <c r="AT50" s="233">
        <v>10</v>
      </c>
      <c r="AU50" s="173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4" t="str">
        <f t="shared" si="4"/>
        <v xml:space="preserve"> </v>
      </c>
      <c r="BA50" s="211" t="str">
        <f>IF(AW50=0," ",VLOOKUP(AW50,PROTOKOL!$A:$E,5,FALSE))</f>
        <v xml:space="preserve"> </v>
      </c>
      <c r="BB50" s="175"/>
      <c r="BC50" s="176" t="str">
        <f t="shared" si="50"/>
        <v xml:space="preserve"> 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27"/>
        <v xml:space="preserve"> </v>
      </c>
      <c r="BL50" s="175">
        <f t="shared" si="52"/>
        <v>0</v>
      </c>
      <c r="BM50" s="176" t="str">
        <f t="shared" si="53"/>
        <v xml:space="preserve"> </v>
      </c>
      <c r="BO50" s="172">
        <v>10</v>
      </c>
      <c r="BP50" s="233">
        <v>10</v>
      </c>
      <c r="BQ50" s="173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4" t="str">
        <f t="shared" si="6"/>
        <v xml:space="preserve"> </v>
      </c>
      <c r="BW50" s="211" t="str">
        <f>IF(BS50=0," ",VLOOKUP(BS50,PROTOKOL!$A:$E,5,FALSE))</f>
        <v xml:space="preserve"> </v>
      </c>
      <c r="BX50" s="175"/>
      <c r="BY50" s="176" t="str">
        <f t="shared" si="54"/>
        <v xml:space="preserve"> 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28"/>
        <v xml:space="preserve"> </v>
      </c>
      <c r="CH50" s="175">
        <f t="shared" si="56"/>
        <v>0</v>
      </c>
      <c r="CI50" s="176" t="str">
        <f t="shared" si="57"/>
        <v xml:space="preserve"> </v>
      </c>
      <c r="CK50" s="172">
        <v>10</v>
      </c>
      <c r="CL50" s="233">
        <v>10</v>
      </c>
      <c r="CM50" s="173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4" t="str">
        <f t="shared" si="8"/>
        <v xml:space="preserve"> </v>
      </c>
      <c r="CS50" s="211" t="str">
        <f>IF(CO50=0," ",VLOOKUP(CO50,PROTOKOL!$A:$E,5,FALSE))</f>
        <v xml:space="preserve"> </v>
      </c>
      <c r="CT50" s="175"/>
      <c r="CU50" s="176" t="str">
        <f t="shared" si="58"/>
        <v xml:space="preserve"> 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29"/>
        <v xml:space="preserve"> </v>
      </c>
      <c r="DD50" s="175">
        <f t="shared" si="60"/>
        <v>0</v>
      </c>
      <c r="DE50" s="176" t="str">
        <f t="shared" si="61"/>
        <v xml:space="preserve"> </v>
      </c>
      <c r="DG50" s="172">
        <v>10</v>
      </c>
      <c r="DH50" s="233">
        <v>10</v>
      </c>
      <c r="DI50" s="173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4" t="str">
        <f t="shared" si="10"/>
        <v xml:space="preserve"> </v>
      </c>
      <c r="DO50" s="211" t="str">
        <f>IF(DK50=0," ",VLOOKUP(DK50,PROTOKOL!$A:$E,5,FALSE))</f>
        <v xml:space="preserve"> </v>
      </c>
      <c r="DP50" s="175"/>
      <c r="DQ50" s="176" t="str">
        <f t="shared" si="62"/>
        <v xml:space="preserve"> 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30"/>
        <v xml:space="preserve"> </v>
      </c>
      <c r="DZ50" s="175">
        <f t="shared" si="64"/>
        <v>0</v>
      </c>
      <c r="EA50" s="176" t="str">
        <f t="shared" si="65"/>
        <v xml:space="preserve"> </v>
      </c>
      <c r="EC50" s="172">
        <v>10</v>
      </c>
      <c r="ED50" s="233">
        <v>10</v>
      </c>
      <c r="EE50" s="173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4" t="str">
        <f t="shared" si="12"/>
        <v xml:space="preserve"> </v>
      </c>
      <c r="EK50" s="211" t="str">
        <f>IF(EG50=0," ",VLOOKUP(EG50,PROTOKOL!$A:$E,5,FALSE))</f>
        <v xml:space="preserve"> </v>
      </c>
      <c r="EL50" s="175"/>
      <c r="EM50" s="176" t="str">
        <f t="shared" si="66"/>
        <v xml:space="preserve"> 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31"/>
        <v xml:space="preserve"> </v>
      </c>
      <c r="EV50" s="175">
        <f t="shared" si="68"/>
        <v>0</v>
      </c>
      <c r="EW50" s="176" t="str">
        <f t="shared" si="69"/>
        <v xml:space="preserve"> </v>
      </c>
      <c r="EY50" s="172">
        <v>10</v>
      </c>
      <c r="EZ50" s="233">
        <v>10</v>
      </c>
      <c r="FA50" s="173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4" t="str">
        <f t="shared" si="14"/>
        <v xml:space="preserve"> </v>
      </c>
      <c r="FG50" s="211" t="str">
        <f>IF(FC50=0," ",VLOOKUP(FC50,PROTOKOL!$A:$E,5,FALSE))</f>
        <v xml:space="preserve"> </v>
      </c>
      <c r="FH50" s="175"/>
      <c r="FI50" s="176" t="str">
        <f t="shared" si="70"/>
        <v xml:space="preserve"> 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32"/>
        <v xml:space="preserve"> </v>
      </c>
      <c r="FR50" s="175">
        <f t="shared" si="72"/>
        <v>0</v>
      </c>
      <c r="FS50" s="176" t="str">
        <f t="shared" si="73"/>
        <v xml:space="preserve"> </v>
      </c>
      <c r="FU50" s="172">
        <v>10</v>
      </c>
      <c r="FV50" s="233">
        <v>10</v>
      </c>
      <c r="FW50" s="173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4" t="str">
        <f t="shared" si="16"/>
        <v xml:space="preserve"> </v>
      </c>
      <c r="GC50" s="211" t="str">
        <f>IF(FY50=0," ",VLOOKUP(FY50,PROTOKOL!$A:$E,5,FALSE))</f>
        <v xml:space="preserve"> </v>
      </c>
      <c r="GD50" s="175"/>
      <c r="GE50" s="176" t="str">
        <f t="shared" si="74"/>
        <v xml:space="preserve"> 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33"/>
        <v xml:space="preserve"> </v>
      </c>
      <c r="GN50" s="175">
        <f t="shared" si="76"/>
        <v>0</v>
      </c>
      <c r="GO50" s="176" t="str">
        <f t="shared" si="77"/>
        <v xml:space="preserve"> </v>
      </c>
      <c r="GQ50" s="172">
        <v>10</v>
      </c>
      <c r="GR50" s="233">
        <v>10</v>
      </c>
      <c r="GS50" s="173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4" t="str">
        <f t="shared" si="18"/>
        <v xml:space="preserve"> </v>
      </c>
      <c r="GY50" s="211" t="str">
        <f>IF(GU50=0," ",VLOOKUP(GU50,PROTOKOL!$A:$E,5,FALSE))</f>
        <v xml:space="preserve"> </v>
      </c>
      <c r="GZ50" s="175"/>
      <c r="HA50" s="176" t="str">
        <f t="shared" si="78"/>
        <v xml:space="preserve"> 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34"/>
        <v xml:space="preserve"> </v>
      </c>
      <c r="HJ50" s="175">
        <f t="shared" si="80"/>
        <v>0</v>
      </c>
      <c r="HK50" s="176" t="str">
        <f t="shared" si="81"/>
        <v xml:space="preserve"> </v>
      </c>
      <c r="HM50" s="172">
        <v>10</v>
      </c>
      <c r="HN50" s="233">
        <v>10</v>
      </c>
      <c r="HO50" s="173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4" t="str">
        <f t="shared" si="20"/>
        <v xml:space="preserve"> </v>
      </c>
      <c r="HU50" s="211" t="str">
        <f>IF(HQ50=0," ",VLOOKUP(HQ50,PROTOKOL!$A:$E,5,FALSE))</f>
        <v xml:space="preserve"> </v>
      </c>
      <c r="HV50" s="175"/>
      <c r="HW50" s="176" t="str">
        <f t="shared" si="82"/>
        <v xml:space="preserve"> 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35"/>
        <v xml:space="preserve"> </v>
      </c>
      <c r="IF50" s="175">
        <f t="shared" si="84"/>
        <v>0</v>
      </c>
      <c r="IG50" s="176" t="str">
        <f t="shared" si="85"/>
        <v xml:space="preserve"> </v>
      </c>
      <c r="II50" s="172">
        <v>10</v>
      </c>
      <c r="IJ50" s="233">
        <v>10</v>
      </c>
      <c r="IK50" s="173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4" t="str">
        <f t="shared" si="22"/>
        <v xml:space="preserve"> </v>
      </c>
      <c r="IQ50" s="211" t="str">
        <f>IF(IM50=0," ",VLOOKUP(IM50,PROTOKOL!$A:$E,5,FALSE))</f>
        <v xml:space="preserve"> </v>
      </c>
      <c r="IR50" s="175"/>
      <c r="IS50" s="176" t="str">
        <f t="shared" si="86"/>
        <v xml:space="preserve"> 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36"/>
        <v xml:space="preserve"> </v>
      </c>
      <c r="JB50" s="175">
        <f t="shared" si="88"/>
        <v>0</v>
      </c>
      <c r="JC50" s="176" t="str">
        <f t="shared" si="89"/>
        <v xml:space="preserve"> </v>
      </c>
      <c r="JE50" s="172">
        <v>10</v>
      </c>
      <c r="JF50" s="233">
        <v>10</v>
      </c>
      <c r="JG50" s="173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4" t="str">
        <f t="shared" si="24"/>
        <v xml:space="preserve"> </v>
      </c>
      <c r="JM50" s="211" t="str">
        <f>IF(JI50=0," ",VLOOKUP(JI50,PROTOKOL!$A:$E,5,FALSE))</f>
        <v xml:space="preserve"> </v>
      </c>
      <c r="JN50" s="175"/>
      <c r="JO50" s="176" t="str">
        <f t="shared" si="90"/>
        <v xml:space="preserve"> 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37"/>
        <v xml:space="preserve"> </v>
      </c>
      <c r="JX50" s="175">
        <f t="shared" si="92"/>
        <v>0</v>
      </c>
      <c r="JY50" s="176" t="str">
        <f t="shared" si="93"/>
        <v xml:space="preserve"> </v>
      </c>
      <c r="KA50" s="172">
        <v>10</v>
      </c>
      <c r="KB50" s="233">
        <v>10</v>
      </c>
      <c r="KC50" s="173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4" t="str">
        <f t="shared" si="26"/>
        <v xml:space="preserve"> </v>
      </c>
      <c r="KI50" s="211" t="str">
        <f>IF(KE50=0," ",VLOOKUP(KE50,PROTOKOL!$A:$E,5,FALSE))</f>
        <v xml:space="preserve"> </v>
      </c>
      <c r="KJ50" s="175"/>
      <c r="KK50" s="176" t="str">
        <f t="shared" si="94"/>
        <v xml:space="preserve"> 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38"/>
        <v xml:space="preserve"> </v>
      </c>
      <c r="KT50" s="175">
        <f t="shared" si="96"/>
        <v>0</v>
      </c>
      <c r="KU50" s="176" t="str">
        <f t="shared" si="97"/>
        <v xml:space="preserve"> </v>
      </c>
      <c r="KW50" s="172">
        <v>10</v>
      </c>
      <c r="KX50" s="233">
        <v>10</v>
      </c>
      <c r="KY50" s="173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4" t="str">
        <f t="shared" si="28"/>
        <v xml:space="preserve"> </v>
      </c>
      <c r="LE50" s="211" t="str">
        <f>IF(LA50=0," ",VLOOKUP(LA50,PROTOKOL!$A:$E,5,FALSE))</f>
        <v xml:space="preserve"> </v>
      </c>
      <c r="LF50" s="175"/>
      <c r="LG50" s="176" t="str">
        <f t="shared" si="98"/>
        <v xml:space="preserve"> 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39"/>
        <v xml:space="preserve"> </v>
      </c>
      <c r="LP50" s="175">
        <f t="shared" si="100"/>
        <v>0</v>
      </c>
      <c r="LQ50" s="176" t="str">
        <f t="shared" si="101"/>
        <v xml:space="preserve"> </v>
      </c>
      <c r="LS50" s="172">
        <v>10</v>
      </c>
      <c r="LT50" s="233">
        <v>10</v>
      </c>
      <c r="LU50" s="173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4" t="str">
        <f t="shared" si="30"/>
        <v xml:space="preserve"> </v>
      </c>
      <c r="MA50" s="211" t="str">
        <f>IF(LW50=0," ",VLOOKUP(LW50,PROTOKOL!$A:$E,5,FALSE))</f>
        <v xml:space="preserve"> </v>
      </c>
      <c r="MB50" s="175"/>
      <c r="MC50" s="176" t="str">
        <f t="shared" si="102"/>
        <v xml:space="preserve"> 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40"/>
        <v xml:space="preserve"> </v>
      </c>
      <c r="ML50" s="175">
        <f t="shared" si="104"/>
        <v>0</v>
      </c>
      <c r="MM50" s="176" t="str">
        <f t="shared" si="105"/>
        <v xml:space="preserve"> </v>
      </c>
      <c r="MO50" s="172">
        <v>10</v>
      </c>
      <c r="MP50" s="233">
        <v>10</v>
      </c>
      <c r="MQ50" s="173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4" t="str">
        <f t="shared" si="32"/>
        <v xml:space="preserve"> </v>
      </c>
      <c r="MW50" s="211" t="str">
        <f>IF(MS50=0," ",VLOOKUP(MS50,PROTOKOL!$A:$E,5,FALSE))</f>
        <v xml:space="preserve"> </v>
      </c>
      <c r="MX50" s="175"/>
      <c r="MY50" s="176" t="str">
        <f t="shared" si="106"/>
        <v xml:space="preserve"> 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41"/>
        <v xml:space="preserve"> </v>
      </c>
      <c r="NH50" s="175">
        <f t="shared" si="108"/>
        <v>0</v>
      </c>
      <c r="NI50" s="176" t="str">
        <f t="shared" si="109"/>
        <v xml:space="preserve"> </v>
      </c>
      <c r="NK50" s="172">
        <v>10</v>
      </c>
      <c r="NL50" s="233">
        <v>10</v>
      </c>
      <c r="NM50" s="173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4" t="str">
        <f t="shared" si="34"/>
        <v xml:space="preserve"> </v>
      </c>
      <c r="NS50" s="211" t="str">
        <f>IF(NO50=0," ",VLOOKUP(NO50,PROTOKOL!$A:$E,5,FALSE))</f>
        <v xml:space="preserve"> </v>
      </c>
      <c r="NT50" s="175"/>
      <c r="NU50" s="176" t="str">
        <f t="shared" si="110"/>
        <v xml:space="preserve"> 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42"/>
        <v xml:space="preserve"> </v>
      </c>
      <c r="OD50" s="175">
        <f t="shared" si="112"/>
        <v>0</v>
      </c>
      <c r="OE50" s="176" t="str">
        <f t="shared" si="113"/>
        <v xml:space="preserve"> </v>
      </c>
      <c r="OG50" s="172">
        <v>10</v>
      </c>
      <c r="OH50" s="233">
        <v>10</v>
      </c>
      <c r="OI50" s="173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4" t="str">
        <f t="shared" si="36"/>
        <v xml:space="preserve"> </v>
      </c>
      <c r="OO50" s="211" t="str">
        <f>IF(OK50=0," ",VLOOKUP(OK50,PROTOKOL!$A:$E,5,FALSE))</f>
        <v xml:space="preserve"> </v>
      </c>
      <c r="OP50" s="175"/>
      <c r="OQ50" s="176" t="str">
        <f t="shared" si="114"/>
        <v xml:space="preserve"> 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43"/>
        <v xml:space="preserve"> </v>
      </c>
      <c r="OZ50" s="175">
        <f t="shared" si="116"/>
        <v>0</v>
      </c>
      <c r="PA50" s="176" t="str">
        <f t="shared" si="117"/>
        <v xml:space="preserve"> </v>
      </c>
      <c r="PC50" s="172">
        <v>10</v>
      </c>
      <c r="PD50" s="233">
        <v>10</v>
      </c>
      <c r="PE50" s="173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4" t="str">
        <f t="shared" si="38"/>
        <v xml:space="preserve"> </v>
      </c>
      <c r="PK50" s="211" t="str">
        <f>IF(PG50=0," ",VLOOKUP(PG50,PROTOKOL!$A:$E,5,FALSE))</f>
        <v xml:space="preserve"> </v>
      </c>
      <c r="PL50" s="175"/>
      <c r="PM50" s="176" t="str">
        <f t="shared" si="118"/>
        <v xml:space="preserve"> 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44"/>
        <v xml:space="preserve"> </v>
      </c>
      <c r="PV50" s="175">
        <f t="shared" si="120"/>
        <v>0</v>
      </c>
      <c r="PW50" s="176" t="str">
        <f t="shared" si="121"/>
        <v xml:space="preserve"> </v>
      </c>
      <c r="PY50" s="172">
        <v>10</v>
      </c>
      <c r="PZ50" s="233">
        <v>10</v>
      </c>
      <c r="QA50" s="173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4" t="str">
        <f t="shared" si="40"/>
        <v xml:space="preserve"> </v>
      </c>
      <c r="QG50" s="211" t="str">
        <f>IF(QC50=0," ",VLOOKUP(QC50,PROTOKOL!$A:$E,5,FALSE))</f>
        <v xml:space="preserve"> </v>
      </c>
      <c r="QH50" s="175"/>
      <c r="QI50" s="176" t="str">
        <f t="shared" si="122"/>
        <v xml:space="preserve"> 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45"/>
        <v xml:space="preserve"> </v>
      </c>
      <c r="QR50" s="175">
        <f t="shared" si="124"/>
        <v>0</v>
      </c>
      <c r="QS50" s="176" t="str">
        <f t="shared" si="125"/>
        <v xml:space="preserve"> </v>
      </c>
    </row>
    <row r="51" spans="1:461" ht="15">
      <c r="A51" s="172">
        <v>10</v>
      </c>
      <c r="B51" s="231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/>
      <c r="K51" s="176" t="str">
        <f t="shared" si="42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3"/>
        <v xml:space="preserve"> </v>
      </c>
      <c r="T51" s="175">
        <f t="shared" si="44"/>
        <v>0</v>
      </c>
      <c r="U51" s="176" t="str">
        <f t="shared" si="45"/>
        <v xml:space="preserve"> </v>
      </c>
      <c r="W51" s="172">
        <v>10</v>
      </c>
      <c r="X51" s="231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/>
      <c r="AG51" s="176" t="str">
        <f t="shared" si="46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26"/>
        <v xml:space="preserve"> </v>
      </c>
      <c r="AP51" s="175">
        <f t="shared" si="48"/>
        <v>0</v>
      </c>
      <c r="AQ51" s="176" t="str">
        <f t="shared" si="49"/>
        <v xml:space="preserve"> </v>
      </c>
      <c r="AS51" s="172">
        <v>10</v>
      </c>
      <c r="AT51" s="231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/>
      <c r="BC51" s="176" t="str">
        <f t="shared" si="50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27"/>
        <v xml:space="preserve"> </v>
      </c>
      <c r="BL51" s="175">
        <f t="shared" si="52"/>
        <v>0</v>
      </c>
      <c r="BM51" s="176" t="str">
        <f t="shared" si="53"/>
        <v xml:space="preserve"> </v>
      </c>
      <c r="BO51" s="172">
        <v>10</v>
      </c>
      <c r="BP51" s="231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/>
      <c r="BY51" s="176" t="str">
        <f t="shared" si="54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28"/>
        <v xml:space="preserve"> </v>
      </c>
      <c r="CH51" s="175">
        <f t="shared" si="56"/>
        <v>0</v>
      </c>
      <c r="CI51" s="176" t="str">
        <f t="shared" si="57"/>
        <v xml:space="preserve"> </v>
      </c>
      <c r="CK51" s="172">
        <v>10</v>
      </c>
      <c r="CL51" s="231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/>
      <c r="CU51" s="176" t="str">
        <f t="shared" si="58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29"/>
        <v xml:space="preserve"> </v>
      </c>
      <c r="DD51" s="175">
        <f t="shared" si="60"/>
        <v>0</v>
      </c>
      <c r="DE51" s="176" t="str">
        <f t="shared" si="61"/>
        <v xml:space="preserve"> </v>
      </c>
      <c r="DG51" s="172">
        <v>10</v>
      </c>
      <c r="DH51" s="231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/>
      <c r="DQ51" s="176" t="str">
        <f t="shared" si="62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30"/>
        <v xml:space="preserve"> </v>
      </c>
      <c r="DZ51" s="175">
        <f t="shared" si="64"/>
        <v>0</v>
      </c>
      <c r="EA51" s="176" t="str">
        <f t="shared" si="65"/>
        <v xml:space="preserve"> </v>
      </c>
      <c r="EC51" s="172">
        <v>10</v>
      </c>
      <c r="ED51" s="231"/>
      <c r="EE51" s="173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4" t="str">
        <f t="shared" si="12"/>
        <v xml:space="preserve"> </v>
      </c>
      <c r="EK51" s="211" t="str">
        <f>IF(EG51=0," ",VLOOKUP(EG51,PROTOKOL!$A:$E,5,FALSE))</f>
        <v xml:space="preserve"> </v>
      </c>
      <c r="EL51" s="175"/>
      <c r="EM51" s="176" t="str">
        <f t="shared" si="66"/>
        <v xml:space="preserve"> 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31"/>
        <v xml:space="preserve"> </v>
      </c>
      <c r="EV51" s="175">
        <f t="shared" si="68"/>
        <v>0</v>
      </c>
      <c r="EW51" s="176" t="str">
        <f t="shared" si="69"/>
        <v xml:space="preserve"> </v>
      </c>
      <c r="EY51" s="172">
        <v>10</v>
      </c>
      <c r="EZ51" s="231"/>
      <c r="FA51" s="173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4" t="str">
        <f t="shared" si="14"/>
        <v xml:space="preserve"> </v>
      </c>
      <c r="FG51" s="211" t="str">
        <f>IF(FC51=0," ",VLOOKUP(FC51,PROTOKOL!$A:$E,5,FALSE))</f>
        <v xml:space="preserve"> </v>
      </c>
      <c r="FH51" s="175"/>
      <c r="FI51" s="176" t="str">
        <f t="shared" si="70"/>
        <v xml:space="preserve"> 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32"/>
        <v xml:space="preserve"> </v>
      </c>
      <c r="FR51" s="175">
        <f t="shared" si="72"/>
        <v>0</v>
      </c>
      <c r="FS51" s="176" t="str">
        <f t="shared" si="73"/>
        <v xml:space="preserve"> </v>
      </c>
      <c r="FU51" s="172">
        <v>10</v>
      </c>
      <c r="FV51" s="231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/>
      <c r="GE51" s="176" t="str">
        <f t="shared" si="74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33"/>
        <v xml:space="preserve"> </v>
      </c>
      <c r="GN51" s="175">
        <f t="shared" si="76"/>
        <v>0</v>
      </c>
      <c r="GO51" s="176" t="str">
        <f t="shared" si="77"/>
        <v xml:space="preserve"> </v>
      </c>
      <c r="GQ51" s="172">
        <v>10</v>
      </c>
      <c r="GR51" s="231"/>
      <c r="GS51" s="173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4" t="str">
        <f t="shared" si="18"/>
        <v xml:space="preserve"> </v>
      </c>
      <c r="GY51" s="211" t="str">
        <f>IF(GU51=0," ",VLOOKUP(GU51,PROTOKOL!$A:$E,5,FALSE))</f>
        <v xml:space="preserve"> </v>
      </c>
      <c r="GZ51" s="175"/>
      <c r="HA51" s="176" t="str">
        <f t="shared" si="78"/>
        <v xml:space="preserve"> 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34"/>
        <v xml:space="preserve"> </v>
      </c>
      <c r="HJ51" s="175">
        <f t="shared" si="80"/>
        <v>0</v>
      </c>
      <c r="HK51" s="176" t="str">
        <f t="shared" si="81"/>
        <v xml:space="preserve"> </v>
      </c>
      <c r="HM51" s="172">
        <v>10</v>
      </c>
      <c r="HN51" s="231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/>
      <c r="HW51" s="176" t="str">
        <f t="shared" si="82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35"/>
        <v xml:space="preserve"> </v>
      </c>
      <c r="IF51" s="175">
        <f t="shared" si="84"/>
        <v>0</v>
      </c>
      <c r="IG51" s="176" t="str">
        <f t="shared" si="85"/>
        <v xml:space="preserve"> </v>
      </c>
      <c r="II51" s="172">
        <v>10</v>
      </c>
      <c r="IJ51" s="231"/>
      <c r="IK51" s="173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4" t="str">
        <f t="shared" si="22"/>
        <v xml:space="preserve"> </v>
      </c>
      <c r="IQ51" s="211" t="str">
        <f>IF(IM51=0," ",VLOOKUP(IM51,PROTOKOL!$A:$E,5,FALSE))</f>
        <v xml:space="preserve"> </v>
      </c>
      <c r="IR51" s="175"/>
      <c r="IS51" s="176" t="str">
        <f t="shared" si="86"/>
        <v xml:space="preserve"> 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36"/>
        <v xml:space="preserve"> </v>
      </c>
      <c r="JB51" s="175">
        <f t="shared" si="88"/>
        <v>0</v>
      </c>
      <c r="JC51" s="176" t="str">
        <f t="shared" si="89"/>
        <v xml:space="preserve"> </v>
      </c>
      <c r="JE51" s="172">
        <v>10</v>
      </c>
      <c r="JF51" s="231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/>
      <c r="JO51" s="176" t="str">
        <f t="shared" si="90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37"/>
        <v xml:space="preserve"> </v>
      </c>
      <c r="JX51" s="175">
        <f t="shared" si="92"/>
        <v>0</v>
      </c>
      <c r="JY51" s="176" t="str">
        <f t="shared" si="93"/>
        <v xml:space="preserve"> </v>
      </c>
      <c r="KA51" s="172">
        <v>10</v>
      </c>
      <c r="KB51" s="231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/>
      <c r="KK51" s="176" t="str">
        <f t="shared" si="94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38"/>
        <v xml:space="preserve"> </v>
      </c>
      <c r="KT51" s="175">
        <f t="shared" si="96"/>
        <v>0</v>
      </c>
      <c r="KU51" s="176" t="str">
        <f t="shared" si="97"/>
        <v xml:space="preserve"> </v>
      </c>
      <c r="KW51" s="172">
        <v>10</v>
      </c>
      <c r="KX51" s="231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/>
      <c r="LG51" s="176" t="str">
        <f t="shared" si="98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39"/>
        <v xml:space="preserve"> </v>
      </c>
      <c r="LP51" s="175">
        <f t="shared" si="100"/>
        <v>0</v>
      </c>
      <c r="LQ51" s="176" t="str">
        <f t="shared" si="101"/>
        <v xml:space="preserve"> </v>
      </c>
      <c r="LS51" s="172">
        <v>10</v>
      </c>
      <c r="LT51" s="231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/>
      <c r="MC51" s="176" t="str">
        <f t="shared" si="102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40"/>
        <v xml:space="preserve"> </v>
      </c>
      <c r="ML51" s="175">
        <f t="shared" si="104"/>
        <v>0</v>
      </c>
      <c r="MM51" s="176" t="str">
        <f t="shared" si="105"/>
        <v xml:space="preserve"> </v>
      </c>
      <c r="MO51" s="172">
        <v>10</v>
      </c>
      <c r="MP51" s="231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/>
      <c r="MY51" s="176" t="str">
        <f t="shared" si="106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41"/>
        <v xml:space="preserve"> </v>
      </c>
      <c r="NH51" s="175">
        <f t="shared" si="108"/>
        <v>0</v>
      </c>
      <c r="NI51" s="176" t="str">
        <f t="shared" si="109"/>
        <v xml:space="preserve"> </v>
      </c>
      <c r="NK51" s="172">
        <v>10</v>
      </c>
      <c r="NL51" s="231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/>
      <c r="NU51" s="176" t="str">
        <f t="shared" si="110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42"/>
        <v xml:space="preserve"> </v>
      </c>
      <c r="OD51" s="175">
        <f t="shared" si="112"/>
        <v>0</v>
      </c>
      <c r="OE51" s="176" t="str">
        <f t="shared" si="113"/>
        <v xml:space="preserve"> </v>
      </c>
      <c r="OG51" s="172">
        <v>10</v>
      </c>
      <c r="OH51" s="231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/>
      <c r="OQ51" s="176" t="str">
        <f t="shared" si="114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43"/>
        <v xml:space="preserve"> </v>
      </c>
      <c r="OZ51" s="175">
        <f t="shared" si="116"/>
        <v>0</v>
      </c>
      <c r="PA51" s="176" t="str">
        <f t="shared" si="117"/>
        <v xml:space="preserve"> </v>
      </c>
      <c r="PC51" s="172">
        <v>10</v>
      </c>
      <c r="PD51" s="231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/>
      <c r="PM51" s="176" t="str">
        <f t="shared" si="118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44"/>
        <v xml:space="preserve"> </v>
      </c>
      <c r="PV51" s="175">
        <f t="shared" si="120"/>
        <v>0</v>
      </c>
      <c r="PW51" s="176" t="str">
        <f t="shared" si="121"/>
        <v xml:space="preserve"> </v>
      </c>
      <c r="PY51" s="172">
        <v>10</v>
      </c>
      <c r="PZ51" s="231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/>
      <c r="QI51" s="176" t="str">
        <f t="shared" si="122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45"/>
        <v xml:space="preserve"> </v>
      </c>
      <c r="QR51" s="175">
        <f t="shared" si="124"/>
        <v>0</v>
      </c>
      <c r="QS51" s="176" t="str">
        <f t="shared" si="125"/>
        <v xml:space="preserve"> </v>
      </c>
    </row>
    <row r="52" spans="1:461" ht="15">
      <c r="A52" s="172">
        <v>10</v>
      </c>
      <c r="B52" s="232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/>
      <c r="K52" s="176" t="str">
        <f t="shared" si="42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3"/>
        <v xml:space="preserve"> </v>
      </c>
      <c r="T52" s="175">
        <f t="shared" si="44"/>
        <v>0</v>
      </c>
      <c r="U52" s="176" t="str">
        <f t="shared" si="45"/>
        <v xml:space="preserve"> </v>
      </c>
      <c r="W52" s="172">
        <v>10</v>
      </c>
      <c r="X52" s="232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/>
      <c r="AG52" s="176" t="str">
        <f t="shared" si="46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26"/>
        <v xml:space="preserve"> </v>
      </c>
      <c r="AP52" s="175">
        <f t="shared" si="48"/>
        <v>0</v>
      </c>
      <c r="AQ52" s="176" t="str">
        <f t="shared" si="49"/>
        <v xml:space="preserve"> </v>
      </c>
      <c r="AS52" s="172">
        <v>10</v>
      </c>
      <c r="AT52" s="232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/>
      <c r="BC52" s="176" t="str">
        <f t="shared" si="50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27"/>
        <v xml:space="preserve"> </v>
      </c>
      <c r="BL52" s="175">
        <f t="shared" si="52"/>
        <v>0</v>
      </c>
      <c r="BM52" s="176" t="str">
        <f t="shared" si="53"/>
        <v xml:space="preserve"> </v>
      </c>
      <c r="BO52" s="172">
        <v>10</v>
      </c>
      <c r="BP52" s="232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/>
      <c r="BY52" s="176" t="str">
        <f t="shared" si="54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28"/>
        <v xml:space="preserve"> </v>
      </c>
      <c r="CH52" s="175">
        <f t="shared" si="56"/>
        <v>0</v>
      </c>
      <c r="CI52" s="176" t="str">
        <f t="shared" si="57"/>
        <v xml:space="preserve"> </v>
      </c>
      <c r="CK52" s="172">
        <v>10</v>
      </c>
      <c r="CL52" s="232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/>
      <c r="CU52" s="176" t="str">
        <f t="shared" si="58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29"/>
        <v xml:space="preserve"> </v>
      </c>
      <c r="DD52" s="175">
        <f t="shared" si="60"/>
        <v>0</v>
      </c>
      <c r="DE52" s="176" t="str">
        <f t="shared" si="61"/>
        <v xml:space="preserve"> </v>
      </c>
      <c r="DG52" s="172">
        <v>10</v>
      </c>
      <c r="DH52" s="232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/>
      <c r="DQ52" s="176" t="str">
        <f t="shared" si="62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30"/>
        <v xml:space="preserve"> </v>
      </c>
      <c r="DZ52" s="175">
        <f t="shared" si="64"/>
        <v>0</v>
      </c>
      <c r="EA52" s="176" t="str">
        <f t="shared" si="65"/>
        <v xml:space="preserve"> </v>
      </c>
      <c r="EC52" s="172">
        <v>10</v>
      </c>
      <c r="ED52" s="232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/>
      <c r="EM52" s="176" t="str">
        <f t="shared" si="66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31"/>
        <v xml:space="preserve"> </v>
      </c>
      <c r="EV52" s="175">
        <f t="shared" si="68"/>
        <v>0</v>
      </c>
      <c r="EW52" s="176" t="str">
        <f t="shared" si="69"/>
        <v xml:space="preserve"> </v>
      </c>
      <c r="EY52" s="172">
        <v>10</v>
      </c>
      <c r="EZ52" s="232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/>
      <c r="FI52" s="176" t="str">
        <f t="shared" si="70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32"/>
        <v xml:space="preserve"> </v>
      </c>
      <c r="FR52" s="175">
        <f t="shared" si="72"/>
        <v>0</v>
      </c>
      <c r="FS52" s="176" t="str">
        <f t="shared" si="73"/>
        <v xml:space="preserve"> </v>
      </c>
      <c r="FU52" s="172">
        <v>10</v>
      </c>
      <c r="FV52" s="232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/>
      <c r="GE52" s="176" t="str">
        <f t="shared" si="74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33"/>
        <v xml:space="preserve"> </v>
      </c>
      <c r="GN52" s="175">
        <f t="shared" si="76"/>
        <v>0</v>
      </c>
      <c r="GO52" s="176" t="str">
        <f t="shared" si="77"/>
        <v xml:space="preserve"> </v>
      </c>
      <c r="GQ52" s="172">
        <v>10</v>
      </c>
      <c r="GR52" s="232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/>
      <c r="HA52" s="176" t="str">
        <f t="shared" si="78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34"/>
        <v xml:space="preserve"> </v>
      </c>
      <c r="HJ52" s="175">
        <f t="shared" si="80"/>
        <v>0</v>
      </c>
      <c r="HK52" s="176" t="str">
        <f t="shared" si="81"/>
        <v xml:space="preserve"> </v>
      </c>
      <c r="HM52" s="172">
        <v>10</v>
      </c>
      <c r="HN52" s="232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/>
      <c r="HW52" s="176" t="str">
        <f t="shared" si="82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35"/>
        <v xml:space="preserve"> </v>
      </c>
      <c r="IF52" s="175">
        <f t="shared" si="84"/>
        <v>0</v>
      </c>
      <c r="IG52" s="176" t="str">
        <f t="shared" si="85"/>
        <v xml:space="preserve"> </v>
      </c>
      <c r="II52" s="172">
        <v>10</v>
      </c>
      <c r="IJ52" s="232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/>
      <c r="IS52" s="176" t="str">
        <f t="shared" si="86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36"/>
        <v xml:space="preserve"> </v>
      </c>
      <c r="JB52" s="175">
        <f t="shared" si="88"/>
        <v>0</v>
      </c>
      <c r="JC52" s="176" t="str">
        <f t="shared" si="89"/>
        <v xml:space="preserve"> </v>
      </c>
      <c r="JE52" s="172">
        <v>10</v>
      </c>
      <c r="JF52" s="232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/>
      <c r="JO52" s="176" t="str">
        <f t="shared" si="90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37"/>
        <v xml:space="preserve"> </v>
      </c>
      <c r="JX52" s="175">
        <f t="shared" si="92"/>
        <v>0</v>
      </c>
      <c r="JY52" s="176" t="str">
        <f t="shared" si="93"/>
        <v xml:space="preserve"> </v>
      </c>
      <c r="KA52" s="172">
        <v>10</v>
      </c>
      <c r="KB52" s="232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/>
      <c r="KK52" s="176" t="str">
        <f t="shared" si="94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38"/>
        <v xml:space="preserve"> </v>
      </c>
      <c r="KT52" s="175">
        <f t="shared" si="96"/>
        <v>0</v>
      </c>
      <c r="KU52" s="176" t="str">
        <f t="shared" si="97"/>
        <v xml:space="preserve"> </v>
      </c>
      <c r="KW52" s="172">
        <v>10</v>
      </c>
      <c r="KX52" s="232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/>
      <c r="LG52" s="176" t="str">
        <f t="shared" si="98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39"/>
        <v xml:space="preserve"> </v>
      </c>
      <c r="LP52" s="175">
        <f t="shared" si="100"/>
        <v>0</v>
      </c>
      <c r="LQ52" s="176" t="str">
        <f t="shared" si="101"/>
        <v xml:space="preserve"> </v>
      </c>
      <c r="LS52" s="172">
        <v>10</v>
      </c>
      <c r="LT52" s="232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/>
      <c r="MC52" s="176" t="str">
        <f t="shared" si="102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40"/>
        <v xml:space="preserve"> </v>
      </c>
      <c r="ML52" s="175">
        <f t="shared" si="104"/>
        <v>0</v>
      </c>
      <c r="MM52" s="176" t="str">
        <f t="shared" si="105"/>
        <v xml:space="preserve"> </v>
      </c>
      <c r="MO52" s="172">
        <v>10</v>
      </c>
      <c r="MP52" s="232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/>
      <c r="MY52" s="176" t="str">
        <f t="shared" si="106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41"/>
        <v xml:space="preserve"> </v>
      </c>
      <c r="NH52" s="175">
        <f t="shared" si="108"/>
        <v>0</v>
      </c>
      <c r="NI52" s="176" t="str">
        <f t="shared" si="109"/>
        <v xml:space="preserve"> </v>
      </c>
      <c r="NK52" s="172">
        <v>10</v>
      </c>
      <c r="NL52" s="232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/>
      <c r="NU52" s="176" t="str">
        <f t="shared" si="110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42"/>
        <v xml:space="preserve"> </v>
      </c>
      <c r="OD52" s="175">
        <f t="shared" si="112"/>
        <v>0</v>
      </c>
      <c r="OE52" s="176" t="str">
        <f t="shared" si="113"/>
        <v xml:space="preserve"> </v>
      </c>
      <c r="OG52" s="172">
        <v>10</v>
      </c>
      <c r="OH52" s="232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/>
      <c r="OQ52" s="176" t="str">
        <f t="shared" si="114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43"/>
        <v xml:space="preserve"> </v>
      </c>
      <c r="OZ52" s="175">
        <f t="shared" si="116"/>
        <v>0</v>
      </c>
      <c r="PA52" s="176" t="str">
        <f t="shared" si="117"/>
        <v xml:space="preserve"> </v>
      </c>
      <c r="PC52" s="172">
        <v>10</v>
      </c>
      <c r="PD52" s="232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/>
      <c r="PM52" s="176" t="str">
        <f t="shared" si="118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44"/>
        <v xml:space="preserve"> </v>
      </c>
      <c r="PV52" s="175">
        <f t="shared" si="120"/>
        <v>0</v>
      </c>
      <c r="PW52" s="176" t="str">
        <f t="shared" si="121"/>
        <v xml:space="preserve"> </v>
      </c>
      <c r="PY52" s="172">
        <v>10</v>
      </c>
      <c r="PZ52" s="232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/>
      <c r="QI52" s="176" t="str">
        <f t="shared" si="122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45"/>
        <v xml:space="preserve"> </v>
      </c>
      <c r="QR52" s="175">
        <f t="shared" si="124"/>
        <v>0</v>
      </c>
      <c r="QS52" s="176" t="str">
        <f t="shared" si="125"/>
        <v xml:space="preserve"> </v>
      </c>
    </row>
    <row r="53" spans="1:461" ht="15">
      <c r="A53" s="172">
        <v>11</v>
      </c>
      <c r="B53" s="233">
        <v>11</v>
      </c>
      <c r="C53" s="173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4" t="str">
        <f t="shared" si="0"/>
        <v xml:space="preserve"> </v>
      </c>
      <c r="I53" s="211" t="str">
        <f>IF(E53=0," ",VLOOKUP(E53,PROTOKOL!$A:$E,5,FALSE))</f>
        <v xml:space="preserve"> </v>
      </c>
      <c r="J53" s="175"/>
      <c r="K53" s="176" t="str">
        <f t="shared" si="42"/>
        <v xml:space="preserve"> 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3"/>
        <v xml:space="preserve"> </v>
      </c>
      <c r="T53" s="175">
        <f t="shared" si="44"/>
        <v>0</v>
      </c>
      <c r="U53" s="176" t="str">
        <f t="shared" si="45"/>
        <v xml:space="preserve"> </v>
      </c>
      <c r="W53" s="172">
        <v>11</v>
      </c>
      <c r="X53" s="233">
        <v>11</v>
      </c>
      <c r="Y53" s="173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4" t="str">
        <f t="shared" si="2"/>
        <v xml:space="preserve"> </v>
      </c>
      <c r="AE53" s="211" t="str">
        <f>IF(AA53=0," ",VLOOKUP(AA53,PROTOKOL!$A:$E,5,FALSE))</f>
        <v xml:space="preserve"> </v>
      </c>
      <c r="AF53" s="175"/>
      <c r="AG53" s="176" t="str">
        <f t="shared" si="46"/>
        <v xml:space="preserve"> 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26"/>
        <v xml:space="preserve"> </v>
      </c>
      <c r="AP53" s="175">
        <f t="shared" si="48"/>
        <v>0</v>
      </c>
      <c r="AQ53" s="176" t="str">
        <f t="shared" si="49"/>
        <v xml:space="preserve"> </v>
      </c>
      <c r="AS53" s="172">
        <v>11</v>
      </c>
      <c r="AT53" s="233">
        <v>11</v>
      </c>
      <c r="AU53" s="173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4" t="str">
        <f t="shared" si="4"/>
        <v xml:space="preserve"> </v>
      </c>
      <c r="BA53" s="211" t="str">
        <f>IF(AW53=0," ",VLOOKUP(AW53,PROTOKOL!$A:$E,5,FALSE))</f>
        <v xml:space="preserve"> </v>
      </c>
      <c r="BB53" s="175"/>
      <c r="BC53" s="176" t="str">
        <f t="shared" si="50"/>
        <v xml:space="preserve"> 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27"/>
        <v xml:space="preserve"> </v>
      </c>
      <c r="BL53" s="175">
        <f t="shared" si="52"/>
        <v>0</v>
      </c>
      <c r="BM53" s="176" t="str">
        <f t="shared" si="53"/>
        <v xml:space="preserve"> </v>
      </c>
      <c r="BO53" s="172">
        <v>11</v>
      </c>
      <c r="BP53" s="233">
        <v>11</v>
      </c>
      <c r="BQ53" s="173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4" t="str">
        <f t="shared" si="6"/>
        <v xml:space="preserve"> </v>
      </c>
      <c r="BW53" s="211" t="str">
        <f>IF(BS53=0," ",VLOOKUP(BS53,PROTOKOL!$A:$E,5,FALSE))</f>
        <v xml:space="preserve"> </v>
      </c>
      <c r="BX53" s="175"/>
      <c r="BY53" s="176" t="str">
        <f t="shared" si="54"/>
        <v xml:space="preserve"> 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28"/>
        <v xml:space="preserve"> </v>
      </c>
      <c r="CH53" s="175">
        <f t="shared" si="56"/>
        <v>0</v>
      </c>
      <c r="CI53" s="176" t="str">
        <f t="shared" si="57"/>
        <v xml:space="preserve"> </v>
      </c>
      <c r="CK53" s="172">
        <v>11</v>
      </c>
      <c r="CL53" s="233">
        <v>11</v>
      </c>
      <c r="CM53" s="173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/>
      <c r="CU53" s="176" t="str">
        <f t="shared" si="58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29"/>
        <v xml:space="preserve"> </v>
      </c>
      <c r="DD53" s="175">
        <f t="shared" si="60"/>
        <v>0</v>
      </c>
      <c r="DE53" s="176" t="str">
        <f t="shared" si="61"/>
        <v xml:space="preserve"> </v>
      </c>
      <c r="DG53" s="172">
        <v>11</v>
      </c>
      <c r="DH53" s="233">
        <v>11</v>
      </c>
      <c r="DI53" s="173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4" t="str">
        <f t="shared" si="10"/>
        <v xml:space="preserve"> </v>
      </c>
      <c r="DO53" s="211" t="str">
        <f>IF(DK53=0," ",VLOOKUP(DK53,PROTOKOL!$A:$E,5,FALSE))</f>
        <v xml:space="preserve"> </v>
      </c>
      <c r="DP53" s="175"/>
      <c r="DQ53" s="176" t="str">
        <f t="shared" si="62"/>
        <v xml:space="preserve"> 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30"/>
        <v xml:space="preserve"> </v>
      </c>
      <c r="DZ53" s="175">
        <f t="shared" si="64"/>
        <v>0</v>
      </c>
      <c r="EA53" s="176" t="str">
        <f t="shared" si="65"/>
        <v xml:space="preserve"> </v>
      </c>
      <c r="EC53" s="172">
        <v>11</v>
      </c>
      <c r="ED53" s="233">
        <v>11</v>
      </c>
      <c r="EE53" s="173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4" t="str">
        <f t="shared" si="12"/>
        <v xml:space="preserve"> </v>
      </c>
      <c r="EK53" s="211" t="str">
        <f>IF(EG53=0," ",VLOOKUP(EG53,PROTOKOL!$A:$E,5,FALSE))</f>
        <v xml:space="preserve"> </v>
      </c>
      <c r="EL53" s="175"/>
      <c r="EM53" s="176" t="str">
        <f t="shared" si="66"/>
        <v xml:space="preserve"> 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31"/>
        <v xml:space="preserve"> </v>
      </c>
      <c r="EV53" s="175">
        <f t="shared" si="68"/>
        <v>0</v>
      </c>
      <c r="EW53" s="176" t="str">
        <f t="shared" si="69"/>
        <v xml:space="preserve"> </v>
      </c>
      <c r="EY53" s="172">
        <v>11</v>
      </c>
      <c r="EZ53" s="233">
        <v>11</v>
      </c>
      <c r="FA53" s="173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/>
      <c r="FI53" s="176" t="str">
        <f t="shared" si="70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32"/>
        <v xml:space="preserve"> </v>
      </c>
      <c r="FR53" s="175">
        <f t="shared" si="72"/>
        <v>0</v>
      </c>
      <c r="FS53" s="176" t="str">
        <f t="shared" si="73"/>
        <v xml:space="preserve"> </v>
      </c>
      <c r="FU53" s="172">
        <v>11</v>
      </c>
      <c r="FV53" s="233">
        <v>11</v>
      </c>
      <c r="FW53" s="173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4" t="str">
        <f t="shared" si="16"/>
        <v xml:space="preserve"> </v>
      </c>
      <c r="GC53" s="211" t="str">
        <f>IF(FY53=0," ",VLOOKUP(FY53,PROTOKOL!$A:$E,5,FALSE))</f>
        <v xml:space="preserve"> </v>
      </c>
      <c r="GD53" s="175"/>
      <c r="GE53" s="176" t="str">
        <f t="shared" si="74"/>
        <v xml:space="preserve"> 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33"/>
        <v xml:space="preserve"> </v>
      </c>
      <c r="GN53" s="175">
        <f t="shared" si="76"/>
        <v>0</v>
      </c>
      <c r="GO53" s="176" t="str">
        <f t="shared" si="77"/>
        <v xml:space="preserve"> </v>
      </c>
      <c r="GQ53" s="172">
        <v>11</v>
      </c>
      <c r="GR53" s="233">
        <v>11</v>
      </c>
      <c r="GS53" s="173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/>
      <c r="HA53" s="176" t="str">
        <f t="shared" si="78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34"/>
        <v xml:space="preserve"> </v>
      </c>
      <c r="HJ53" s="175">
        <f t="shared" si="80"/>
        <v>0</v>
      </c>
      <c r="HK53" s="176" t="str">
        <f t="shared" si="81"/>
        <v xml:space="preserve"> </v>
      </c>
      <c r="HM53" s="172">
        <v>11</v>
      </c>
      <c r="HN53" s="233">
        <v>11</v>
      </c>
      <c r="HO53" s="173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4" t="str">
        <f t="shared" si="20"/>
        <v xml:space="preserve"> </v>
      </c>
      <c r="HU53" s="211" t="str">
        <f>IF(HQ53=0," ",VLOOKUP(HQ53,PROTOKOL!$A:$E,5,FALSE))</f>
        <v xml:space="preserve"> </v>
      </c>
      <c r="HV53" s="175"/>
      <c r="HW53" s="176" t="str">
        <f t="shared" si="82"/>
        <v xml:space="preserve"> 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35"/>
        <v xml:space="preserve"> </v>
      </c>
      <c r="IF53" s="175">
        <f t="shared" si="84"/>
        <v>0</v>
      </c>
      <c r="IG53" s="176" t="str">
        <f t="shared" si="85"/>
        <v xml:space="preserve"> </v>
      </c>
      <c r="II53" s="172">
        <v>11</v>
      </c>
      <c r="IJ53" s="233">
        <v>11</v>
      </c>
      <c r="IK53" s="173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/>
      <c r="IS53" s="176" t="str">
        <f t="shared" si="86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36"/>
        <v xml:space="preserve"> </v>
      </c>
      <c r="JB53" s="175">
        <f t="shared" si="88"/>
        <v>0</v>
      </c>
      <c r="JC53" s="176" t="str">
        <f t="shared" si="89"/>
        <v xml:space="preserve"> </v>
      </c>
      <c r="JE53" s="172">
        <v>11</v>
      </c>
      <c r="JF53" s="233">
        <v>11</v>
      </c>
      <c r="JG53" s="173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4" t="str">
        <f t="shared" si="24"/>
        <v xml:space="preserve"> </v>
      </c>
      <c r="JM53" s="211" t="str">
        <f>IF(JI53=0," ",VLOOKUP(JI53,PROTOKOL!$A:$E,5,FALSE))</f>
        <v xml:space="preserve"> </v>
      </c>
      <c r="JN53" s="175"/>
      <c r="JO53" s="176" t="str">
        <f t="shared" si="90"/>
        <v xml:space="preserve"> 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37"/>
        <v xml:space="preserve"> </v>
      </c>
      <c r="JX53" s="175">
        <f t="shared" si="92"/>
        <v>0</v>
      </c>
      <c r="JY53" s="176" t="str">
        <f t="shared" si="93"/>
        <v xml:space="preserve"> </v>
      </c>
      <c r="KA53" s="172">
        <v>11</v>
      </c>
      <c r="KB53" s="233">
        <v>11</v>
      </c>
      <c r="KC53" s="173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/>
      <c r="KK53" s="176" t="str">
        <f t="shared" si="94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38"/>
        <v xml:space="preserve"> </v>
      </c>
      <c r="KT53" s="175">
        <f t="shared" si="96"/>
        <v>0</v>
      </c>
      <c r="KU53" s="176" t="str">
        <f t="shared" si="97"/>
        <v xml:space="preserve"> </v>
      </c>
      <c r="KW53" s="172">
        <v>11</v>
      </c>
      <c r="KX53" s="233">
        <v>11</v>
      </c>
      <c r="KY53" s="173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4" t="str">
        <f t="shared" si="28"/>
        <v xml:space="preserve"> </v>
      </c>
      <c r="LE53" s="211" t="str">
        <f>IF(LA53=0," ",VLOOKUP(LA53,PROTOKOL!$A:$E,5,FALSE))</f>
        <v xml:space="preserve"> </v>
      </c>
      <c r="LF53" s="175"/>
      <c r="LG53" s="176" t="str">
        <f t="shared" si="98"/>
        <v xml:space="preserve"> 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39"/>
        <v xml:space="preserve"> </v>
      </c>
      <c r="LP53" s="175">
        <f t="shared" si="100"/>
        <v>0</v>
      </c>
      <c r="LQ53" s="176" t="str">
        <f t="shared" si="101"/>
        <v xml:space="preserve"> </v>
      </c>
      <c r="LS53" s="172">
        <v>11</v>
      </c>
      <c r="LT53" s="233">
        <v>11</v>
      </c>
      <c r="LU53" s="173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4" t="str">
        <f t="shared" si="30"/>
        <v xml:space="preserve"> </v>
      </c>
      <c r="MA53" s="211" t="str">
        <f>IF(LW53=0," ",VLOOKUP(LW53,PROTOKOL!$A:$E,5,FALSE))</f>
        <v xml:space="preserve"> </v>
      </c>
      <c r="MB53" s="175"/>
      <c r="MC53" s="176" t="str">
        <f t="shared" si="102"/>
        <v xml:space="preserve"> 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40"/>
        <v xml:space="preserve"> </v>
      </c>
      <c r="ML53" s="175">
        <f t="shared" si="104"/>
        <v>0</v>
      </c>
      <c r="MM53" s="176" t="str">
        <f t="shared" si="105"/>
        <v xml:space="preserve"> </v>
      </c>
      <c r="MO53" s="172">
        <v>11</v>
      </c>
      <c r="MP53" s="233">
        <v>11</v>
      </c>
      <c r="MQ53" s="173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4" t="str">
        <f t="shared" si="32"/>
        <v xml:space="preserve"> </v>
      </c>
      <c r="MW53" s="211" t="str">
        <f>IF(MS53=0," ",VLOOKUP(MS53,PROTOKOL!$A:$E,5,FALSE))</f>
        <v xml:space="preserve"> </v>
      </c>
      <c r="MX53" s="175"/>
      <c r="MY53" s="176" t="str">
        <f t="shared" si="106"/>
        <v xml:space="preserve"> 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41"/>
        <v xml:space="preserve"> </v>
      </c>
      <c r="NH53" s="175">
        <f t="shared" si="108"/>
        <v>0</v>
      </c>
      <c r="NI53" s="176" t="str">
        <f t="shared" si="109"/>
        <v xml:space="preserve"> </v>
      </c>
      <c r="NK53" s="172">
        <v>11</v>
      </c>
      <c r="NL53" s="233">
        <v>11</v>
      </c>
      <c r="NM53" s="173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4" t="str">
        <f t="shared" si="34"/>
        <v xml:space="preserve"> </v>
      </c>
      <c r="NS53" s="211" t="str">
        <f>IF(NO53=0," ",VLOOKUP(NO53,PROTOKOL!$A:$E,5,FALSE))</f>
        <v xml:space="preserve"> </v>
      </c>
      <c r="NT53" s="175"/>
      <c r="NU53" s="176" t="str">
        <f t="shared" si="110"/>
        <v xml:space="preserve"> 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42"/>
        <v xml:space="preserve"> </v>
      </c>
      <c r="OD53" s="175">
        <f t="shared" si="112"/>
        <v>0</v>
      </c>
      <c r="OE53" s="176" t="str">
        <f t="shared" si="113"/>
        <v xml:space="preserve"> </v>
      </c>
      <c r="OG53" s="172">
        <v>11</v>
      </c>
      <c r="OH53" s="233">
        <v>11</v>
      </c>
      <c r="OI53" s="173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4" t="str">
        <f t="shared" si="36"/>
        <v xml:space="preserve"> </v>
      </c>
      <c r="OO53" s="211" t="str">
        <f>IF(OK53=0," ",VLOOKUP(OK53,PROTOKOL!$A:$E,5,FALSE))</f>
        <v xml:space="preserve"> </v>
      </c>
      <c r="OP53" s="175"/>
      <c r="OQ53" s="176" t="str">
        <f t="shared" si="114"/>
        <v xml:space="preserve"> 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43"/>
        <v xml:space="preserve"> </v>
      </c>
      <c r="OZ53" s="175">
        <f t="shared" si="116"/>
        <v>0</v>
      </c>
      <c r="PA53" s="176" t="str">
        <f t="shared" si="117"/>
        <v xml:space="preserve"> </v>
      </c>
      <c r="PC53" s="172">
        <v>11</v>
      </c>
      <c r="PD53" s="233">
        <v>11</v>
      </c>
      <c r="PE53" s="173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4" t="str">
        <f t="shared" si="38"/>
        <v xml:space="preserve"> </v>
      </c>
      <c r="PK53" s="211" t="str">
        <f>IF(PG53=0," ",VLOOKUP(PG53,PROTOKOL!$A:$E,5,FALSE))</f>
        <v xml:space="preserve"> </v>
      </c>
      <c r="PL53" s="175"/>
      <c r="PM53" s="176" t="str">
        <f t="shared" si="118"/>
        <v xml:space="preserve"> 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44"/>
        <v xml:space="preserve"> </v>
      </c>
      <c r="PV53" s="175">
        <f t="shared" si="120"/>
        <v>0</v>
      </c>
      <c r="PW53" s="176" t="str">
        <f t="shared" si="121"/>
        <v xml:space="preserve"> </v>
      </c>
      <c r="PY53" s="172">
        <v>11</v>
      </c>
      <c r="PZ53" s="233">
        <v>11</v>
      </c>
      <c r="QA53" s="173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4" t="str">
        <f t="shared" si="40"/>
        <v xml:space="preserve"> </v>
      </c>
      <c r="QG53" s="211" t="str">
        <f>IF(QC53=0," ",VLOOKUP(QC53,PROTOKOL!$A:$E,5,FALSE))</f>
        <v xml:space="preserve"> </v>
      </c>
      <c r="QH53" s="175"/>
      <c r="QI53" s="176" t="str">
        <f t="shared" si="122"/>
        <v xml:space="preserve"> 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45"/>
        <v xml:space="preserve"> </v>
      </c>
      <c r="QR53" s="175">
        <f t="shared" si="124"/>
        <v>0</v>
      </c>
      <c r="QS53" s="176" t="str">
        <f t="shared" si="125"/>
        <v xml:space="preserve"> </v>
      </c>
    </row>
    <row r="54" spans="1:461" ht="15">
      <c r="A54" s="172">
        <v>11</v>
      </c>
      <c r="B54" s="231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/>
      <c r="K54" s="176" t="str">
        <f t="shared" si="42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3"/>
        <v xml:space="preserve"> </v>
      </c>
      <c r="T54" s="175">
        <f t="shared" si="44"/>
        <v>0</v>
      </c>
      <c r="U54" s="176" t="str">
        <f t="shared" si="45"/>
        <v xml:space="preserve"> </v>
      </c>
      <c r="W54" s="172">
        <v>11</v>
      </c>
      <c r="X54" s="231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/>
      <c r="AG54" s="176" t="str">
        <f t="shared" si="46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26"/>
        <v xml:space="preserve"> </v>
      </c>
      <c r="AP54" s="175">
        <f t="shared" si="48"/>
        <v>0</v>
      </c>
      <c r="AQ54" s="176" t="str">
        <f t="shared" si="49"/>
        <v xml:space="preserve"> </v>
      </c>
      <c r="AS54" s="172">
        <v>11</v>
      </c>
      <c r="AT54" s="231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/>
      <c r="BC54" s="176" t="str">
        <f t="shared" si="50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27"/>
        <v xml:space="preserve"> </v>
      </c>
      <c r="BL54" s="175">
        <f t="shared" si="52"/>
        <v>0</v>
      </c>
      <c r="BM54" s="176" t="str">
        <f t="shared" si="53"/>
        <v xml:space="preserve"> </v>
      </c>
      <c r="BO54" s="172">
        <v>11</v>
      </c>
      <c r="BP54" s="231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/>
      <c r="BY54" s="176" t="str">
        <f t="shared" si="54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28"/>
        <v xml:space="preserve"> </v>
      </c>
      <c r="CH54" s="175">
        <f t="shared" si="56"/>
        <v>0</v>
      </c>
      <c r="CI54" s="176" t="str">
        <f t="shared" si="57"/>
        <v xml:space="preserve"> </v>
      </c>
      <c r="CK54" s="172">
        <v>11</v>
      </c>
      <c r="CL54" s="231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/>
      <c r="CU54" s="176" t="str">
        <f t="shared" si="58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29"/>
        <v xml:space="preserve"> </v>
      </c>
      <c r="DD54" s="175">
        <f t="shared" si="60"/>
        <v>0</v>
      </c>
      <c r="DE54" s="176" t="str">
        <f t="shared" si="61"/>
        <v xml:space="preserve"> </v>
      </c>
      <c r="DG54" s="172">
        <v>11</v>
      </c>
      <c r="DH54" s="231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/>
      <c r="DQ54" s="176" t="str">
        <f t="shared" si="62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30"/>
        <v xml:space="preserve"> </v>
      </c>
      <c r="DZ54" s="175">
        <f t="shared" si="64"/>
        <v>0</v>
      </c>
      <c r="EA54" s="176" t="str">
        <f t="shared" si="65"/>
        <v xml:space="preserve"> </v>
      </c>
      <c r="EC54" s="172">
        <v>11</v>
      </c>
      <c r="ED54" s="231"/>
      <c r="EE54" s="173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4" t="str">
        <f t="shared" si="12"/>
        <v xml:space="preserve"> </v>
      </c>
      <c r="EK54" s="211" t="str">
        <f>IF(EG54=0," ",VLOOKUP(EG54,PROTOKOL!$A:$E,5,FALSE))</f>
        <v xml:space="preserve"> </v>
      </c>
      <c r="EL54" s="175"/>
      <c r="EM54" s="176" t="str">
        <f t="shared" si="66"/>
        <v xml:space="preserve"> 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31"/>
        <v xml:space="preserve"> </v>
      </c>
      <c r="EV54" s="175">
        <f t="shared" si="68"/>
        <v>0</v>
      </c>
      <c r="EW54" s="176" t="str">
        <f t="shared" si="69"/>
        <v xml:space="preserve"> </v>
      </c>
      <c r="EY54" s="172">
        <v>11</v>
      </c>
      <c r="EZ54" s="231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/>
      <c r="FI54" s="176" t="str">
        <f t="shared" si="70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32"/>
        <v xml:space="preserve"> </v>
      </c>
      <c r="FR54" s="175">
        <f t="shared" si="72"/>
        <v>0</v>
      </c>
      <c r="FS54" s="176" t="str">
        <f t="shared" si="73"/>
        <v xml:space="preserve"> </v>
      </c>
      <c r="FU54" s="172">
        <v>11</v>
      </c>
      <c r="FV54" s="231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/>
      <c r="GE54" s="176" t="str">
        <f t="shared" si="74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33"/>
        <v xml:space="preserve"> </v>
      </c>
      <c r="GN54" s="175">
        <f t="shared" si="76"/>
        <v>0</v>
      </c>
      <c r="GO54" s="176" t="str">
        <f t="shared" si="77"/>
        <v xml:space="preserve"> </v>
      </c>
      <c r="GQ54" s="172">
        <v>11</v>
      </c>
      <c r="GR54" s="231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/>
      <c r="HA54" s="176" t="str">
        <f t="shared" si="78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34"/>
        <v xml:space="preserve"> </v>
      </c>
      <c r="HJ54" s="175">
        <f t="shared" si="80"/>
        <v>0</v>
      </c>
      <c r="HK54" s="176" t="str">
        <f t="shared" si="81"/>
        <v xml:space="preserve"> </v>
      </c>
      <c r="HM54" s="172">
        <v>11</v>
      </c>
      <c r="HN54" s="231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/>
      <c r="HW54" s="176" t="str">
        <f t="shared" si="82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35"/>
        <v xml:space="preserve"> </v>
      </c>
      <c r="IF54" s="175">
        <f t="shared" si="84"/>
        <v>0</v>
      </c>
      <c r="IG54" s="176" t="str">
        <f t="shared" si="85"/>
        <v xml:space="preserve"> </v>
      </c>
      <c r="II54" s="172">
        <v>11</v>
      </c>
      <c r="IJ54" s="231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/>
      <c r="IS54" s="176" t="str">
        <f t="shared" si="86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36"/>
        <v xml:space="preserve"> </v>
      </c>
      <c r="JB54" s="175">
        <f t="shared" si="88"/>
        <v>0</v>
      </c>
      <c r="JC54" s="176" t="str">
        <f t="shared" si="89"/>
        <v xml:space="preserve"> </v>
      </c>
      <c r="JE54" s="172">
        <v>11</v>
      </c>
      <c r="JF54" s="231"/>
      <c r="JG54" s="173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4" t="str">
        <f t="shared" si="24"/>
        <v xml:space="preserve"> </v>
      </c>
      <c r="JM54" s="211" t="str">
        <f>IF(JI54=0," ",VLOOKUP(JI54,PROTOKOL!$A:$E,5,FALSE))</f>
        <v xml:space="preserve"> </v>
      </c>
      <c r="JN54" s="175"/>
      <c r="JO54" s="176" t="str">
        <f t="shared" si="90"/>
        <v xml:space="preserve"> 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37"/>
        <v xml:space="preserve"> </v>
      </c>
      <c r="JX54" s="175">
        <f t="shared" si="92"/>
        <v>0</v>
      </c>
      <c r="JY54" s="176" t="str">
        <f t="shared" si="93"/>
        <v xml:space="preserve"> </v>
      </c>
      <c r="KA54" s="172">
        <v>11</v>
      </c>
      <c r="KB54" s="231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/>
      <c r="KK54" s="176" t="str">
        <f t="shared" si="94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38"/>
        <v xml:space="preserve"> </v>
      </c>
      <c r="KT54" s="175">
        <f t="shared" si="96"/>
        <v>0</v>
      </c>
      <c r="KU54" s="176" t="str">
        <f t="shared" si="97"/>
        <v xml:space="preserve"> </v>
      </c>
      <c r="KW54" s="172">
        <v>11</v>
      </c>
      <c r="KX54" s="231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/>
      <c r="LG54" s="176" t="str">
        <f t="shared" si="98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39"/>
        <v xml:space="preserve"> </v>
      </c>
      <c r="LP54" s="175">
        <f t="shared" si="100"/>
        <v>0</v>
      </c>
      <c r="LQ54" s="176" t="str">
        <f t="shared" si="101"/>
        <v xml:space="preserve"> </v>
      </c>
      <c r="LS54" s="172">
        <v>11</v>
      </c>
      <c r="LT54" s="231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/>
      <c r="MC54" s="176" t="str">
        <f t="shared" si="102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40"/>
        <v xml:space="preserve"> </v>
      </c>
      <c r="ML54" s="175">
        <f t="shared" si="104"/>
        <v>0</v>
      </c>
      <c r="MM54" s="176" t="str">
        <f t="shared" si="105"/>
        <v xml:space="preserve"> </v>
      </c>
      <c r="MO54" s="172">
        <v>11</v>
      </c>
      <c r="MP54" s="231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/>
      <c r="MY54" s="176" t="str">
        <f t="shared" si="106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41"/>
        <v xml:space="preserve"> </v>
      </c>
      <c r="NH54" s="175">
        <f t="shared" si="108"/>
        <v>0</v>
      </c>
      <c r="NI54" s="176" t="str">
        <f t="shared" si="109"/>
        <v xml:space="preserve"> </v>
      </c>
      <c r="NK54" s="172">
        <v>11</v>
      </c>
      <c r="NL54" s="231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/>
      <c r="NU54" s="176" t="str">
        <f t="shared" si="110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42"/>
        <v xml:space="preserve"> </v>
      </c>
      <c r="OD54" s="175">
        <f t="shared" si="112"/>
        <v>0</v>
      </c>
      <c r="OE54" s="176" t="str">
        <f t="shared" si="113"/>
        <v xml:space="preserve"> </v>
      </c>
      <c r="OG54" s="172">
        <v>11</v>
      </c>
      <c r="OH54" s="231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/>
      <c r="OQ54" s="176" t="str">
        <f t="shared" si="114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43"/>
        <v xml:space="preserve"> </v>
      </c>
      <c r="OZ54" s="175">
        <f t="shared" si="116"/>
        <v>0</v>
      </c>
      <c r="PA54" s="176" t="str">
        <f t="shared" si="117"/>
        <v xml:space="preserve"> </v>
      </c>
      <c r="PC54" s="172">
        <v>11</v>
      </c>
      <c r="PD54" s="231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/>
      <c r="PM54" s="176" t="str">
        <f t="shared" si="118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44"/>
        <v xml:space="preserve"> </v>
      </c>
      <c r="PV54" s="175">
        <f t="shared" si="120"/>
        <v>0</v>
      </c>
      <c r="PW54" s="176" t="str">
        <f t="shared" si="121"/>
        <v xml:space="preserve"> </v>
      </c>
      <c r="PY54" s="172">
        <v>11</v>
      </c>
      <c r="PZ54" s="231"/>
      <c r="QA54" s="173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4" t="str">
        <f t="shared" si="40"/>
        <v xml:space="preserve"> </v>
      </c>
      <c r="QG54" s="211" t="str">
        <f>IF(QC54=0," ",VLOOKUP(QC54,PROTOKOL!$A:$E,5,FALSE))</f>
        <v xml:space="preserve"> </v>
      </c>
      <c r="QH54" s="175"/>
      <c r="QI54" s="176" t="str">
        <f t="shared" si="122"/>
        <v xml:space="preserve"> 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45"/>
        <v xml:space="preserve"> </v>
      </c>
      <c r="QR54" s="175">
        <f t="shared" si="124"/>
        <v>0</v>
      </c>
      <c r="QS54" s="176" t="str">
        <f t="shared" si="125"/>
        <v xml:space="preserve"> </v>
      </c>
    </row>
    <row r="55" spans="1:461" ht="15">
      <c r="A55" s="172">
        <v>11</v>
      </c>
      <c r="B55" s="232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/>
      <c r="K55" s="176" t="str">
        <f t="shared" si="42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3"/>
        <v xml:space="preserve"> </v>
      </c>
      <c r="T55" s="175">
        <f t="shared" si="44"/>
        <v>0</v>
      </c>
      <c r="U55" s="176" t="str">
        <f t="shared" si="45"/>
        <v xml:space="preserve"> </v>
      </c>
      <c r="W55" s="172">
        <v>11</v>
      </c>
      <c r="X55" s="232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/>
      <c r="AG55" s="176" t="str">
        <f t="shared" si="46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26"/>
        <v xml:space="preserve"> </v>
      </c>
      <c r="AP55" s="175">
        <f t="shared" si="48"/>
        <v>0</v>
      </c>
      <c r="AQ55" s="176" t="str">
        <f t="shared" si="49"/>
        <v xml:space="preserve"> </v>
      </c>
      <c r="AS55" s="172">
        <v>11</v>
      </c>
      <c r="AT55" s="232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/>
      <c r="BC55" s="176" t="str">
        <f t="shared" si="50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27"/>
        <v xml:space="preserve"> </v>
      </c>
      <c r="BL55" s="175">
        <f t="shared" si="52"/>
        <v>0</v>
      </c>
      <c r="BM55" s="176" t="str">
        <f t="shared" si="53"/>
        <v xml:space="preserve"> </v>
      </c>
      <c r="BO55" s="172">
        <v>11</v>
      </c>
      <c r="BP55" s="232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/>
      <c r="BY55" s="176" t="str">
        <f t="shared" si="54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28"/>
        <v xml:space="preserve"> </v>
      </c>
      <c r="CH55" s="175">
        <f t="shared" si="56"/>
        <v>0</v>
      </c>
      <c r="CI55" s="176" t="str">
        <f t="shared" si="57"/>
        <v xml:space="preserve"> </v>
      </c>
      <c r="CK55" s="172">
        <v>11</v>
      </c>
      <c r="CL55" s="232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/>
      <c r="CU55" s="176" t="str">
        <f t="shared" si="58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29"/>
        <v xml:space="preserve"> </v>
      </c>
      <c r="DD55" s="175">
        <f t="shared" si="60"/>
        <v>0</v>
      </c>
      <c r="DE55" s="176" t="str">
        <f t="shared" si="61"/>
        <v xml:space="preserve"> </v>
      </c>
      <c r="DG55" s="172">
        <v>11</v>
      </c>
      <c r="DH55" s="232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/>
      <c r="DQ55" s="176" t="str">
        <f t="shared" si="62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30"/>
        <v xml:space="preserve"> </v>
      </c>
      <c r="DZ55" s="175">
        <f t="shared" si="64"/>
        <v>0</v>
      </c>
      <c r="EA55" s="176" t="str">
        <f t="shared" si="65"/>
        <v xml:space="preserve"> </v>
      </c>
      <c r="EC55" s="172">
        <v>11</v>
      </c>
      <c r="ED55" s="232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/>
      <c r="EM55" s="176" t="str">
        <f t="shared" si="66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31"/>
        <v xml:space="preserve"> </v>
      </c>
      <c r="EV55" s="175">
        <f t="shared" si="68"/>
        <v>0</v>
      </c>
      <c r="EW55" s="176" t="str">
        <f t="shared" si="69"/>
        <v xml:space="preserve"> </v>
      </c>
      <c r="EY55" s="172">
        <v>11</v>
      </c>
      <c r="EZ55" s="232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/>
      <c r="FI55" s="176" t="str">
        <f t="shared" si="70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32"/>
        <v xml:space="preserve"> </v>
      </c>
      <c r="FR55" s="175">
        <f t="shared" si="72"/>
        <v>0</v>
      </c>
      <c r="FS55" s="176" t="str">
        <f t="shared" si="73"/>
        <v xml:space="preserve"> </v>
      </c>
      <c r="FU55" s="172">
        <v>11</v>
      </c>
      <c r="FV55" s="232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/>
      <c r="GE55" s="176" t="str">
        <f t="shared" si="74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33"/>
        <v xml:space="preserve"> </v>
      </c>
      <c r="GN55" s="175">
        <f t="shared" si="76"/>
        <v>0</v>
      </c>
      <c r="GO55" s="176" t="str">
        <f t="shared" si="77"/>
        <v xml:space="preserve"> </v>
      </c>
      <c r="GQ55" s="172">
        <v>11</v>
      </c>
      <c r="GR55" s="232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/>
      <c r="HA55" s="176" t="str">
        <f t="shared" si="78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34"/>
        <v xml:space="preserve"> </v>
      </c>
      <c r="HJ55" s="175">
        <f t="shared" si="80"/>
        <v>0</v>
      </c>
      <c r="HK55" s="176" t="str">
        <f t="shared" si="81"/>
        <v xml:space="preserve"> </v>
      </c>
      <c r="HM55" s="172">
        <v>11</v>
      </c>
      <c r="HN55" s="232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/>
      <c r="HW55" s="176" t="str">
        <f t="shared" si="82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35"/>
        <v xml:space="preserve"> </v>
      </c>
      <c r="IF55" s="175">
        <f t="shared" si="84"/>
        <v>0</v>
      </c>
      <c r="IG55" s="176" t="str">
        <f t="shared" si="85"/>
        <v xml:space="preserve"> </v>
      </c>
      <c r="II55" s="172">
        <v>11</v>
      </c>
      <c r="IJ55" s="232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/>
      <c r="IS55" s="176" t="str">
        <f t="shared" si="86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36"/>
        <v xml:space="preserve"> </v>
      </c>
      <c r="JB55" s="175">
        <f t="shared" si="88"/>
        <v>0</v>
      </c>
      <c r="JC55" s="176" t="str">
        <f t="shared" si="89"/>
        <v xml:space="preserve"> </v>
      </c>
      <c r="JE55" s="172">
        <v>11</v>
      </c>
      <c r="JF55" s="232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/>
      <c r="JO55" s="176" t="str">
        <f t="shared" si="90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37"/>
        <v xml:space="preserve"> </v>
      </c>
      <c r="JX55" s="175">
        <f t="shared" si="92"/>
        <v>0</v>
      </c>
      <c r="JY55" s="176" t="str">
        <f t="shared" si="93"/>
        <v xml:space="preserve"> </v>
      </c>
      <c r="KA55" s="172">
        <v>11</v>
      </c>
      <c r="KB55" s="232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/>
      <c r="KK55" s="176" t="str">
        <f t="shared" si="94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38"/>
        <v xml:space="preserve"> </v>
      </c>
      <c r="KT55" s="175">
        <f t="shared" si="96"/>
        <v>0</v>
      </c>
      <c r="KU55" s="176" t="str">
        <f t="shared" si="97"/>
        <v xml:space="preserve"> </v>
      </c>
      <c r="KW55" s="172">
        <v>11</v>
      </c>
      <c r="KX55" s="232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/>
      <c r="LG55" s="176" t="str">
        <f t="shared" si="98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39"/>
        <v xml:space="preserve"> </v>
      </c>
      <c r="LP55" s="175">
        <f t="shared" si="100"/>
        <v>0</v>
      </c>
      <c r="LQ55" s="176" t="str">
        <f t="shared" si="101"/>
        <v xml:space="preserve"> </v>
      </c>
      <c r="LS55" s="172">
        <v>11</v>
      </c>
      <c r="LT55" s="232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/>
      <c r="MC55" s="176" t="str">
        <f t="shared" si="102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40"/>
        <v xml:space="preserve"> </v>
      </c>
      <c r="ML55" s="175">
        <f t="shared" si="104"/>
        <v>0</v>
      </c>
      <c r="MM55" s="176" t="str">
        <f t="shared" si="105"/>
        <v xml:space="preserve"> </v>
      </c>
      <c r="MO55" s="172">
        <v>11</v>
      </c>
      <c r="MP55" s="232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/>
      <c r="MY55" s="176" t="str">
        <f t="shared" si="106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41"/>
        <v xml:space="preserve"> </v>
      </c>
      <c r="NH55" s="175">
        <f t="shared" si="108"/>
        <v>0</v>
      </c>
      <c r="NI55" s="176" t="str">
        <f t="shared" si="109"/>
        <v xml:space="preserve"> </v>
      </c>
      <c r="NK55" s="172">
        <v>11</v>
      </c>
      <c r="NL55" s="232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/>
      <c r="NU55" s="176" t="str">
        <f t="shared" si="110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42"/>
        <v xml:space="preserve"> </v>
      </c>
      <c r="OD55" s="175">
        <f t="shared" si="112"/>
        <v>0</v>
      </c>
      <c r="OE55" s="176" t="str">
        <f t="shared" si="113"/>
        <v xml:space="preserve"> </v>
      </c>
      <c r="OG55" s="172">
        <v>11</v>
      </c>
      <c r="OH55" s="232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/>
      <c r="OQ55" s="176" t="str">
        <f t="shared" si="114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43"/>
        <v xml:space="preserve"> </v>
      </c>
      <c r="OZ55" s="175">
        <f t="shared" si="116"/>
        <v>0</v>
      </c>
      <c r="PA55" s="176" t="str">
        <f t="shared" si="117"/>
        <v xml:space="preserve"> </v>
      </c>
      <c r="PC55" s="172">
        <v>11</v>
      </c>
      <c r="PD55" s="232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/>
      <c r="PM55" s="176" t="str">
        <f t="shared" si="118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44"/>
        <v xml:space="preserve"> </v>
      </c>
      <c r="PV55" s="175">
        <f t="shared" si="120"/>
        <v>0</v>
      </c>
      <c r="PW55" s="176" t="str">
        <f t="shared" si="121"/>
        <v xml:space="preserve"> </v>
      </c>
      <c r="PY55" s="172">
        <v>11</v>
      </c>
      <c r="PZ55" s="232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/>
      <c r="QI55" s="176" t="str">
        <f t="shared" si="122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45"/>
        <v xml:space="preserve"> </v>
      </c>
      <c r="QR55" s="175">
        <f t="shared" si="124"/>
        <v>0</v>
      </c>
      <c r="QS55" s="176" t="str">
        <f t="shared" si="125"/>
        <v xml:space="preserve"> </v>
      </c>
    </row>
    <row r="56" spans="1:461" ht="15">
      <c r="A56" s="172">
        <v>12</v>
      </c>
      <c r="B56" s="233">
        <v>12</v>
      </c>
      <c r="C56" s="173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/>
      <c r="K56" s="176" t="str">
        <f t="shared" si="42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3"/>
        <v xml:space="preserve"> </v>
      </c>
      <c r="T56" s="175">
        <f t="shared" si="44"/>
        <v>0</v>
      </c>
      <c r="U56" s="176" t="str">
        <f t="shared" si="45"/>
        <v xml:space="preserve"> </v>
      </c>
      <c r="W56" s="172">
        <v>12</v>
      </c>
      <c r="X56" s="233">
        <v>12</v>
      </c>
      <c r="Y56" s="173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/>
      <c r="AG56" s="176" t="str">
        <f t="shared" si="46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26"/>
        <v xml:space="preserve"> </v>
      </c>
      <c r="AP56" s="175">
        <f t="shared" si="48"/>
        <v>0</v>
      </c>
      <c r="AQ56" s="176" t="str">
        <f t="shared" si="49"/>
        <v xml:space="preserve"> </v>
      </c>
      <c r="AS56" s="172">
        <v>12</v>
      </c>
      <c r="AT56" s="233">
        <v>12</v>
      </c>
      <c r="AU56" s="173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4" t="str">
        <f t="shared" si="4"/>
        <v xml:space="preserve"> </v>
      </c>
      <c r="BA56" s="211" t="str">
        <f>IF(AW56=0," ",VLOOKUP(AW56,PROTOKOL!$A:$E,5,FALSE))</f>
        <v xml:space="preserve"> </v>
      </c>
      <c r="BB56" s="175"/>
      <c r="BC56" s="176" t="str">
        <f t="shared" si="50"/>
        <v xml:space="preserve"> 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27"/>
        <v xml:space="preserve"> </v>
      </c>
      <c r="BL56" s="175">
        <f t="shared" si="52"/>
        <v>0</v>
      </c>
      <c r="BM56" s="176" t="str">
        <f t="shared" si="53"/>
        <v xml:space="preserve"> </v>
      </c>
      <c r="BO56" s="172">
        <v>12</v>
      </c>
      <c r="BP56" s="233">
        <v>12</v>
      </c>
      <c r="BQ56" s="173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4" t="str">
        <f t="shared" si="6"/>
        <v xml:space="preserve"> </v>
      </c>
      <c r="BW56" s="211" t="str">
        <f>IF(BS56=0," ",VLOOKUP(BS56,PROTOKOL!$A:$E,5,FALSE))</f>
        <v xml:space="preserve"> </v>
      </c>
      <c r="BX56" s="175"/>
      <c r="BY56" s="176" t="str">
        <f t="shared" si="54"/>
        <v xml:space="preserve"> 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28"/>
        <v xml:space="preserve"> </v>
      </c>
      <c r="CH56" s="175">
        <f t="shared" si="56"/>
        <v>0</v>
      </c>
      <c r="CI56" s="176" t="str">
        <f t="shared" si="57"/>
        <v xml:space="preserve"> </v>
      </c>
      <c r="CK56" s="172">
        <v>12</v>
      </c>
      <c r="CL56" s="233">
        <v>12</v>
      </c>
      <c r="CM56" s="173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4" t="str">
        <f t="shared" si="8"/>
        <v xml:space="preserve"> </v>
      </c>
      <c r="CS56" s="211" t="str">
        <f>IF(CO56=0," ",VLOOKUP(CO56,PROTOKOL!$A:$E,5,FALSE))</f>
        <v xml:space="preserve"> </v>
      </c>
      <c r="CT56" s="175"/>
      <c r="CU56" s="176" t="str">
        <f t="shared" si="58"/>
        <v xml:space="preserve"> 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29"/>
        <v xml:space="preserve"> </v>
      </c>
      <c r="DD56" s="175">
        <f t="shared" si="60"/>
        <v>0</v>
      </c>
      <c r="DE56" s="176" t="str">
        <f t="shared" si="61"/>
        <v xml:space="preserve"> </v>
      </c>
      <c r="DG56" s="172">
        <v>12</v>
      </c>
      <c r="DH56" s="233">
        <v>12</v>
      </c>
      <c r="DI56" s="173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/>
      <c r="DQ56" s="176" t="str">
        <f t="shared" si="62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30"/>
        <v xml:space="preserve"> </v>
      </c>
      <c r="DZ56" s="175">
        <f t="shared" si="64"/>
        <v>0</v>
      </c>
      <c r="EA56" s="176" t="str">
        <f t="shared" si="65"/>
        <v xml:space="preserve"> </v>
      </c>
      <c r="EC56" s="172">
        <v>12</v>
      </c>
      <c r="ED56" s="233">
        <v>12</v>
      </c>
      <c r="EE56" s="173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4" t="str">
        <f t="shared" si="12"/>
        <v xml:space="preserve"> </v>
      </c>
      <c r="EK56" s="211" t="str">
        <f>IF(EG56=0," ",VLOOKUP(EG56,PROTOKOL!$A:$E,5,FALSE))</f>
        <v xml:space="preserve"> </v>
      </c>
      <c r="EL56" s="175"/>
      <c r="EM56" s="176" t="str">
        <f t="shared" si="66"/>
        <v xml:space="preserve"> 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31"/>
        <v xml:space="preserve"> </v>
      </c>
      <c r="EV56" s="175">
        <f t="shared" si="68"/>
        <v>0</v>
      </c>
      <c r="EW56" s="176" t="str">
        <f t="shared" si="69"/>
        <v xml:space="preserve"> </v>
      </c>
      <c r="EY56" s="172">
        <v>12</v>
      </c>
      <c r="EZ56" s="233">
        <v>12</v>
      </c>
      <c r="FA56" s="173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4" t="str">
        <f t="shared" si="14"/>
        <v xml:space="preserve"> </v>
      </c>
      <c r="FG56" s="211" t="str">
        <f>IF(FC56=0," ",VLOOKUP(FC56,PROTOKOL!$A:$E,5,FALSE))</f>
        <v xml:space="preserve"> </v>
      </c>
      <c r="FH56" s="175"/>
      <c r="FI56" s="176" t="str">
        <f t="shared" si="70"/>
        <v xml:space="preserve"> 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32"/>
        <v xml:space="preserve"> </v>
      </c>
      <c r="FR56" s="175">
        <f t="shared" si="72"/>
        <v>0</v>
      </c>
      <c r="FS56" s="176" t="str">
        <f t="shared" si="73"/>
        <v xml:space="preserve"> </v>
      </c>
      <c r="FU56" s="172">
        <v>12</v>
      </c>
      <c r="FV56" s="233">
        <v>12</v>
      </c>
      <c r="FW56" s="173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4" t="str">
        <f t="shared" si="16"/>
        <v xml:space="preserve"> </v>
      </c>
      <c r="GC56" s="211" t="str">
        <f>IF(FY56=0," ",VLOOKUP(FY56,PROTOKOL!$A:$E,5,FALSE))</f>
        <v xml:space="preserve"> </v>
      </c>
      <c r="GD56" s="175"/>
      <c r="GE56" s="176" t="str">
        <f t="shared" si="74"/>
        <v xml:space="preserve"> 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33"/>
        <v xml:space="preserve"> </v>
      </c>
      <c r="GN56" s="175">
        <f t="shared" si="76"/>
        <v>0</v>
      </c>
      <c r="GO56" s="176" t="str">
        <f t="shared" si="77"/>
        <v xml:space="preserve"> </v>
      </c>
      <c r="GQ56" s="172">
        <v>12</v>
      </c>
      <c r="GR56" s="233">
        <v>12</v>
      </c>
      <c r="GS56" s="173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4" t="str">
        <f t="shared" si="18"/>
        <v xml:space="preserve"> </v>
      </c>
      <c r="GY56" s="211" t="str">
        <f>IF(GU56=0," ",VLOOKUP(GU56,PROTOKOL!$A:$E,5,FALSE))</f>
        <v xml:space="preserve"> </v>
      </c>
      <c r="GZ56" s="175"/>
      <c r="HA56" s="176" t="str">
        <f t="shared" si="78"/>
        <v xml:space="preserve"> 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34"/>
        <v xml:space="preserve"> </v>
      </c>
      <c r="HJ56" s="175">
        <f t="shared" si="80"/>
        <v>0</v>
      </c>
      <c r="HK56" s="176" t="str">
        <f t="shared" si="81"/>
        <v xml:space="preserve"> </v>
      </c>
      <c r="HM56" s="172">
        <v>12</v>
      </c>
      <c r="HN56" s="233">
        <v>12</v>
      </c>
      <c r="HO56" s="173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4" t="str">
        <f t="shared" si="20"/>
        <v xml:space="preserve"> </v>
      </c>
      <c r="HU56" s="211" t="str">
        <f>IF(HQ56=0," ",VLOOKUP(HQ56,PROTOKOL!$A:$E,5,FALSE))</f>
        <v xml:space="preserve"> </v>
      </c>
      <c r="HV56" s="175"/>
      <c r="HW56" s="176" t="str">
        <f t="shared" si="82"/>
        <v xml:space="preserve"> 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35"/>
        <v xml:space="preserve"> </v>
      </c>
      <c r="IF56" s="175">
        <f t="shared" si="84"/>
        <v>0</v>
      </c>
      <c r="IG56" s="176" t="str">
        <f t="shared" si="85"/>
        <v xml:space="preserve"> </v>
      </c>
      <c r="II56" s="172">
        <v>12</v>
      </c>
      <c r="IJ56" s="233">
        <v>12</v>
      </c>
      <c r="IK56" s="173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4" t="str">
        <f t="shared" si="22"/>
        <v xml:space="preserve"> </v>
      </c>
      <c r="IQ56" s="211" t="str">
        <f>IF(IM56=0," ",VLOOKUP(IM56,PROTOKOL!$A:$E,5,FALSE))</f>
        <v xml:space="preserve"> </v>
      </c>
      <c r="IR56" s="175"/>
      <c r="IS56" s="176" t="str">
        <f t="shared" si="86"/>
        <v xml:space="preserve"> 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36"/>
        <v xml:space="preserve"> </v>
      </c>
      <c r="JB56" s="175">
        <f t="shared" si="88"/>
        <v>0</v>
      </c>
      <c r="JC56" s="176" t="str">
        <f t="shared" si="89"/>
        <v xml:space="preserve"> </v>
      </c>
      <c r="JE56" s="172">
        <v>12</v>
      </c>
      <c r="JF56" s="233">
        <v>12</v>
      </c>
      <c r="JG56" s="173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/>
      <c r="JO56" s="176" t="str">
        <f t="shared" si="90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37"/>
        <v xml:space="preserve"> </v>
      </c>
      <c r="JX56" s="175">
        <f t="shared" si="92"/>
        <v>0</v>
      </c>
      <c r="JY56" s="176" t="str">
        <f t="shared" si="93"/>
        <v xml:space="preserve"> </v>
      </c>
      <c r="KA56" s="172">
        <v>12</v>
      </c>
      <c r="KB56" s="233">
        <v>12</v>
      </c>
      <c r="KC56" s="173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4" t="str">
        <f t="shared" si="26"/>
        <v xml:space="preserve"> </v>
      </c>
      <c r="KI56" s="211" t="str">
        <f>IF(KE56=0," ",VLOOKUP(KE56,PROTOKOL!$A:$E,5,FALSE))</f>
        <v xml:space="preserve"> </v>
      </c>
      <c r="KJ56" s="175"/>
      <c r="KK56" s="176" t="str">
        <f t="shared" si="94"/>
        <v xml:space="preserve"> 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38"/>
        <v xml:space="preserve"> </v>
      </c>
      <c r="KT56" s="175">
        <f t="shared" si="96"/>
        <v>0</v>
      </c>
      <c r="KU56" s="176" t="str">
        <f t="shared" si="97"/>
        <v xml:space="preserve"> </v>
      </c>
      <c r="KW56" s="172">
        <v>12</v>
      </c>
      <c r="KX56" s="233">
        <v>12</v>
      </c>
      <c r="KY56" s="173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/>
      <c r="LG56" s="176" t="str">
        <f t="shared" si="98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39"/>
        <v xml:space="preserve"> </v>
      </c>
      <c r="LP56" s="175">
        <f t="shared" si="100"/>
        <v>0</v>
      </c>
      <c r="LQ56" s="176" t="str">
        <f t="shared" si="101"/>
        <v xml:space="preserve"> </v>
      </c>
      <c r="LS56" s="172">
        <v>12</v>
      </c>
      <c r="LT56" s="233">
        <v>12</v>
      </c>
      <c r="LU56" s="173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4" t="str">
        <f t="shared" si="30"/>
        <v xml:space="preserve"> </v>
      </c>
      <c r="MA56" s="211" t="str">
        <f>IF(LW56=0," ",VLOOKUP(LW56,PROTOKOL!$A:$E,5,FALSE))</f>
        <v xml:space="preserve"> </v>
      </c>
      <c r="MB56" s="175"/>
      <c r="MC56" s="176" t="str">
        <f t="shared" si="102"/>
        <v xml:space="preserve"> 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40"/>
        <v xml:space="preserve"> </v>
      </c>
      <c r="ML56" s="175">
        <f t="shared" si="104"/>
        <v>0</v>
      </c>
      <c r="MM56" s="176" t="str">
        <f t="shared" si="105"/>
        <v xml:space="preserve"> </v>
      </c>
      <c r="MO56" s="172">
        <v>12</v>
      </c>
      <c r="MP56" s="233">
        <v>12</v>
      </c>
      <c r="MQ56" s="173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4" t="str">
        <f t="shared" si="32"/>
        <v xml:space="preserve"> </v>
      </c>
      <c r="MW56" s="211" t="str">
        <f>IF(MS56=0," ",VLOOKUP(MS56,PROTOKOL!$A:$E,5,FALSE))</f>
        <v xml:space="preserve"> </v>
      </c>
      <c r="MX56" s="175"/>
      <c r="MY56" s="176" t="str">
        <f t="shared" si="106"/>
        <v xml:space="preserve"> 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41"/>
        <v xml:space="preserve"> </v>
      </c>
      <c r="NH56" s="175">
        <f t="shared" si="108"/>
        <v>0</v>
      </c>
      <c r="NI56" s="176" t="str">
        <f t="shared" si="109"/>
        <v xml:space="preserve"> </v>
      </c>
      <c r="NK56" s="172">
        <v>12</v>
      </c>
      <c r="NL56" s="233">
        <v>12</v>
      </c>
      <c r="NM56" s="173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/>
      <c r="NU56" s="176" t="str">
        <f t="shared" si="110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42"/>
        <v xml:space="preserve"> </v>
      </c>
      <c r="OD56" s="175">
        <f t="shared" si="112"/>
        <v>0</v>
      </c>
      <c r="OE56" s="176" t="str">
        <f t="shared" si="113"/>
        <v xml:space="preserve"> </v>
      </c>
      <c r="OG56" s="172">
        <v>12</v>
      </c>
      <c r="OH56" s="233">
        <v>12</v>
      </c>
      <c r="OI56" s="173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4" t="str">
        <f t="shared" si="36"/>
        <v xml:space="preserve"> </v>
      </c>
      <c r="OO56" s="211" t="str">
        <f>IF(OK56=0," ",VLOOKUP(OK56,PROTOKOL!$A:$E,5,FALSE))</f>
        <v xml:space="preserve"> </v>
      </c>
      <c r="OP56" s="175"/>
      <c r="OQ56" s="176" t="str">
        <f t="shared" si="114"/>
        <v xml:space="preserve"> 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43"/>
        <v xml:space="preserve"> </v>
      </c>
      <c r="OZ56" s="175">
        <f t="shared" si="116"/>
        <v>0</v>
      </c>
      <c r="PA56" s="176" t="str">
        <f t="shared" si="117"/>
        <v xml:space="preserve"> </v>
      </c>
      <c r="PC56" s="172">
        <v>12</v>
      </c>
      <c r="PD56" s="233">
        <v>12</v>
      </c>
      <c r="PE56" s="173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/>
      <c r="PM56" s="176" t="str">
        <f t="shared" si="118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44"/>
        <v xml:space="preserve"> </v>
      </c>
      <c r="PV56" s="175">
        <f t="shared" si="120"/>
        <v>0</v>
      </c>
      <c r="PW56" s="176" t="str">
        <f t="shared" si="121"/>
        <v xml:space="preserve"> </v>
      </c>
      <c r="PY56" s="172">
        <v>12</v>
      </c>
      <c r="PZ56" s="233">
        <v>12</v>
      </c>
      <c r="QA56" s="173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/>
      <c r="QI56" s="176" t="str">
        <f t="shared" si="122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45"/>
        <v xml:space="preserve"> </v>
      </c>
      <c r="QR56" s="175">
        <f t="shared" si="124"/>
        <v>0</v>
      </c>
      <c r="QS56" s="176" t="str">
        <f t="shared" si="125"/>
        <v xml:space="preserve"> </v>
      </c>
    </row>
    <row r="57" spans="1:461" ht="15">
      <c r="A57" s="172">
        <v>12</v>
      </c>
      <c r="B57" s="231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/>
      <c r="K57" s="176" t="str">
        <f t="shared" si="42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3"/>
        <v xml:space="preserve"> </v>
      </c>
      <c r="T57" s="175">
        <f t="shared" si="44"/>
        <v>0</v>
      </c>
      <c r="U57" s="176" t="str">
        <f t="shared" si="45"/>
        <v xml:space="preserve"> </v>
      </c>
      <c r="W57" s="172">
        <v>12</v>
      </c>
      <c r="X57" s="231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/>
      <c r="AG57" s="176" t="str">
        <f t="shared" si="46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26"/>
        <v xml:space="preserve"> </v>
      </c>
      <c r="AP57" s="175">
        <f t="shared" si="48"/>
        <v>0</v>
      </c>
      <c r="AQ57" s="176" t="str">
        <f t="shared" si="49"/>
        <v xml:space="preserve"> </v>
      </c>
      <c r="AS57" s="172">
        <v>12</v>
      </c>
      <c r="AT57" s="231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/>
      <c r="BC57" s="176" t="str">
        <f t="shared" si="50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27"/>
        <v xml:space="preserve"> </v>
      </c>
      <c r="BL57" s="175">
        <f t="shared" si="52"/>
        <v>0</v>
      </c>
      <c r="BM57" s="176" t="str">
        <f t="shared" si="53"/>
        <v xml:space="preserve"> </v>
      </c>
      <c r="BO57" s="172">
        <v>12</v>
      </c>
      <c r="BP57" s="231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/>
      <c r="BY57" s="176" t="str">
        <f t="shared" si="54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28"/>
        <v xml:space="preserve"> </v>
      </c>
      <c r="CH57" s="175">
        <f t="shared" si="56"/>
        <v>0</v>
      </c>
      <c r="CI57" s="176" t="str">
        <f t="shared" si="57"/>
        <v xml:space="preserve"> </v>
      </c>
      <c r="CK57" s="172">
        <v>12</v>
      </c>
      <c r="CL57" s="231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/>
      <c r="CU57" s="176" t="str">
        <f t="shared" si="58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29"/>
        <v xml:space="preserve"> </v>
      </c>
      <c r="DD57" s="175">
        <f t="shared" si="60"/>
        <v>0</v>
      </c>
      <c r="DE57" s="176" t="str">
        <f t="shared" si="61"/>
        <v xml:space="preserve"> </v>
      </c>
      <c r="DG57" s="172">
        <v>12</v>
      </c>
      <c r="DH57" s="231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/>
      <c r="DQ57" s="176" t="str">
        <f t="shared" si="62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30"/>
        <v xml:space="preserve"> </v>
      </c>
      <c r="DZ57" s="175">
        <f t="shared" si="64"/>
        <v>0</v>
      </c>
      <c r="EA57" s="176" t="str">
        <f t="shared" si="65"/>
        <v xml:space="preserve"> </v>
      </c>
      <c r="EC57" s="172">
        <v>12</v>
      </c>
      <c r="ED57" s="231"/>
      <c r="EE57" s="173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4" t="str">
        <f t="shared" si="12"/>
        <v xml:space="preserve"> </v>
      </c>
      <c r="EK57" s="211" t="str">
        <f>IF(EG57=0," ",VLOOKUP(EG57,PROTOKOL!$A:$E,5,FALSE))</f>
        <v xml:space="preserve"> </v>
      </c>
      <c r="EL57" s="175"/>
      <c r="EM57" s="176" t="str">
        <f t="shared" si="66"/>
        <v xml:space="preserve"> 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31"/>
        <v xml:space="preserve"> </v>
      </c>
      <c r="EV57" s="175">
        <f t="shared" si="68"/>
        <v>0</v>
      </c>
      <c r="EW57" s="176" t="str">
        <f t="shared" si="69"/>
        <v xml:space="preserve"> </v>
      </c>
      <c r="EY57" s="172">
        <v>12</v>
      </c>
      <c r="EZ57" s="231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/>
      <c r="FI57" s="176" t="str">
        <f t="shared" si="70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32"/>
        <v xml:space="preserve"> </v>
      </c>
      <c r="FR57" s="175">
        <f t="shared" si="72"/>
        <v>0</v>
      </c>
      <c r="FS57" s="176" t="str">
        <f t="shared" si="73"/>
        <v xml:space="preserve"> </v>
      </c>
      <c r="FU57" s="172">
        <v>12</v>
      </c>
      <c r="FV57" s="231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/>
      <c r="GE57" s="176" t="str">
        <f t="shared" si="74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33"/>
        <v xml:space="preserve"> </v>
      </c>
      <c r="GN57" s="175">
        <f t="shared" si="76"/>
        <v>0</v>
      </c>
      <c r="GO57" s="176" t="str">
        <f t="shared" si="77"/>
        <v xml:space="preserve"> </v>
      </c>
      <c r="GQ57" s="172">
        <v>12</v>
      </c>
      <c r="GR57" s="231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/>
      <c r="HA57" s="176" t="str">
        <f t="shared" si="78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34"/>
        <v xml:space="preserve"> </v>
      </c>
      <c r="HJ57" s="175">
        <f t="shared" si="80"/>
        <v>0</v>
      </c>
      <c r="HK57" s="176" t="str">
        <f t="shared" si="81"/>
        <v xml:space="preserve"> </v>
      </c>
      <c r="HM57" s="172">
        <v>12</v>
      </c>
      <c r="HN57" s="231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/>
      <c r="HW57" s="176" t="str">
        <f t="shared" si="82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35"/>
        <v xml:space="preserve"> </v>
      </c>
      <c r="IF57" s="175">
        <f t="shared" si="84"/>
        <v>0</v>
      </c>
      <c r="IG57" s="176" t="str">
        <f t="shared" si="85"/>
        <v xml:space="preserve"> </v>
      </c>
      <c r="II57" s="172">
        <v>12</v>
      </c>
      <c r="IJ57" s="231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/>
      <c r="IS57" s="176" t="str">
        <f t="shared" si="86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36"/>
        <v xml:space="preserve"> </v>
      </c>
      <c r="JB57" s="175">
        <f t="shared" si="88"/>
        <v>0</v>
      </c>
      <c r="JC57" s="176" t="str">
        <f t="shared" si="89"/>
        <v xml:space="preserve"> </v>
      </c>
      <c r="JE57" s="172">
        <v>12</v>
      </c>
      <c r="JF57" s="231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/>
      <c r="JO57" s="176" t="str">
        <f t="shared" si="90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37"/>
        <v xml:space="preserve"> </v>
      </c>
      <c r="JX57" s="175">
        <f t="shared" si="92"/>
        <v>0</v>
      </c>
      <c r="JY57" s="176" t="str">
        <f t="shared" si="93"/>
        <v xml:space="preserve"> </v>
      </c>
      <c r="KA57" s="172">
        <v>12</v>
      </c>
      <c r="KB57" s="231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/>
      <c r="KK57" s="176" t="str">
        <f t="shared" si="94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38"/>
        <v xml:space="preserve"> </v>
      </c>
      <c r="KT57" s="175">
        <f t="shared" si="96"/>
        <v>0</v>
      </c>
      <c r="KU57" s="176" t="str">
        <f t="shared" si="97"/>
        <v xml:space="preserve"> </v>
      </c>
      <c r="KW57" s="172">
        <v>12</v>
      </c>
      <c r="KX57" s="231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/>
      <c r="LG57" s="176" t="str">
        <f t="shared" si="98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39"/>
        <v xml:space="preserve"> </v>
      </c>
      <c r="LP57" s="175">
        <f t="shared" si="100"/>
        <v>0</v>
      </c>
      <c r="LQ57" s="176" t="str">
        <f t="shared" si="101"/>
        <v xml:space="preserve"> </v>
      </c>
      <c r="LS57" s="172">
        <v>12</v>
      </c>
      <c r="LT57" s="231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/>
      <c r="MC57" s="176" t="str">
        <f t="shared" si="102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40"/>
        <v xml:space="preserve"> </v>
      </c>
      <c r="ML57" s="175">
        <f t="shared" si="104"/>
        <v>0</v>
      </c>
      <c r="MM57" s="176" t="str">
        <f t="shared" si="105"/>
        <v xml:space="preserve"> </v>
      </c>
      <c r="MO57" s="172">
        <v>12</v>
      </c>
      <c r="MP57" s="231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/>
      <c r="MY57" s="176" t="str">
        <f t="shared" si="106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41"/>
        <v xml:space="preserve"> </v>
      </c>
      <c r="NH57" s="175">
        <f t="shared" si="108"/>
        <v>0</v>
      </c>
      <c r="NI57" s="176" t="str">
        <f t="shared" si="109"/>
        <v xml:space="preserve"> </v>
      </c>
      <c r="NK57" s="172">
        <v>12</v>
      </c>
      <c r="NL57" s="231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/>
      <c r="NU57" s="176" t="str">
        <f t="shared" si="110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42"/>
        <v xml:space="preserve"> </v>
      </c>
      <c r="OD57" s="175">
        <f t="shared" si="112"/>
        <v>0</v>
      </c>
      <c r="OE57" s="176" t="str">
        <f t="shared" si="113"/>
        <v xml:space="preserve"> </v>
      </c>
      <c r="OG57" s="172">
        <v>12</v>
      </c>
      <c r="OH57" s="231"/>
      <c r="OI57" s="173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4" t="str">
        <f t="shared" si="36"/>
        <v xml:space="preserve"> </v>
      </c>
      <c r="OO57" s="211" t="str">
        <f>IF(OK57=0," ",VLOOKUP(OK57,PROTOKOL!$A:$E,5,FALSE))</f>
        <v xml:space="preserve"> </v>
      </c>
      <c r="OP57" s="175"/>
      <c r="OQ57" s="176" t="str">
        <f t="shared" si="114"/>
        <v xml:space="preserve"> 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43"/>
        <v xml:space="preserve"> </v>
      </c>
      <c r="OZ57" s="175">
        <f t="shared" si="116"/>
        <v>0</v>
      </c>
      <c r="PA57" s="176" t="str">
        <f t="shared" si="117"/>
        <v xml:space="preserve"> </v>
      </c>
      <c r="PC57" s="172">
        <v>12</v>
      </c>
      <c r="PD57" s="231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/>
      <c r="PM57" s="176" t="str">
        <f t="shared" si="118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44"/>
        <v xml:space="preserve"> </v>
      </c>
      <c r="PV57" s="175">
        <f t="shared" si="120"/>
        <v>0</v>
      </c>
      <c r="PW57" s="176" t="str">
        <f t="shared" si="121"/>
        <v xml:space="preserve"> </v>
      </c>
      <c r="PY57" s="172">
        <v>12</v>
      </c>
      <c r="PZ57" s="231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/>
      <c r="QI57" s="176" t="str">
        <f t="shared" si="122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45"/>
        <v xml:space="preserve"> </v>
      </c>
      <c r="QR57" s="175">
        <f t="shared" si="124"/>
        <v>0</v>
      </c>
      <c r="QS57" s="176" t="str">
        <f t="shared" si="125"/>
        <v xml:space="preserve"> </v>
      </c>
    </row>
    <row r="58" spans="1:461" ht="15">
      <c r="A58" s="172">
        <v>12</v>
      </c>
      <c r="B58" s="232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/>
      <c r="K58" s="176" t="str">
        <f t="shared" si="42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3"/>
        <v xml:space="preserve"> </v>
      </c>
      <c r="T58" s="175">
        <f t="shared" si="44"/>
        <v>0</v>
      </c>
      <c r="U58" s="176" t="str">
        <f t="shared" si="45"/>
        <v xml:space="preserve"> </v>
      </c>
      <c r="W58" s="172">
        <v>12</v>
      </c>
      <c r="X58" s="232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/>
      <c r="AG58" s="176" t="str">
        <f t="shared" si="46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26"/>
        <v xml:space="preserve"> </v>
      </c>
      <c r="AP58" s="175">
        <f t="shared" si="48"/>
        <v>0</v>
      </c>
      <c r="AQ58" s="176" t="str">
        <f t="shared" si="49"/>
        <v xml:space="preserve"> </v>
      </c>
      <c r="AS58" s="172">
        <v>12</v>
      </c>
      <c r="AT58" s="232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/>
      <c r="BC58" s="176" t="str">
        <f t="shared" si="50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27"/>
        <v xml:space="preserve"> </v>
      </c>
      <c r="BL58" s="175">
        <f t="shared" si="52"/>
        <v>0</v>
      </c>
      <c r="BM58" s="176" t="str">
        <f t="shared" si="53"/>
        <v xml:space="preserve"> </v>
      </c>
      <c r="BO58" s="172">
        <v>12</v>
      </c>
      <c r="BP58" s="232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/>
      <c r="BY58" s="176" t="str">
        <f t="shared" si="54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28"/>
        <v xml:space="preserve"> </v>
      </c>
      <c r="CH58" s="175">
        <f t="shared" si="56"/>
        <v>0</v>
      </c>
      <c r="CI58" s="176" t="str">
        <f t="shared" si="57"/>
        <v xml:space="preserve"> </v>
      </c>
      <c r="CK58" s="172">
        <v>12</v>
      </c>
      <c r="CL58" s="232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/>
      <c r="CU58" s="176" t="str">
        <f t="shared" si="58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29"/>
        <v xml:space="preserve"> </v>
      </c>
      <c r="DD58" s="175">
        <f t="shared" si="60"/>
        <v>0</v>
      </c>
      <c r="DE58" s="176" t="str">
        <f t="shared" si="61"/>
        <v xml:space="preserve"> </v>
      </c>
      <c r="DG58" s="172">
        <v>12</v>
      </c>
      <c r="DH58" s="232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/>
      <c r="DQ58" s="176" t="str">
        <f t="shared" si="62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30"/>
        <v xml:space="preserve"> </v>
      </c>
      <c r="DZ58" s="175">
        <f t="shared" si="64"/>
        <v>0</v>
      </c>
      <c r="EA58" s="176" t="str">
        <f t="shared" si="65"/>
        <v xml:space="preserve"> </v>
      </c>
      <c r="EC58" s="172">
        <v>12</v>
      </c>
      <c r="ED58" s="232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/>
      <c r="EM58" s="176" t="str">
        <f t="shared" si="66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31"/>
        <v xml:space="preserve"> </v>
      </c>
      <c r="EV58" s="175">
        <f t="shared" si="68"/>
        <v>0</v>
      </c>
      <c r="EW58" s="176" t="str">
        <f t="shared" si="69"/>
        <v xml:space="preserve"> </v>
      </c>
      <c r="EY58" s="172">
        <v>12</v>
      </c>
      <c r="EZ58" s="232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/>
      <c r="FI58" s="176" t="str">
        <f t="shared" si="70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32"/>
        <v xml:space="preserve"> </v>
      </c>
      <c r="FR58" s="175">
        <f t="shared" si="72"/>
        <v>0</v>
      </c>
      <c r="FS58" s="176" t="str">
        <f t="shared" si="73"/>
        <v xml:space="preserve"> </v>
      </c>
      <c r="FU58" s="172">
        <v>12</v>
      </c>
      <c r="FV58" s="232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/>
      <c r="GE58" s="176" t="str">
        <f t="shared" si="74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33"/>
        <v xml:space="preserve"> </v>
      </c>
      <c r="GN58" s="175">
        <f t="shared" si="76"/>
        <v>0</v>
      </c>
      <c r="GO58" s="176" t="str">
        <f t="shared" si="77"/>
        <v xml:space="preserve"> </v>
      </c>
      <c r="GQ58" s="172">
        <v>12</v>
      </c>
      <c r="GR58" s="232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/>
      <c r="HA58" s="176" t="str">
        <f t="shared" si="78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34"/>
        <v xml:space="preserve"> </v>
      </c>
      <c r="HJ58" s="175">
        <f t="shared" si="80"/>
        <v>0</v>
      </c>
      <c r="HK58" s="176" t="str">
        <f t="shared" si="81"/>
        <v xml:space="preserve"> </v>
      </c>
      <c r="HM58" s="172">
        <v>12</v>
      </c>
      <c r="HN58" s="232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/>
      <c r="HW58" s="176" t="str">
        <f t="shared" si="82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35"/>
        <v xml:space="preserve"> </v>
      </c>
      <c r="IF58" s="175">
        <f t="shared" si="84"/>
        <v>0</v>
      </c>
      <c r="IG58" s="176" t="str">
        <f t="shared" si="85"/>
        <v xml:space="preserve"> </v>
      </c>
      <c r="II58" s="172">
        <v>12</v>
      </c>
      <c r="IJ58" s="232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/>
      <c r="IS58" s="176" t="str">
        <f t="shared" si="86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36"/>
        <v xml:space="preserve"> </v>
      </c>
      <c r="JB58" s="175">
        <f t="shared" si="88"/>
        <v>0</v>
      </c>
      <c r="JC58" s="176" t="str">
        <f t="shared" si="89"/>
        <v xml:space="preserve"> </v>
      </c>
      <c r="JE58" s="172">
        <v>12</v>
      </c>
      <c r="JF58" s="232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/>
      <c r="JO58" s="176" t="str">
        <f t="shared" si="90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37"/>
        <v xml:space="preserve"> </v>
      </c>
      <c r="JX58" s="175">
        <f t="shared" si="92"/>
        <v>0</v>
      </c>
      <c r="JY58" s="176" t="str">
        <f t="shared" si="93"/>
        <v xml:space="preserve"> </v>
      </c>
      <c r="KA58" s="172">
        <v>12</v>
      </c>
      <c r="KB58" s="232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/>
      <c r="KK58" s="176" t="str">
        <f t="shared" si="94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38"/>
        <v xml:space="preserve"> </v>
      </c>
      <c r="KT58" s="175">
        <f t="shared" si="96"/>
        <v>0</v>
      </c>
      <c r="KU58" s="176" t="str">
        <f t="shared" si="97"/>
        <v xml:space="preserve"> </v>
      </c>
      <c r="KW58" s="172">
        <v>12</v>
      </c>
      <c r="KX58" s="232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/>
      <c r="LG58" s="176" t="str">
        <f t="shared" si="98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39"/>
        <v xml:space="preserve"> </v>
      </c>
      <c r="LP58" s="175">
        <f t="shared" si="100"/>
        <v>0</v>
      </c>
      <c r="LQ58" s="176" t="str">
        <f t="shared" si="101"/>
        <v xml:space="preserve"> </v>
      </c>
      <c r="LS58" s="172">
        <v>12</v>
      </c>
      <c r="LT58" s="232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/>
      <c r="MC58" s="176" t="str">
        <f t="shared" si="102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40"/>
        <v xml:space="preserve"> </v>
      </c>
      <c r="ML58" s="175">
        <f t="shared" si="104"/>
        <v>0</v>
      </c>
      <c r="MM58" s="176" t="str">
        <f t="shared" si="105"/>
        <v xml:space="preserve"> </v>
      </c>
      <c r="MO58" s="172">
        <v>12</v>
      </c>
      <c r="MP58" s="232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/>
      <c r="MY58" s="176" t="str">
        <f t="shared" si="106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41"/>
        <v xml:space="preserve"> </v>
      </c>
      <c r="NH58" s="175">
        <f t="shared" si="108"/>
        <v>0</v>
      </c>
      <c r="NI58" s="176" t="str">
        <f t="shared" si="109"/>
        <v xml:space="preserve"> </v>
      </c>
      <c r="NK58" s="172">
        <v>12</v>
      </c>
      <c r="NL58" s="232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/>
      <c r="NU58" s="176" t="str">
        <f t="shared" si="110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42"/>
        <v xml:space="preserve"> </v>
      </c>
      <c r="OD58" s="175">
        <f t="shared" si="112"/>
        <v>0</v>
      </c>
      <c r="OE58" s="176" t="str">
        <f t="shared" si="113"/>
        <v xml:space="preserve"> </v>
      </c>
      <c r="OG58" s="172">
        <v>12</v>
      </c>
      <c r="OH58" s="232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/>
      <c r="OQ58" s="176" t="str">
        <f t="shared" si="114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43"/>
        <v xml:space="preserve"> </v>
      </c>
      <c r="OZ58" s="175">
        <f t="shared" si="116"/>
        <v>0</v>
      </c>
      <c r="PA58" s="176" t="str">
        <f t="shared" si="117"/>
        <v xml:space="preserve"> </v>
      </c>
      <c r="PC58" s="172">
        <v>12</v>
      </c>
      <c r="PD58" s="232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/>
      <c r="PM58" s="176" t="str">
        <f t="shared" si="118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44"/>
        <v xml:space="preserve"> </v>
      </c>
      <c r="PV58" s="175">
        <f t="shared" si="120"/>
        <v>0</v>
      </c>
      <c r="PW58" s="176" t="str">
        <f t="shared" si="121"/>
        <v xml:space="preserve"> </v>
      </c>
      <c r="PY58" s="172">
        <v>12</v>
      </c>
      <c r="PZ58" s="232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/>
      <c r="QI58" s="176" t="str">
        <f t="shared" si="122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45"/>
        <v xml:space="preserve"> </v>
      </c>
      <c r="QR58" s="175">
        <f t="shared" si="124"/>
        <v>0</v>
      </c>
      <c r="QS58" s="176" t="str">
        <f t="shared" si="125"/>
        <v xml:space="preserve"> </v>
      </c>
    </row>
    <row r="59" spans="1:461" ht="15">
      <c r="A59" s="172">
        <v>13</v>
      </c>
      <c r="B59" s="233">
        <v>13</v>
      </c>
      <c r="C59" s="173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4" t="str">
        <f t="shared" si="0"/>
        <v xml:space="preserve"> </v>
      </c>
      <c r="I59" s="211" t="str">
        <f>IF(E59=0," ",VLOOKUP(E59,PROTOKOL!$A:$E,5,FALSE))</f>
        <v xml:space="preserve"> </v>
      </c>
      <c r="J59" s="175"/>
      <c r="K59" s="176" t="str">
        <f t="shared" si="42"/>
        <v xml:space="preserve"> 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3"/>
        <v xml:space="preserve"> </v>
      </c>
      <c r="T59" s="175">
        <f t="shared" si="44"/>
        <v>0</v>
      </c>
      <c r="U59" s="176" t="str">
        <f t="shared" si="45"/>
        <v xml:space="preserve"> </v>
      </c>
      <c r="W59" s="172">
        <v>13</v>
      </c>
      <c r="X59" s="233">
        <v>13</v>
      </c>
      <c r="Y59" s="173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4" t="str">
        <f t="shared" si="2"/>
        <v xml:space="preserve"> </v>
      </c>
      <c r="AE59" s="211" t="str">
        <f>IF(AA59=0," ",VLOOKUP(AA59,PROTOKOL!$A:$E,5,FALSE))</f>
        <v xml:space="preserve"> </v>
      </c>
      <c r="AF59" s="175"/>
      <c r="AG59" s="176" t="str">
        <f t="shared" si="46"/>
        <v xml:space="preserve"> 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26"/>
        <v xml:space="preserve"> </v>
      </c>
      <c r="AP59" s="175">
        <f t="shared" si="48"/>
        <v>0</v>
      </c>
      <c r="AQ59" s="176" t="str">
        <f t="shared" si="49"/>
        <v xml:space="preserve"> </v>
      </c>
      <c r="AS59" s="172">
        <v>13</v>
      </c>
      <c r="AT59" s="233">
        <v>13</v>
      </c>
      <c r="AU59" s="173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/>
      <c r="BC59" s="176" t="str">
        <f t="shared" si="50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27"/>
        <v xml:space="preserve"> </v>
      </c>
      <c r="BL59" s="175">
        <f t="shared" si="52"/>
        <v>0</v>
      </c>
      <c r="BM59" s="176" t="str">
        <f t="shared" si="53"/>
        <v xml:space="preserve"> </v>
      </c>
      <c r="BO59" s="172">
        <v>13</v>
      </c>
      <c r="BP59" s="233">
        <v>13</v>
      </c>
      <c r="BQ59" s="173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/>
      <c r="BY59" s="176" t="str">
        <f t="shared" si="54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28"/>
        <v xml:space="preserve"> </v>
      </c>
      <c r="CH59" s="175">
        <f t="shared" si="56"/>
        <v>0</v>
      </c>
      <c r="CI59" s="176" t="str">
        <f t="shared" si="57"/>
        <v xml:space="preserve"> </v>
      </c>
      <c r="CK59" s="172">
        <v>13</v>
      </c>
      <c r="CL59" s="233">
        <v>13</v>
      </c>
      <c r="CM59" s="173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/>
      <c r="CU59" s="176" t="str">
        <f t="shared" si="58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29"/>
        <v xml:space="preserve"> </v>
      </c>
      <c r="DD59" s="175">
        <f t="shared" si="60"/>
        <v>0</v>
      </c>
      <c r="DE59" s="176" t="str">
        <f t="shared" si="61"/>
        <v xml:space="preserve"> </v>
      </c>
      <c r="DG59" s="172">
        <v>13</v>
      </c>
      <c r="DH59" s="233">
        <v>13</v>
      </c>
      <c r="DI59" s="173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4" t="str">
        <f t="shared" si="10"/>
        <v xml:space="preserve"> </v>
      </c>
      <c r="DO59" s="211" t="str">
        <f>IF(DK59=0," ",VLOOKUP(DK59,PROTOKOL!$A:$E,5,FALSE))</f>
        <v xml:space="preserve"> </v>
      </c>
      <c r="DP59" s="175"/>
      <c r="DQ59" s="176" t="str">
        <f t="shared" si="62"/>
        <v xml:space="preserve"> 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30"/>
        <v xml:space="preserve"> </v>
      </c>
      <c r="DZ59" s="175">
        <f t="shared" si="64"/>
        <v>0</v>
      </c>
      <c r="EA59" s="176" t="str">
        <f t="shared" si="65"/>
        <v xml:space="preserve"> </v>
      </c>
      <c r="EC59" s="172">
        <v>13</v>
      </c>
      <c r="ED59" s="233">
        <v>13</v>
      </c>
      <c r="EE59" s="173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/>
      <c r="EM59" s="176" t="str">
        <f t="shared" si="66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31"/>
        <v xml:space="preserve"> </v>
      </c>
      <c r="EV59" s="175">
        <f t="shared" si="68"/>
        <v>0</v>
      </c>
      <c r="EW59" s="176" t="str">
        <f t="shared" si="69"/>
        <v xml:space="preserve"> </v>
      </c>
      <c r="EY59" s="172">
        <v>13</v>
      </c>
      <c r="EZ59" s="233">
        <v>13</v>
      </c>
      <c r="FA59" s="173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4" t="str">
        <f t="shared" si="14"/>
        <v xml:space="preserve"> </v>
      </c>
      <c r="FG59" s="211" t="str">
        <f>IF(FC59=0," ",VLOOKUP(FC59,PROTOKOL!$A:$E,5,FALSE))</f>
        <v xml:space="preserve"> </v>
      </c>
      <c r="FH59" s="175"/>
      <c r="FI59" s="176" t="str">
        <f t="shared" si="70"/>
        <v xml:space="preserve"> 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32"/>
        <v xml:space="preserve"> </v>
      </c>
      <c r="FR59" s="175">
        <f t="shared" si="72"/>
        <v>0</v>
      </c>
      <c r="FS59" s="176" t="str">
        <f t="shared" si="73"/>
        <v xml:space="preserve"> </v>
      </c>
      <c r="FU59" s="172">
        <v>13</v>
      </c>
      <c r="FV59" s="233">
        <v>13</v>
      </c>
      <c r="FW59" s="173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/>
      <c r="GE59" s="176" t="str">
        <f t="shared" si="74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33"/>
        <v xml:space="preserve"> </v>
      </c>
      <c r="GN59" s="175">
        <f t="shared" si="76"/>
        <v>0</v>
      </c>
      <c r="GO59" s="176" t="str">
        <f t="shared" si="77"/>
        <v xml:space="preserve"> </v>
      </c>
      <c r="GQ59" s="172">
        <v>13</v>
      </c>
      <c r="GR59" s="233">
        <v>13</v>
      </c>
      <c r="GS59" s="173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4" t="str">
        <f t="shared" si="18"/>
        <v xml:space="preserve"> </v>
      </c>
      <c r="GY59" s="211" t="str">
        <f>IF(GU59=0," ",VLOOKUP(GU59,PROTOKOL!$A:$E,5,FALSE))</f>
        <v xml:space="preserve"> </v>
      </c>
      <c r="GZ59" s="175"/>
      <c r="HA59" s="176" t="str">
        <f t="shared" si="78"/>
        <v xml:space="preserve"> 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34"/>
        <v xml:space="preserve"> </v>
      </c>
      <c r="HJ59" s="175">
        <f t="shared" si="80"/>
        <v>0</v>
      </c>
      <c r="HK59" s="176" t="str">
        <f t="shared" si="81"/>
        <v xml:space="preserve"> </v>
      </c>
      <c r="HM59" s="172">
        <v>13</v>
      </c>
      <c r="HN59" s="233">
        <v>13</v>
      </c>
      <c r="HO59" s="173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/>
      <c r="HW59" s="176" t="str">
        <f t="shared" si="82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35"/>
        <v xml:space="preserve"> </v>
      </c>
      <c r="IF59" s="175">
        <f t="shared" si="84"/>
        <v>0</v>
      </c>
      <c r="IG59" s="176" t="str">
        <f t="shared" si="85"/>
        <v xml:space="preserve"> </v>
      </c>
      <c r="II59" s="172">
        <v>13</v>
      </c>
      <c r="IJ59" s="233">
        <v>13</v>
      </c>
      <c r="IK59" s="173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4" t="str">
        <f t="shared" si="22"/>
        <v xml:space="preserve"> </v>
      </c>
      <c r="IQ59" s="211" t="str">
        <f>IF(IM59=0," ",VLOOKUP(IM59,PROTOKOL!$A:$E,5,FALSE))</f>
        <v xml:space="preserve"> </v>
      </c>
      <c r="IR59" s="175"/>
      <c r="IS59" s="176" t="str">
        <f t="shared" si="86"/>
        <v xml:space="preserve"> 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36"/>
        <v xml:space="preserve"> </v>
      </c>
      <c r="JB59" s="175">
        <f t="shared" si="88"/>
        <v>0</v>
      </c>
      <c r="JC59" s="176" t="str">
        <f t="shared" si="89"/>
        <v xml:space="preserve"> </v>
      </c>
      <c r="JE59" s="172">
        <v>13</v>
      </c>
      <c r="JF59" s="233">
        <v>13</v>
      </c>
      <c r="JG59" s="173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4" t="str">
        <f t="shared" si="24"/>
        <v xml:space="preserve"> </v>
      </c>
      <c r="JM59" s="211" t="str">
        <f>IF(JI59=0," ",VLOOKUP(JI59,PROTOKOL!$A:$E,5,FALSE))</f>
        <v xml:space="preserve"> </v>
      </c>
      <c r="JN59" s="175"/>
      <c r="JO59" s="176" t="str">
        <f t="shared" si="90"/>
        <v xml:space="preserve"> 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37"/>
        <v xml:space="preserve"> </v>
      </c>
      <c r="JX59" s="175">
        <f t="shared" si="92"/>
        <v>0</v>
      </c>
      <c r="JY59" s="176" t="str">
        <f t="shared" si="93"/>
        <v xml:space="preserve"> </v>
      </c>
      <c r="KA59" s="172">
        <v>13</v>
      </c>
      <c r="KB59" s="233">
        <v>13</v>
      </c>
      <c r="KC59" s="173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4" t="str">
        <f t="shared" si="26"/>
        <v xml:space="preserve"> </v>
      </c>
      <c r="KI59" s="211" t="str">
        <f>IF(KE59=0," ",VLOOKUP(KE59,PROTOKOL!$A:$E,5,FALSE))</f>
        <v xml:space="preserve"> </v>
      </c>
      <c r="KJ59" s="175"/>
      <c r="KK59" s="176" t="str">
        <f t="shared" si="94"/>
        <v xml:space="preserve"> 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38"/>
        <v xml:space="preserve"> </v>
      </c>
      <c r="KT59" s="175">
        <f t="shared" si="96"/>
        <v>0</v>
      </c>
      <c r="KU59" s="176" t="str">
        <f t="shared" si="97"/>
        <v xml:space="preserve"> </v>
      </c>
      <c r="KW59" s="172">
        <v>13</v>
      </c>
      <c r="KX59" s="233">
        <v>13</v>
      </c>
      <c r="KY59" s="173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/>
      <c r="LG59" s="176" t="str">
        <f t="shared" si="98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39"/>
        <v xml:space="preserve"> </v>
      </c>
      <c r="LP59" s="175">
        <f t="shared" si="100"/>
        <v>0</v>
      </c>
      <c r="LQ59" s="176" t="str">
        <f t="shared" si="101"/>
        <v xml:space="preserve"> </v>
      </c>
      <c r="LS59" s="172">
        <v>13</v>
      </c>
      <c r="LT59" s="233">
        <v>13</v>
      </c>
      <c r="LU59" s="173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/>
      <c r="MC59" s="176" t="str">
        <f t="shared" si="102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40"/>
        <v xml:space="preserve"> </v>
      </c>
      <c r="ML59" s="175">
        <f t="shared" si="104"/>
        <v>0</v>
      </c>
      <c r="MM59" s="176" t="str">
        <f t="shared" si="105"/>
        <v xml:space="preserve"> </v>
      </c>
      <c r="MO59" s="172">
        <v>13</v>
      </c>
      <c r="MP59" s="233">
        <v>13</v>
      </c>
      <c r="MQ59" s="173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/>
      <c r="MY59" s="176" t="str">
        <f t="shared" si="106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41"/>
        <v xml:space="preserve"> </v>
      </c>
      <c r="NH59" s="175">
        <f t="shared" si="108"/>
        <v>0</v>
      </c>
      <c r="NI59" s="176" t="str">
        <f t="shared" si="109"/>
        <v xml:space="preserve"> </v>
      </c>
      <c r="NK59" s="172">
        <v>13</v>
      </c>
      <c r="NL59" s="233">
        <v>13</v>
      </c>
      <c r="NM59" s="173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/>
      <c r="NU59" s="176" t="str">
        <f t="shared" si="110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42"/>
        <v xml:space="preserve"> </v>
      </c>
      <c r="OD59" s="175">
        <f t="shared" si="112"/>
        <v>0</v>
      </c>
      <c r="OE59" s="176" t="str">
        <f t="shared" si="113"/>
        <v xml:space="preserve"> </v>
      </c>
      <c r="OG59" s="172">
        <v>13</v>
      </c>
      <c r="OH59" s="233">
        <v>13</v>
      </c>
      <c r="OI59" s="173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/>
      <c r="OQ59" s="176" t="str">
        <f t="shared" si="114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43"/>
        <v xml:space="preserve"> </v>
      </c>
      <c r="OZ59" s="175">
        <f t="shared" si="116"/>
        <v>0</v>
      </c>
      <c r="PA59" s="176" t="str">
        <f t="shared" si="117"/>
        <v xml:space="preserve"> </v>
      </c>
      <c r="PC59" s="172">
        <v>13</v>
      </c>
      <c r="PD59" s="233">
        <v>13</v>
      </c>
      <c r="PE59" s="173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4" t="str">
        <f t="shared" si="38"/>
        <v xml:space="preserve"> </v>
      </c>
      <c r="PK59" s="211" t="str">
        <f>IF(PG59=0," ",VLOOKUP(PG59,PROTOKOL!$A:$E,5,FALSE))</f>
        <v xml:space="preserve"> </v>
      </c>
      <c r="PL59" s="175"/>
      <c r="PM59" s="176" t="str">
        <f t="shared" si="118"/>
        <v xml:space="preserve"> 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44"/>
        <v xml:space="preserve"> </v>
      </c>
      <c r="PV59" s="175">
        <f t="shared" si="120"/>
        <v>0</v>
      </c>
      <c r="PW59" s="176" t="str">
        <f t="shared" si="121"/>
        <v xml:space="preserve"> </v>
      </c>
      <c r="PY59" s="172">
        <v>13</v>
      </c>
      <c r="PZ59" s="233">
        <v>13</v>
      </c>
      <c r="QA59" s="173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4" t="str">
        <f t="shared" si="40"/>
        <v xml:space="preserve"> </v>
      </c>
      <c r="QG59" s="211" t="str">
        <f>IF(QC59=0," ",VLOOKUP(QC59,PROTOKOL!$A:$E,5,FALSE))</f>
        <v xml:space="preserve"> </v>
      </c>
      <c r="QH59" s="175"/>
      <c r="QI59" s="176" t="str">
        <f t="shared" si="122"/>
        <v xml:space="preserve"> 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45"/>
        <v xml:space="preserve"> </v>
      </c>
      <c r="QR59" s="175">
        <f t="shared" si="124"/>
        <v>0</v>
      </c>
      <c r="QS59" s="176" t="str">
        <f t="shared" si="125"/>
        <v xml:space="preserve"> </v>
      </c>
    </row>
    <row r="60" spans="1:461" ht="15">
      <c r="A60" s="172">
        <v>13</v>
      </c>
      <c r="B60" s="231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/>
      <c r="K60" s="176" t="str">
        <f t="shared" si="42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3"/>
        <v xml:space="preserve"> </v>
      </c>
      <c r="T60" s="175">
        <f t="shared" si="44"/>
        <v>0</v>
      </c>
      <c r="U60" s="176" t="str">
        <f t="shared" si="45"/>
        <v xml:space="preserve"> </v>
      </c>
      <c r="W60" s="172">
        <v>13</v>
      </c>
      <c r="X60" s="231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/>
      <c r="AG60" s="176" t="str">
        <f t="shared" si="46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26"/>
        <v xml:space="preserve"> </v>
      </c>
      <c r="AP60" s="175">
        <f t="shared" si="48"/>
        <v>0</v>
      </c>
      <c r="AQ60" s="176" t="str">
        <f t="shared" si="49"/>
        <v xml:space="preserve"> </v>
      </c>
      <c r="AS60" s="172">
        <v>13</v>
      </c>
      <c r="AT60" s="231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/>
      <c r="BC60" s="176" t="str">
        <f t="shared" si="50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27"/>
        <v xml:space="preserve"> </v>
      </c>
      <c r="BL60" s="175">
        <f t="shared" si="52"/>
        <v>0</v>
      </c>
      <c r="BM60" s="176" t="str">
        <f t="shared" si="53"/>
        <v xml:space="preserve"> </v>
      </c>
      <c r="BO60" s="172">
        <v>13</v>
      </c>
      <c r="BP60" s="231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/>
      <c r="BY60" s="176" t="str">
        <f t="shared" si="54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28"/>
        <v xml:space="preserve"> </v>
      </c>
      <c r="CH60" s="175">
        <f t="shared" si="56"/>
        <v>0</v>
      </c>
      <c r="CI60" s="176" t="str">
        <f t="shared" si="57"/>
        <v xml:space="preserve"> </v>
      </c>
      <c r="CK60" s="172">
        <v>13</v>
      </c>
      <c r="CL60" s="231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/>
      <c r="CU60" s="176" t="str">
        <f t="shared" si="58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29"/>
        <v xml:space="preserve"> </v>
      </c>
      <c r="DD60" s="175">
        <f t="shared" si="60"/>
        <v>0</v>
      </c>
      <c r="DE60" s="176" t="str">
        <f t="shared" si="61"/>
        <v xml:space="preserve"> </v>
      </c>
      <c r="DG60" s="172">
        <v>13</v>
      </c>
      <c r="DH60" s="231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/>
      <c r="DQ60" s="176" t="str">
        <f t="shared" si="62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30"/>
        <v xml:space="preserve"> </v>
      </c>
      <c r="DZ60" s="175">
        <f t="shared" si="64"/>
        <v>0</v>
      </c>
      <c r="EA60" s="176" t="str">
        <f t="shared" si="65"/>
        <v xml:space="preserve"> </v>
      </c>
      <c r="EC60" s="172">
        <v>13</v>
      </c>
      <c r="ED60" s="231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/>
      <c r="EM60" s="176" t="str">
        <f t="shared" si="66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31"/>
        <v xml:space="preserve"> </v>
      </c>
      <c r="EV60" s="175">
        <f t="shared" si="68"/>
        <v>0</v>
      </c>
      <c r="EW60" s="176" t="str">
        <f t="shared" si="69"/>
        <v xml:space="preserve"> </v>
      </c>
      <c r="EY60" s="172">
        <v>13</v>
      </c>
      <c r="EZ60" s="231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/>
      <c r="FI60" s="176" t="str">
        <f t="shared" si="70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32"/>
        <v xml:space="preserve"> </v>
      </c>
      <c r="FR60" s="175">
        <f t="shared" si="72"/>
        <v>0</v>
      </c>
      <c r="FS60" s="176" t="str">
        <f t="shared" si="73"/>
        <v xml:space="preserve"> </v>
      </c>
      <c r="FU60" s="172">
        <v>13</v>
      </c>
      <c r="FV60" s="231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/>
      <c r="GE60" s="176" t="str">
        <f t="shared" si="74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33"/>
        <v xml:space="preserve"> </v>
      </c>
      <c r="GN60" s="175">
        <f t="shared" si="76"/>
        <v>0</v>
      </c>
      <c r="GO60" s="176" t="str">
        <f t="shared" si="77"/>
        <v xml:space="preserve"> </v>
      </c>
      <c r="GQ60" s="172">
        <v>13</v>
      </c>
      <c r="GR60" s="231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/>
      <c r="HA60" s="176" t="str">
        <f t="shared" si="78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34"/>
        <v xml:space="preserve"> </v>
      </c>
      <c r="HJ60" s="175">
        <f t="shared" si="80"/>
        <v>0</v>
      </c>
      <c r="HK60" s="176" t="str">
        <f t="shared" si="81"/>
        <v xml:space="preserve"> </v>
      </c>
      <c r="HM60" s="172">
        <v>13</v>
      </c>
      <c r="HN60" s="231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/>
      <c r="HW60" s="176" t="str">
        <f t="shared" si="82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35"/>
        <v xml:space="preserve"> </v>
      </c>
      <c r="IF60" s="175">
        <f t="shared" si="84"/>
        <v>0</v>
      </c>
      <c r="IG60" s="176" t="str">
        <f t="shared" si="85"/>
        <v xml:space="preserve"> </v>
      </c>
      <c r="II60" s="172">
        <v>13</v>
      </c>
      <c r="IJ60" s="231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/>
      <c r="IS60" s="176" t="str">
        <f t="shared" si="86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36"/>
        <v xml:space="preserve"> </v>
      </c>
      <c r="JB60" s="175">
        <f t="shared" si="88"/>
        <v>0</v>
      </c>
      <c r="JC60" s="176" t="str">
        <f t="shared" si="89"/>
        <v xml:space="preserve"> </v>
      </c>
      <c r="JE60" s="172">
        <v>13</v>
      </c>
      <c r="JF60" s="231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/>
      <c r="JO60" s="176" t="str">
        <f t="shared" si="90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37"/>
        <v xml:space="preserve"> </v>
      </c>
      <c r="JX60" s="175">
        <f t="shared" si="92"/>
        <v>0</v>
      </c>
      <c r="JY60" s="176" t="str">
        <f t="shared" si="93"/>
        <v xml:space="preserve"> </v>
      </c>
      <c r="KA60" s="172">
        <v>13</v>
      </c>
      <c r="KB60" s="231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/>
      <c r="KK60" s="176" t="str">
        <f t="shared" si="94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38"/>
        <v xml:space="preserve"> </v>
      </c>
      <c r="KT60" s="175">
        <f t="shared" si="96"/>
        <v>0</v>
      </c>
      <c r="KU60" s="176" t="str">
        <f t="shared" si="97"/>
        <v xml:space="preserve"> </v>
      </c>
      <c r="KW60" s="172">
        <v>13</v>
      </c>
      <c r="KX60" s="231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/>
      <c r="LG60" s="176" t="str">
        <f t="shared" si="98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39"/>
        <v xml:space="preserve"> </v>
      </c>
      <c r="LP60" s="175">
        <f t="shared" si="100"/>
        <v>0</v>
      </c>
      <c r="LQ60" s="176" t="str">
        <f t="shared" si="101"/>
        <v xml:space="preserve"> </v>
      </c>
      <c r="LS60" s="172">
        <v>13</v>
      </c>
      <c r="LT60" s="231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/>
      <c r="MC60" s="176" t="str">
        <f t="shared" si="102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40"/>
        <v xml:space="preserve"> </v>
      </c>
      <c r="ML60" s="175">
        <f t="shared" si="104"/>
        <v>0</v>
      </c>
      <c r="MM60" s="176" t="str">
        <f t="shared" si="105"/>
        <v xml:space="preserve"> </v>
      </c>
      <c r="MO60" s="172">
        <v>13</v>
      </c>
      <c r="MP60" s="231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/>
      <c r="MY60" s="176" t="str">
        <f t="shared" si="106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41"/>
        <v xml:space="preserve"> </v>
      </c>
      <c r="NH60" s="175">
        <f t="shared" si="108"/>
        <v>0</v>
      </c>
      <c r="NI60" s="176" t="str">
        <f t="shared" si="109"/>
        <v xml:space="preserve"> </v>
      </c>
      <c r="NK60" s="172">
        <v>13</v>
      </c>
      <c r="NL60" s="231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/>
      <c r="NU60" s="176" t="str">
        <f t="shared" si="110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42"/>
        <v xml:space="preserve"> </v>
      </c>
      <c r="OD60" s="175">
        <f t="shared" si="112"/>
        <v>0</v>
      </c>
      <c r="OE60" s="176" t="str">
        <f t="shared" si="113"/>
        <v xml:space="preserve"> </v>
      </c>
      <c r="OG60" s="172">
        <v>13</v>
      </c>
      <c r="OH60" s="231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/>
      <c r="OQ60" s="176" t="str">
        <f t="shared" si="114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43"/>
        <v xml:space="preserve"> </v>
      </c>
      <c r="OZ60" s="175">
        <f t="shared" si="116"/>
        <v>0</v>
      </c>
      <c r="PA60" s="176" t="str">
        <f t="shared" si="117"/>
        <v xml:space="preserve"> </v>
      </c>
      <c r="PC60" s="172">
        <v>13</v>
      </c>
      <c r="PD60" s="231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/>
      <c r="PM60" s="176" t="str">
        <f t="shared" si="118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44"/>
        <v xml:space="preserve"> </v>
      </c>
      <c r="PV60" s="175">
        <f t="shared" si="120"/>
        <v>0</v>
      </c>
      <c r="PW60" s="176" t="str">
        <f t="shared" si="121"/>
        <v xml:space="preserve"> </v>
      </c>
      <c r="PY60" s="172">
        <v>13</v>
      </c>
      <c r="PZ60" s="231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/>
      <c r="QI60" s="176" t="str">
        <f t="shared" si="122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45"/>
        <v xml:space="preserve"> </v>
      </c>
      <c r="QR60" s="175">
        <f t="shared" si="124"/>
        <v>0</v>
      </c>
      <c r="QS60" s="176" t="str">
        <f t="shared" si="125"/>
        <v xml:space="preserve"> </v>
      </c>
    </row>
    <row r="61" spans="1:461" ht="15">
      <c r="A61" s="172">
        <v>13</v>
      </c>
      <c r="B61" s="232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/>
      <c r="K61" s="176" t="str">
        <f t="shared" si="42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3"/>
        <v xml:space="preserve"> </v>
      </c>
      <c r="T61" s="175">
        <f t="shared" si="44"/>
        <v>0</v>
      </c>
      <c r="U61" s="176" t="str">
        <f t="shared" si="45"/>
        <v xml:space="preserve"> </v>
      </c>
      <c r="W61" s="172">
        <v>13</v>
      </c>
      <c r="X61" s="232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/>
      <c r="AG61" s="176" t="str">
        <f t="shared" si="46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26"/>
        <v xml:space="preserve"> </v>
      </c>
      <c r="AP61" s="175">
        <f t="shared" si="48"/>
        <v>0</v>
      </c>
      <c r="AQ61" s="176" t="str">
        <f t="shared" si="49"/>
        <v xml:space="preserve"> </v>
      </c>
      <c r="AS61" s="172">
        <v>13</v>
      </c>
      <c r="AT61" s="232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/>
      <c r="BC61" s="176" t="str">
        <f t="shared" si="50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27"/>
        <v xml:space="preserve"> </v>
      </c>
      <c r="BL61" s="175">
        <f t="shared" si="52"/>
        <v>0</v>
      </c>
      <c r="BM61" s="176" t="str">
        <f t="shared" si="53"/>
        <v xml:space="preserve"> </v>
      </c>
      <c r="BO61" s="172">
        <v>13</v>
      </c>
      <c r="BP61" s="232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/>
      <c r="BY61" s="176" t="str">
        <f t="shared" si="54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28"/>
        <v xml:space="preserve"> </v>
      </c>
      <c r="CH61" s="175">
        <f t="shared" si="56"/>
        <v>0</v>
      </c>
      <c r="CI61" s="176" t="str">
        <f t="shared" si="57"/>
        <v xml:space="preserve"> </v>
      </c>
      <c r="CK61" s="172">
        <v>13</v>
      </c>
      <c r="CL61" s="232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/>
      <c r="CU61" s="176" t="str">
        <f t="shared" si="58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29"/>
        <v xml:space="preserve"> </v>
      </c>
      <c r="DD61" s="175">
        <f t="shared" si="60"/>
        <v>0</v>
      </c>
      <c r="DE61" s="176" t="str">
        <f t="shared" si="61"/>
        <v xml:space="preserve"> </v>
      </c>
      <c r="DG61" s="172">
        <v>13</v>
      </c>
      <c r="DH61" s="232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/>
      <c r="DQ61" s="176" t="str">
        <f t="shared" si="62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30"/>
        <v xml:space="preserve"> </v>
      </c>
      <c r="DZ61" s="175">
        <f t="shared" si="64"/>
        <v>0</v>
      </c>
      <c r="EA61" s="176" t="str">
        <f t="shared" si="65"/>
        <v xml:space="preserve"> </v>
      </c>
      <c r="EC61" s="172">
        <v>13</v>
      </c>
      <c r="ED61" s="232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/>
      <c r="EM61" s="176" t="str">
        <f t="shared" si="66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31"/>
        <v xml:space="preserve"> </v>
      </c>
      <c r="EV61" s="175">
        <f t="shared" si="68"/>
        <v>0</v>
      </c>
      <c r="EW61" s="176" t="str">
        <f t="shared" si="69"/>
        <v xml:space="preserve"> </v>
      </c>
      <c r="EY61" s="172">
        <v>13</v>
      </c>
      <c r="EZ61" s="232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/>
      <c r="FI61" s="176" t="str">
        <f t="shared" si="70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32"/>
        <v xml:space="preserve"> </v>
      </c>
      <c r="FR61" s="175">
        <f t="shared" si="72"/>
        <v>0</v>
      </c>
      <c r="FS61" s="176" t="str">
        <f t="shared" si="73"/>
        <v xml:space="preserve"> </v>
      </c>
      <c r="FU61" s="172">
        <v>13</v>
      </c>
      <c r="FV61" s="232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/>
      <c r="GE61" s="176" t="str">
        <f t="shared" si="74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33"/>
        <v xml:space="preserve"> </v>
      </c>
      <c r="GN61" s="175">
        <f t="shared" si="76"/>
        <v>0</v>
      </c>
      <c r="GO61" s="176" t="str">
        <f t="shared" si="77"/>
        <v xml:space="preserve"> </v>
      </c>
      <c r="GQ61" s="172">
        <v>13</v>
      </c>
      <c r="GR61" s="232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/>
      <c r="HA61" s="176" t="str">
        <f t="shared" si="78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34"/>
        <v xml:space="preserve"> </v>
      </c>
      <c r="HJ61" s="175">
        <f t="shared" si="80"/>
        <v>0</v>
      </c>
      <c r="HK61" s="176" t="str">
        <f t="shared" si="81"/>
        <v xml:space="preserve"> </v>
      </c>
      <c r="HM61" s="172">
        <v>13</v>
      </c>
      <c r="HN61" s="232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/>
      <c r="HW61" s="176" t="str">
        <f t="shared" si="82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35"/>
        <v xml:space="preserve"> </v>
      </c>
      <c r="IF61" s="175">
        <f t="shared" si="84"/>
        <v>0</v>
      </c>
      <c r="IG61" s="176" t="str">
        <f t="shared" si="85"/>
        <v xml:space="preserve"> </v>
      </c>
      <c r="II61" s="172">
        <v>13</v>
      </c>
      <c r="IJ61" s="232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/>
      <c r="IS61" s="176" t="str">
        <f t="shared" si="86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36"/>
        <v xml:space="preserve"> </v>
      </c>
      <c r="JB61" s="175">
        <f t="shared" si="88"/>
        <v>0</v>
      </c>
      <c r="JC61" s="176" t="str">
        <f t="shared" si="89"/>
        <v xml:space="preserve"> </v>
      </c>
      <c r="JE61" s="172">
        <v>13</v>
      </c>
      <c r="JF61" s="232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/>
      <c r="JO61" s="176" t="str">
        <f t="shared" si="90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37"/>
        <v xml:space="preserve"> </v>
      </c>
      <c r="JX61" s="175">
        <f t="shared" si="92"/>
        <v>0</v>
      </c>
      <c r="JY61" s="176" t="str">
        <f t="shared" si="93"/>
        <v xml:space="preserve"> </v>
      </c>
      <c r="KA61" s="172">
        <v>13</v>
      </c>
      <c r="KB61" s="232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/>
      <c r="KK61" s="176" t="str">
        <f t="shared" si="94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38"/>
        <v xml:space="preserve"> </v>
      </c>
      <c r="KT61" s="175">
        <f t="shared" si="96"/>
        <v>0</v>
      </c>
      <c r="KU61" s="176" t="str">
        <f t="shared" si="97"/>
        <v xml:space="preserve"> </v>
      </c>
      <c r="KW61" s="172">
        <v>13</v>
      </c>
      <c r="KX61" s="232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/>
      <c r="LG61" s="176" t="str">
        <f t="shared" si="98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39"/>
        <v xml:space="preserve"> </v>
      </c>
      <c r="LP61" s="175">
        <f t="shared" si="100"/>
        <v>0</v>
      </c>
      <c r="LQ61" s="176" t="str">
        <f t="shared" si="101"/>
        <v xml:space="preserve"> </v>
      </c>
      <c r="LS61" s="172">
        <v>13</v>
      </c>
      <c r="LT61" s="232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/>
      <c r="MC61" s="176" t="str">
        <f t="shared" si="102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40"/>
        <v xml:space="preserve"> </v>
      </c>
      <c r="ML61" s="175">
        <f t="shared" si="104"/>
        <v>0</v>
      </c>
      <c r="MM61" s="176" t="str">
        <f t="shared" si="105"/>
        <v xml:space="preserve"> </v>
      </c>
      <c r="MO61" s="172">
        <v>13</v>
      </c>
      <c r="MP61" s="232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/>
      <c r="MY61" s="176" t="str">
        <f t="shared" si="106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41"/>
        <v xml:space="preserve"> </v>
      </c>
      <c r="NH61" s="175">
        <f t="shared" si="108"/>
        <v>0</v>
      </c>
      <c r="NI61" s="176" t="str">
        <f t="shared" si="109"/>
        <v xml:space="preserve"> </v>
      </c>
      <c r="NK61" s="172">
        <v>13</v>
      </c>
      <c r="NL61" s="232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/>
      <c r="NU61" s="176" t="str">
        <f t="shared" si="110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42"/>
        <v xml:space="preserve"> </v>
      </c>
      <c r="OD61" s="175">
        <f t="shared" si="112"/>
        <v>0</v>
      </c>
      <c r="OE61" s="176" t="str">
        <f t="shared" si="113"/>
        <v xml:space="preserve"> </v>
      </c>
      <c r="OG61" s="172">
        <v>13</v>
      </c>
      <c r="OH61" s="232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/>
      <c r="OQ61" s="176" t="str">
        <f t="shared" si="114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43"/>
        <v xml:space="preserve"> </v>
      </c>
      <c r="OZ61" s="175">
        <f t="shared" si="116"/>
        <v>0</v>
      </c>
      <c r="PA61" s="176" t="str">
        <f t="shared" si="117"/>
        <v xml:space="preserve"> </v>
      </c>
      <c r="PC61" s="172">
        <v>13</v>
      </c>
      <c r="PD61" s="232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/>
      <c r="PM61" s="176" t="str">
        <f t="shared" si="118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44"/>
        <v xml:space="preserve"> </v>
      </c>
      <c r="PV61" s="175">
        <f t="shared" si="120"/>
        <v>0</v>
      </c>
      <c r="PW61" s="176" t="str">
        <f t="shared" si="121"/>
        <v xml:space="preserve"> </v>
      </c>
      <c r="PY61" s="172">
        <v>13</v>
      </c>
      <c r="PZ61" s="232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/>
      <c r="QI61" s="176" t="str">
        <f t="shared" si="122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45"/>
        <v xml:space="preserve"> </v>
      </c>
      <c r="QR61" s="175">
        <f t="shared" si="124"/>
        <v>0</v>
      </c>
      <c r="QS61" s="176" t="str">
        <f t="shared" si="125"/>
        <v xml:space="preserve"> </v>
      </c>
    </row>
    <row r="62" spans="1:461" ht="15">
      <c r="A62" s="172">
        <v>14</v>
      </c>
      <c r="B62" s="233">
        <v>14</v>
      </c>
      <c r="C62" s="173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4" t="str">
        <f t="shared" si="0"/>
        <v xml:space="preserve"> </v>
      </c>
      <c r="I62" s="211" t="str">
        <f>IF(E62=0," ",VLOOKUP(E62,PROTOKOL!$A:$E,5,FALSE))</f>
        <v xml:space="preserve"> </v>
      </c>
      <c r="J62" s="175"/>
      <c r="K62" s="176" t="str">
        <f t="shared" si="42"/>
        <v xml:space="preserve"> 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3"/>
        <v xml:space="preserve"> </v>
      </c>
      <c r="T62" s="175">
        <f t="shared" si="44"/>
        <v>0</v>
      </c>
      <c r="U62" s="176" t="str">
        <f t="shared" si="45"/>
        <v xml:space="preserve"> </v>
      </c>
      <c r="W62" s="172">
        <v>14</v>
      </c>
      <c r="X62" s="233">
        <v>14</v>
      </c>
      <c r="Y62" s="173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4" t="str">
        <f t="shared" si="2"/>
        <v xml:space="preserve"> </v>
      </c>
      <c r="AE62" s="211" t="str">
        <f>IF(AA62=0," ",VLOOKUP(AA62,PROTOKOL!$A:$E,5,FALSE))</f>
        <v xml:space="preserve"> </v>
      </c>
      <c r="AF62" s="175"/>
      <c r="AG62" s="176" t="str">
        <f t="shared" si="46"/>
        <v xml:space="preserve"> 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26"/>
        <v xml:space="preserve"> </v>
      </c>
      <c r="AP62" s="175">
        <f t="shared" si="48"/>
        <v>0</v>
      </c>
      <c r="AQ62" s="176" t="str">
        <f t="shared" si="49"/>
        <v xml:space="preserve"> </v>
      </c>
      <c r="AS62" s="172">
        <v>14</v>
      </c>
      <c r="AT62" s="233">
        <v>14</v>
      </c>
      <c r="AU62" s="173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4" t="str">
        <f t="shared" si="4"/>
        <v xml:space="preserve"> </v>
      </c>
      <c r="BA62" s="211" t="str">
        <f>IF(AW62=0," ",VLOOKUP(AW62,PROTOKOL!$A:$E,5,FALSE))</f>
        <v xml:space="preserve"> </v>
      </c>
      <c r="BB62" s="175"/>
      <c r="BC62" s="176" t="str">
        <f t="shared" si="50"/>
        <v xml:space="preserve"> 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27"/>
        <v xml:space="preserve"> </v>
      </c>
      <c r="BL62" s="175">
        <f t="shared" si="52"/>
        <v>0</v>
      </c>
      <c r="BM62" s="176" t="str">
        <f t="shared" si="53"/>
        <v xml:space="preserve"> </v>
      </c>
      <c r="BO62" s="172">
        <v>14</v>
      </c>
      <c r="BP62" s="233">
        <v>14</v>
      </c>
      <c r="BQ62" s="173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4" t="str">
        <f t="shared" si="6"/>
        <v xml:space="preserve"> </v>
      </c>
      <c r="BW62" s="211" t="str">
        <f>IF(BS62=0," ",VLOOKUP(BS62,PROTOKOL!$A:$E,5,FALSE))</f>
        <v xml:space="preserve"> </v>
      </c>
      <c r="BX62" s="175"/>
      <c r="BY62" s="176" t="str">
        <f t="shared" si="54"/>
        <v xml:space="preserve"> 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28"/>
        <v xml:space="preserve"> </v>
      </c>
      <c r="CH62" s="175">
        <f t="shared" si="56"/>
        <v>0</v>
      </c>
      <c r="CI62" s="176" t="str">
        <f t="shared" si="57"/>
        <v xml:space="preserve"> </v>
      </c>
      <c r="CK62" s="172">
        <v>14</v>
      </c>
      <c r="CL62" s="233">
        <v>14</v>
      </c>
      <c r="CM62" s="173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4" t="str">
        <f t="shared" si="8"/>
        <v xml:space="preserve"> </v>
      </c>
      <c r="CS62" s="211" t="str">
        <f>IF(CO62=0," ",VLOOKUP(CO62,PROTOKOL!$A:$E,5,FALSE))</f>
        <v xml:space="preserve"> </v>
      </c>
      <c r="CT62" s="175"/>
      <c r="CU62" s="176" t="str">
        <f t="shared" si="58"/>
        <v xml:space="preserve"> 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29"/>
        <v xml:space="preserve"> </v>
      </c>
      <c r="DD62" s="175">
        <f t="shared" si="60"/>
        <v>0</v>
      </c>
      <c r="DE62" s="176" t="str">
        <f t="shared" si="61"/>
        <v xml:space="preserve"> </v>
      </c>
      <c r="DG62" s="172">
        <v>14</v>
      </c>
      <c r="DH62" s="233">
        <v>14</v>
      </c>
      <c r="DI62" s="173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4" t="str">
        <f t="shared" si="10"/>
        <v xml:space="preserve"> </v>
      </c>
      <c r="DO62" s="211" t="str">
        <f>IF(DK62=0," ",VLOOKUP(DK62,PROTOKOL!$A:$E,5,FALSE))</f>
        <v xml:space="preserve"> </v>
      </c>
      <c r="DP62" s="175"/>
      <c r="DQ62" s="176" t="str">
        <f t="shared" si="62"/>
        <v xml:space="preserve"> 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30"/>
        <v xml:space="preserve"> </v>
      </c>
      <c r="DZ62" s="175">
        <f t="shared" si="64"/>
        <v>0</v>
      </c>
      <c r="EA62" s="176" t="str">
        <f t="shared" si="65"/>
        <v xml:space="preserve"> </v>
      </c>
      <c r="EC62" s="172">
        <v>14</v>
      </c>
      <c r="ED62" s="233">
        <v>14</v>
      </c>
      <c r="EE62" s="173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4" t="str">
        <f t="shared" si="12"/>
        <v xml:space="preserve"> </v>
      </c>
      <c r="EK62" s="211" t="str">
        <f>IF(EG62=0," ",VLOOKUP(EG62,PROTOKOL!$A:$E,5,FALSE))</f>
        <v xml:space="preserve"> </v>
      </c>
      <c r="EL62" s="175"/>
      <c r="EM62" s="176" t="str">
        <f t="shared" si="66"/>
        <v xml:space="preserve"> 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31"/>
        <v xml:space="preserve"> </v>
      </c>
      <c r="EV62" s="175">
        <f t="shared" si="68"/>
        <v>0</v>
      </c>
      <c r="EW62" s="176" t="str">
        <f t="shared" si="69"/>
        <v xml:space="preserve"> </v>
      </c>
      <c r="EY62" s="172">
        <v>14</v>
      </c>
      <c r="EZ62" s="233">
        <v>14</v>
      </c>
      <c r="FA62" s="173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4" t="str">
        <f t="shared" si="14"/>
        <v xml:space="preserve"> </v>
      </c>
      <c r="FG62" s="211" t="str">
        <f>IF(FC62=0," ",VLOOKUP(FC62,PROTOKOL!$A:$E,5,FALSE))</f>
        <v xml:space="preserve"> </v>
      </c>
      <c r="FH62" s="175"/>
      <c r="FI62" s="176" t="str">
        <f t="shared" si="70"/>
        <v xml:space="preserve"> 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32"/>
        <v xml:space="preserve"> </v>
      </c>
      <c r="FR62" s="175">
        <f t="shared" si="72"/>
        <v>0</v>
      </c>
      <c r="FS62" s="176" t="str">
        <f t="shared" si="73"/>
        <v xml:space="preserve"> </v>
      </c>
      <c r="FU62" s="172">
        <v>14</v>
      </c>
      <c r="FV62" s="233">
        <v>14</v>
      </c>
      <c r="FW62" s="173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4" t="str">
        <f t="shared" si="16"/>
        <v xml:space="preserve"> </v>
      </c>
      <c r="GC62" s="211" t="str">
        <f>IF(FY62=0," ",VLOOKUP(FY62,PROTOKOL!$A:$E,5,FALSE))</f>
        <v xml:space="preserve"> </v>
      </c>
      <c r="GD62" s="175"/>
      <c r="GE62" s="176" t="str">
        <f t="shared" si="74"/>
        <v xml:space="preserve"> 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33"/>
        <v xml:space="preserve"> </v>
      </c>
      <c r="GN62" s="175">
        <f t="shared" si="76"/>
        <v>0</v>
      </c>
      <c r="GO62" s="176" t="str">
        <f t="shared" si="77"/>
        <v xml:space="preserve"> </v>
      </c>
      <c r="GQ62" s="172">
        <v>14</v>
      </c>
      <c r="GR62" s="233">
        <v>14</v>
      </c>
      <c r="GS62" s="173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4" t="str">
        <f t="shared" si="18"/>
        <v xml:space="preserve"> </v>
      </c>
      <c r="GY62" s="211" t="str">
        <f>IF(GU62=0," ",VLOOKUP(GU62,PROTOKOL!$A:$E,5,FALSE))</f>
        <v xml:space="preserve"> </v>
      </c>
      <c r="GZ62" s="175"/>
      <c r="HA62" s="176" t="str">
        <f t="shared" si="78"/>
        <v xml:space="preserve"> 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34"/>
        <v xml:space="preserve"> </v>
      </c>
      <c r="HJ62" s="175">
        <f t="shared" si="80"/>
        <v>0</v>
      </c>
      <c r="HK62" s="176" t="str">
        <f t="shared" si="81"/>
        <v xml:space="preserve"> </v>
      </c>
      <c r="HM62" s="172">
        <v>14</v>
      </c>
      <c r="HN62" s="233">
        <v>14</v>
      </c>
      <c r="HO62" s="173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4" t="str">
        <f t="shared" si="20"/>
        <v xml:space="preserve"> </v>
      </c>
      <c r="HU62" s="211" t="str">
        <f>IF(HQ62=0," ",VLOOKUP(HQ62,PROTOKOL!$A:$E,5,FALSE))</f>
        <v xml:space="preserve"> </v>
      </c>
      <c r="HV62" s="175"/>
      <c r="HW62" s="176" t="str">
        <f t="shared" si="82"/>
        <v xml:space="preserve"> 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35"/>
        <v xml:space="preserve"> </v>
      </c>
      <c r="IF62" s="175">
        <f t="shared" si="84"/>
        <v>0</v>
      </c>
      <c r="IG62" s="176" t="str">
        <f t="shared" si="85"/>
        <v xml:space="preserve"> </v>
      </c>
      <c r="II62" s="172">
        <v>14</v>
      </c>
      <c r="IJ62" s="233">
        <v>14</v>
      </c>
      <c r="IK62" s="173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4" t="str">
        <f t="shared" si="22"/>
        <v xml:space="preserve"> </v>
      </c>
      <c r="IQ62" s="211" t="str">
        <f>IF(IM62=0," ",VLOOKUP(IM62,PROTOKOL!$A:$E,5,FALSE))</f>
        <v xml:space="preserve"> </v>
      </c>
      <c r="IR62" s="175"/>
      <c r="IS62" s="176" t="str">
        <f t="shared" si="86"/>
        <v xml:space="preserve"> 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36"/>
        <v xml:space="preserve"> </v>
      </c>
      <c r="JB62" s="175">
        <f t="shared" si="88"/>
        <v>0</v>
      </c>
      <c r="JC62" s="176" t="str">
        <f t="shared" si="89"/>
        <v xml:space="preserve"> </v>
      </c>
      <c r="JE62" s="172">
        <v>14</v>
      </c>
      <c r="JF62" s="233">
        <v>14</v>
      </c>
      <c r="JG62" s="173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/>
      <c r="JO62" s="176" t="str">
        <f t="shared" si="90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37"/>
        <v xml:space="preserve"> </v>
      </c>
      <c r="JX62" s="175">
        <f t="shared" si="92"/>
        <v>0</v>
      </c>
      <c r="JY62" s="176" t="str">
        <f t="shared" si="93"/>
        <v xml:space="preserve"> </v>
      </c>
      <c r="KA62" s="172">
        <v>14</v>
      </c>
      <c r="KB62" s="233">
        <v>14</v>
      </c>
      <c r="KC62" s="173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4" t="str">
        <f t="shared" si="26"/>
        <v xml:space="preserve"> </v>
      </c>
      <c r="KI62" s="211" t="str">
        <f>IF(KE62=0," ",VLOOKUP(KE62,PROTOKOL!$A:$E,5,FALSE))</f>
        <v xml:space="preserve"> </v>
      </c>
      <c r="KJ62" s="175"/>
      <c r="KK62" s="176" t="str">
        <f t="shared" si="94"/>
        <v xml:space="preserve"> 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38"/>
        <v xml:space="preserve"> </v>
      </c>
      <c r="KT62" s="175">
        <f t="shared" si="96"/>
        <v>0</v>
      </c>
      <c r="KU62" s="176" t="str">
        <f t="shared" si="97"/>
        <v xml:space="preserve"> </v>
      </c>
      <c r="KW62" s="172">
        <v>14</v>
      </c>
      <c r="KX62" s="233">
        <v>14</v>
      </c>
      <c r="KY62" s="173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/>
      <c r="LG62" s="176" t="str">
        <f t="shared" si="98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39"/>
        <v xml:space="preserve"> </v>
      </c>
      <c r="LP62" s="175">
        <f t="shared" si="100"/>
        <v>0</v>
      </c>
      <c r="LQ62" s="176" t="str">
        <f t="shared" si="101"/>
        <v xml:space="preserve"> </v>
      </c>
      <c r="LS62" s="172">
        <v>14</v>
      </c>
      <c r="LT62" s="233">
        <v>14</v>
      </c>
      <c r="LU62" s="173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/>
      <c r="MC62" s="176" t="str">
        <f t="shared" si="102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40"/>
        <v xml:space="preserve"> </v>
      </c>
      <c r="ML62" s="175">
        <f t="shared" si="104"/>
        <v>0</v>
      </c>
      <c r="MM62" s="176" t="str">
        <f t="shared" si="105"/>
        <v xml:space="preserve"> </v>
      </c>
      <c r="MO62" s="172">
        <v>14</v>
      </c>
      <c r="MP62" s="233">
        <v>14</v>
      </c>
      <c r="MQ62" s="173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4" t="str">
        <f t="shared" si="32"/>
        <v xml:space="preserve"> </v>
      </c>
      <c r="MW62" s="211" t="str">
        <f>IF(MS62=0," ",VLOOKUP(MS62,PROTOKOL!$A:$E,5,FALSE))</f>
        <v xml:space="preserve"> </v>
      </c>
      <c r="MX62" s="175"/>
      <c r="MY62" s="176" t="str">
        <f t="shared" si="106"/>
        <v xml:space="preserve"> 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41"/>
        <v xml:space="preserve"> </v>
      </c>
      <c r="NH62" s="175">
        <f t="shared" si="108"/>
        <v>0</v>
      </c>
      <c r="NI62" s="176" t="str">
        <f t="shared" si="109"/>
        <v xml:space="preserve"> </v>
      </c>
      <c r="NK62" s="172">
        <v>14</v>
      </c>
      <c r="NL62" s="233">
        <v>14</v>
      </c>
      <c r="NM62" s="173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4" t="str">
        <f t="shared" si="34"/>
        <v xml:space="preserve"> </v>
      </c>
      <c r="NS62" s="211" t="str">
        <f>IF(NO62=0," ",VLOOKUP(NO62,PROTOKOL!$A:$E,5,FALSE))</f>
        <v xml:space="preserve"> </v>
      </c>
      <c r="NT62" s="175"/>
      <c r="NU62" s="176" t="str">
        <f t="shared" si="110"/>
        <v xml:space="preserve"> 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42"/>
        <v xml:space="preserve"> </v>
      </c>
      <c r="OD62" s="175">
        <f t="shared" si="112"/>
        <v>0</v>
      </c>
      <c r="OE62" s="176" t="str">
        <f t="shared" si="113"/>
        <v xml:space="preserve"> </v>
      </c>
      <c r="OG62" s="172">
        <v>14</v>
      </c>
      <c r="OH62" s="233">
        <v>14</v>
      </c>
      <c r="OI62" s="173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4" t="str">
        <f t="shared" si="36"/>
        <v xml:space="preserve"> </v>
      </c>
      <c r="OO62" s="211" t="str">
        <f>IF(OK62=0," ",VLOOKUP(OK62,PROTOKOL!$A:$E,5,FALSE))</f>
        <v xml:space="preserve"> </v>
      </c>
      <c r="OP62" s="175"/>
      <c r="OQ62" s="176" t="str">
        <f t="shared" si="114"/>
        <v xml:space="preserve"> 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43"/>
        <v xml:space="preserve"> </v>
      </c>
      <c r="OZ62" s="175">
        <f t="shared" si="116"/>
        <v>0</v>
      </c>
      <c r="PA62" s="176" t="str">
        <f t="shared" si="117"/>
        <v xml:space="preserve"> </v>
      </c>
      <c r="PC62" s="172">
        <v>14</v>
      </c>
      <c r="PD62" s="233">
        <v>14</v>
      </c>
      <c r="PE62" s="173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4" t="str">
        <f t="shared" si="38"/>
        <v xml:space="preserve"> </v>
      </c>
      <c r="PK62" s="211" t="str">
        <f>IF(PG62=0," ",VLOOKUP(PG62,PROTOKOL!$A:$E,5,FALSE))</f>
        <v xml:space="preserve"> </v>
      </c>
      <c r="PL62" s="175"/>
      <c r="PM62" s="176" t="str">
        <f t="shared" si="118"/>
        <v xml:space="preserve"> 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44"/>
        <v xml:space="preserve"> </v>
      </c>
      <c r="PV62" s="175">
        <f t="shared" si="120"/>
        <v>0</v>
      </c>
      <c r="PW62" s="176" t="str">
        <f t="shared" si="121"/>
        <v xml:space="preserve"> </v>
      </c>
      <c r="PY62" s="172">
        <v>14</v>
      </c>
      <c r="PZ62" s="233">
        <v>14</v>
      </c>
      <c r="QA62" s="173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4" t="str">
        <f t="shared" si="40"/>
        <v xml:space="preserve"> </v>
      </c>
      <c r="QG62" s="211" t="str">
        <f>IF(QC62=0," ",VLOOKUP(QC62,PROTOKOL!$A:$E,5,FALSE))</f>
        <v xml:space="preserve"> </v>
      </c>
      <c r="QH62" s="175"/>
      <c r="QI62" s="176" t="str">
        <f t="shared" si="122"/>
        <v xml:space="preserve"> 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45"/>
        <v xml:space="preserve"> </v>
      </c>
      <c r="QR62" s="175">
        <f t="shared" si="124"/>
        <v>0</v>
      </c>
      <c r="QS62" s="176" t="str">
        <f t="shared" si="125"/>
        <v xml:space="preserve"> </v>
      </c>
    </row>
    <row r="63" spans="1:461" ht="15">
      <c r="A63" s="172">
        <v>14</v>
      </c>
      <c r="B63" s="231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/>
      <c r="K63" s="176" t="str">
        <f t="shared" si="42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3"/>
        <v xml:space="preserve"> </v>
      </c>
      <c r="T63" s="175">
        <f t="shared" si="44"/>
        <v>0</v>
      </c>
      <c r="U63" s="176" t="str">
        <f t="shared" si="45"/>
        <v xml:space="preserve"> </v>
      </c>
      <c r="W63" s="172">
        <v>14</v>
      </c>
      <c r="X63" s="231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/>
      <c r="AG63" s="176" t="str">
        <f t="shared" si="46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26"/>
        <v xml:space="preserve"> </v>
      </c>
      <c r="AP63" s="175">
        <f t="shared" si="48"/>
        <v>0</v>
      </c>
      <c r="AQ63" s="176" t="str">
        <f t="shared" si="49"/>
        <v xml:space="preserve"> </v>
      </c>
      <c r="AS63" s="172">
        <v>14</v>
      </c>
      <c r="AT63" s="231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/>
      <c r="BC63" s="176" t="str">
        <f t="shared" si="50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27"/>
        <v xml:space="preserve"> </v>
      </c>
      <c r="BL63" s="175">
        <f t="shared" si="52"/>
        <v>0</v>
      </c>
      <c r="BM63" s="176" t="str">
        <f t="shared" si="53"/>
        <v xml:space="preserve"> </v>
      </c>
      <c r="BO63" s="172">
        <v>14</v>
      </c>
      <c r="BP63" s="231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/>
      <c r="BY63" s="176" t="str">
        <f t="shared" si="54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28"/>
        <v xml:space="preserve"> </v>
      </c>
      <c r="CH63" s="175">
        <f t="shared" si="56"/>
        <v>0</v>
      </c>
      <c r="CI63" s="176" t="str">
        <f t="shared" si="57"/>
        <v xml:space="preserve"> </v>
      </c>
      <c r="CK63" s="172">
        <v>14</v>
      </c>
      <c r="CL63" s="231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/>
      <c r="CU63" s="176" t="str">
        <f t="shared" si="58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29"/>
        <v xml:space="preserve"> </v>
      </c>
      <c r="DD63" s="175">
        <f t="shared" si="60"/>
        <v>0</v>
      </c>
      <c r="DE63" s="176" t="str">
        <f t="shared" si="61"/>
        <v xml:space="preserve"> </v>
      </c>
      <c r="DG63" s="172">
        <v>14</v>
      </c>
      <c r="DH63" s="231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/>
      <c r="DQ63" s="176" t="str">
        <f t="shared" si="62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30"/>
        <v xml:space="preserve"> </v>
      </c>
      <c r="DZ63" s="175">
        <f t="shared" si="64"/>
        <v>0</v>
      </c>
      <c r="EA63" s="176" t="str">
        <f t="shared" si="65"/>
        <v xml:space="preserve"> </v>
      </c>
      <c r="EC63" s="172">
        <v>14</v>
      </c>
      <c r="ED63" s="231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/>
      <c r="EM63" s="176" t="str">
        <f t="shared" si="66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31"/>
        <v xml:space="preserve"> </v>
      </c>
      <c r="EV63" s="175">
        <f t="shared" si="68"/>
        <v>0</v>
      </c>
      <c r="EW63" s="176" t="str">
        <f t="shared" si="69"/>
        <v xml:space="preserve"> </v>
      </c>
      <c r="EY63" s="172">
        <v>14</v>
      </c>
      <c r="EZ63" s="231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/>
      <c r="FI63" s="176" t="str">
        <f t="shared" si="70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32"/>
        <v xml:space="preserve"> </v>
      </c>
      <c r="FR63" s="175">
        <f t="shared" si="72"/>
        <v>0</v>
      </c>
      <c r="FS63" s="176" t="str">
        <f t="shared" si="73"/>
        <v xml:space="preserve"> </v>
      </c>
      <c r="FU63" s="172">
        <v>14</v>
      </c>
      <c r="FV63" s="231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/>
      <c r="GE63" s="176" t="str">
        <f t="shared" si="74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33"/>
        <v xml:space="preserve"> </v>
      </c>
      <c r="GN63" s="175">
        <f t="shared" si="76"/>
        <v>0</v>
      </c>
      <c r="GO63" s="176" t="str">
        <f t="shared" si="77"/>
        <v xml:space="preserve"> </v>
      </c>
      <c r="GQ63" s="172">
        <v>14</v>
      </c>
      <c r="GR63" s="231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/>
      <c r="HA63" s="176" t="str">
        <f t="shared" si="78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34"/>
        <v xml:space="preserve"> </v>
      </c>
      <c r="HJ63" s="175">
        <f t="shared" si="80"/>
        <v>0</v>
      </c>
      <c r="HK63" s="176" t="str">
        <f t="shared" si="81"/>
        <v xml:space="preserve"> </v>
      </c>
      <c r="HM63" s="172">
        <v>14</v>
      </c>
      <c r="HN63" s="231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/>
      <c r="HW63" s="176" t="str">
        <f t="shared" si="82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35"/>
        <v xml:space="preserve"> </v>
      </c>
      <c r="IF63" s="175">
        <f t="shared" si="84"/>
        <v>0</v>
      </c>
      <c r="IG63" s="176" t="str">
        <f t="shared" si="85"/>
        <v xml:space="preserve"> </v>
      </c>
      <c r="II63" s="172">
        <v>14</v>
      </c>
      <c r="IJ63" s="231"/>
      <c r="IK63" s="173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4" t="str">
        <f t="shared" si="22"/>
        <v xml:space="preserve"> </v>
      </c>
      <c r="IQ63" s="211" t="str">
        <f>IF(IM63=0," ",VLOOKUP(IM63,PROTOKOL!$A:$E,5,FALSE))</f>
        <v xml:space="preserve"> </v>
      </c>
      <c r="IR63" s="175"/>
      <c r="IS63" s="176" t="str">
        <f t="shared" si="86"/>
        <v xml:space="preserve"> 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36"/>
        <v xml:space="preserve"> </v>
      </c>
      <c r="JB63" s="175">
        <f t="shared" si="88"/>
        <v>0</v>
      </c>
      <c r="JC63" s="176" t="str">
        <f t="shared" si="89"/>
        <v xml:space="preserve"> </v>
      </c>
      <c r="JE63" s="172">
        <v>14</v>
      </c>
      <c r="JF63" s="231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/>
      <c r="JO63" s="176" t="str">
        <f t="shared" si="90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37"/>
        <v xml:space="preserve"> </v>
      </c>
      <c r="JX63" s="175">
        <f t="shared" si="92"/>
        <v>0</v>
      </c>
      <c r="JY63" s="176" t="str">
        <f t="shared" si="93"/>
        <v xml:space="preserve"> </v>
      </c>
      <c r="KA63" s="172">
        <v>14</v>
      </c>
      <c r="KB63" s="231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/>
      <c r="KK63" s="176" t="str">
        <f t="shared" si="94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38"/>
        <v xml:space="preserve"> </v>
      </c>
      <c r="KT63" s="175">
        <f t="shared" si="96"/>
        <v>0</v>
      </c>
      <c r="KU63" s="176" t="str">
        <f t="shared" si="97"/>
        <v xml:space="preserve"> </v>
      </c>
      <c r="KW63" s="172">
        <v>14</v>
      </c>
      <c r="KX63" s="231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/>
      <c r="LG63" s="176" t="str">
        <f t="shared" si="98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39"/>
        <v xml:space="preserve"> </v>
      </c>
      <c r="LP63" s="175">
        <f t="shared" si="100"/>
        <v>0</v>
      </c>
      <c r="LQ63" s="176" t="str">
        <f t="shared" si="101"/>
        <v xml:space="preserve"> </v>
      </c>
      <c r="LS63" s="172">
        <v>14</v>
      </c>
      <c r="LT63" s="231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/>
      <c r="MC63" s="176" t="str">
        <f t="shared" si="102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40"/>
        <v xml:space="preserve"> </v>
      </c>
      <c r="ML63" s="175">
        <f t="shared" si="104"/>
        <v>0</v>
      </c>
      <c r="MM63" s="176" t="str">
        <f t="shared" si="105"/>
        <v xml:space="preserve"> </v>
      </c>
      <c r="MO63" s="172">
        <v>14</v>
      </c>
      <c r="MP63" s="231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/>
      <c r="MY63" s="176" t="str">
        <f t="shared" si="106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41"/>
        <v xml:space="preserve"> </v>
      </c>
      <c r="NH63" s="175">
        <f t="shared" si="108"/>
        <v>0</v>
      </c>
      <c r="NI63" s="176" t="str">
        <f t="shared" si="109"/>
        <v xml:space="preserve"> </v>
      </c>
      <c r="NK63" s="172">
        <v>14</v>
      </c>
      <c r="NL63" s="231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/>
      <c r="NU63" s="176" t="str">
        <f t="shared" si="110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42"/>
        <v xml:space="preserve"> </v>
      </c>
      <c r="OD63" s="175">
        <f t="shared" si="112"/>
        <v>0</v>
      </c>
      <c r="OE63" s="176" t="str">
        <f t="shared" si="113"/>
        <v xml:space="preserve"> </v>
      </c>
      <c r="OG63" s="172">
        <v>14</v>
      </c>
      <c r="OH63" s="231"/>
      <c r="OI63" s="173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4" t="str">
        <f t="shared" si="36"/>
        <v xml:space="preserve"> </v>
      </c>
      <c r="OO63" s="211" t="str">
        <f>IF(OK63=0," ",VLOOKUP(OK63,PROTOKOL!$A:$E,5,FALSE))</f>
        <v xml:space="preserve"> </v>
      </c>
      <c r="OP63" s="175"/>
      <c r="OQ63" s="176" t="str">
        <f t="shared" si="114"/>
        <v xml:space="preserve"> 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43"/>
        <v xml:space="preserve"> </v>
      </c>
      <c r="OZ63" s="175">
        <f t="shared" si="116"/>
        <v>0</v>
      </c>
      <c r="PA63" s="176" t="str">
        <f t="shared" si="117"/>
        <v xml:space="preserve"> </v>
      </c>
      <c r="PC63" s="172">
        <v>14</v>
      </c>
      <c r="PD63" s="231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/>
      <c r="PM63" s="176" t="str">
        <f t="shared" si="118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44"/>
        <v xml:space="preserve"> </v>
      </c>
      <c r="PV63" s="175">
        <f t="shared" si="120"/>
        <v>0</v>
      </c>
      <c r="PW63" s="176" t="str">
        <f t="shared" si="121"/>
        <v xml:space="preserve"> </v>
      </c>
      <c r="PY63" s="172">
        <v>14</v>
      </c>
      <c r="PZ63" s="231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/>
      <c r="QI63" s="176" t="str">
        <f t="shared" si="122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45"/>
        <v xml:space="preserve"> </v>
      </c>
      <c r="QR63" s="175">
        <f t="shared" si="124"/>
        <v>0</v>
      </c>
      <c r="QS63" s="176" t="str">
        <f t="shared" si="125"/>
        <v xml:space="preserve"> </v>
      </c>
    </row>
    <row r="64" spans="1:461" ht="15">
      <c r="A64" s="172">
        <v>14</v>
      </c>
      <c r="B64" s="232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/>
      <c r="K64" s="176" t="str">
        <f t="shared" si="42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3"/>
        <v xml:space="preserve"> </v>
      </c>
      <c r="T64" s="175">
        <f t="shared" si="44"/>
        <v>0</v>
      </c>
      <c r="U64" s="176" t="str">
        <f t="shared" si="45"/>
        <v xml:space="preserve"> </v>
      </c>
      <c r="W64" s="172">
        <v>14</v>
      </c>
      <c r="X64" s="232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/>
      <c r="AG64" s="176" t="str">
        <f t="shared" si="46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26"/>
        <v xml:space="preserve"> </v>
      </c>
      <c r="AP64" s="175">
        <f t="shared" si="48"/>
        <v>0</v>
      </c>
      <c r="AQ64" s="176" t="str">
        <f t="shared" si="49"/>
        <v xml:space="preserve"> </v>
      </c>
      <c r="AS64" s="172">
        <v>14</v>
      </c>
      <c r="AT64" s="232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/>
      <c r="BC64" s="176" t="str">
        <f t="shared" si="50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27"/>
        <v xml:space="preserve"> </v>
      </c>
      <c r="BL64" s="175">
        <f t="shared" si="52"/>
        <v>0</v>
      </c>
      <c r="BM64" s="176" t="str">
        <f t="shared" si="53"/>
        <v xml:space="preserve"> </v>
      </c>
      <c r="BO64" s="172">
        <v>14</v>
      </c>
      <c r="BP64" s="232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/>
      <c r="BY64" s="176" t="str">
        <f t="shared" si="54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28"/>
        <v xml:space="preserve"> </v>
      </c>
      <c r="CH64" s="175">
        <f t="shared" si="56"/>
        <v>0</v>
      </c>
      <c r="CI64" s="176" t="str">
        <f t="shared" si="57"/>
        <v xml:space="preserve"> </v>
      </c>
      <c r="CK64" s="172">
        <v>14</v>
      </c>
      <c r="CL64" s="232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/>
      <c r="CU64" s="176" t="str">
        <f t="shared" si="58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29"/>
        <v xml:space="preserve"> </v>
      </c>
      <c r="DD64" s="175">
        <f t="shared" si="60"/>
        <v>0</v>
      </c>
      <c r="DE64" s="176" t="str">
        <f t="shared" si="61"/>
        <v xml:space="preserve"> </v>
      </c>
      <c r="DG64" s="172">
        <v>14</v>
      </c>
      <c r="DH64" s="232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/>
      <c r="DQ64" s="176" t="str">
        <f t="shared" si="62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30"/>
        <v xml:space="preserve"> </v>
      </c>
      <c r="DZ64" s="175">
        <f t="shared" si="64"/>
        <v>0</v>
      </c>
      <c r="EA64" s="176" t="str">
        <f t="shared" si="65"/>
        <v xml:space="preserve"> </v>
      </c>
      <c r="EC64" s="172">
        <v>14</v>
      </c>
      <c r="ED64" s="232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/>
      <c r="EM64" s="176" t="str">
        <f t="shared" si="66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31"/>
        <v xml:space="preserve"> </v>
      </c>
      <c r="EV64" s="175">
        <f t="shared" si="68"/>
        <v>0</v>
      </c>
      <c r="EW64" s="176" t="str">
        <f t="shared" si="69"/>
        <v xml:space="preserve"> </v>
      </c>
      <c r="EY64" s="172">
        <v>14</v>
      </c>
      <c r="EZ64" s="232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/>
      <c r="FI64" s="176" t="str">
        <f t="shared" si="70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32"/>
        <v xml:space="preserve"> </v>
      </c>
      <c r="FR64" s="175">
        <f t="shared" si="72"/>
        <v>0</v>
      </c>
      <c r="FS64" s="176" t="str">
        <f t="shared" si="73"/>
        <v xml:space="preserve"> </v>
      </c>
      <c r="FU64" s="172">
        <v>14</v>
      </c>
      <c r="FV64" s="232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/>
      <c r="GE64" s="176" t="str">
        <f t="shared" si="74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33"/>
        <v xml:space="preserve"> </v>
      </c>
      <c r="GN64" s="175">
        <f t="shared" si="76"/>
        <v>0</v>
      </c>
      <c r="GO64" s="176" t="str">
        <f t="shared" si="77"/>
        <v xml:space="preserve"> </v>
      </c>
      <c r="GQ64" s="172">
        <v>14</v>
      </c>
      <c r="GR64" s="232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/>
      <c r="HA64" s="176" t="str">
        <f t="shared" si="78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34"/>
        <v xml:space="preserve"> </v>
      </c>
      <c r="HJ64" s="175">
        <f t="shared" si="80"/>
        <v>0</v>
      </c>
      <c r="HK64" s="176" t="str">
        <f t="shared" si="81"/>
        <v xml:space="preserve"> </v>
      </c>
      <c r="HM64" s="172">
        <v>14</v>
      </c>
      <c r="HN64" s="232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/>
      <c r="HW64" s="176" t="str">
        <f t="shared" si="82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35"/>
        <v xml:space="preserve"> </v>
      </c>
      <c r="IF64" s="175">
        <f t="shared" si="84"/>
        <v>0</v>
      </c>
      <c r="IG64" s="176" t="str">
        <f t="shared" si="85"/>
        <v xml:space="preserve"> </v>
      </c>
      <c r="II64" s="172">
        <v>14</v>
      </c>
      <c r="IJ64" s="232"/>
      <c r="IK64" s="173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4" t="str">
        <f t="shared" si="22"/>
        <v xml:space="preserve"> </v>
      </c>
      <c r="IQ64" s="211" t="str">
        <f>IF(IM64=0," ",VLOOKUP(IM64,PROTOKOL!$A:$E,5,FALSE))</f>
        <v xml:space="preserve"> </v>
      </c>
      <c r="IR64" s="175"/>
      <c r="IS64" s="176" t="str">
        <f t="shared" si="86"/>
        <v xml:space="preserve"> 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36"/>
        <v xml:space="preserve"> </v>
      </c>
      <c r="JB64" s="175">
        <f t="shared" si="88"/>
        <v>0</v>
      </c>
      <c r="JC64" s="176" t="str">
        <f t="shared" si="89"/>
        <v xml:space="preserve"> </v>
      </c>
      <c r="JE64" s="172">
        <v>14</v>
      </c>
      <c r="JF64" s="232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/>
      <c r="JO64" s="176" t="str">
        <f t="shared" si="90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37"/>
        <v xml:space="preserve"> </v>
      </c>
      <c r="JX64" s="175">
        <f t="shared" si="92"/>
        <v>0</v>
      </c>
      <c r="JY64" s="176" t="str">
        <f t="shared" si="93"/>
        <v xml:space="preserve"> </v>
      </c>
      <c r="KA64" s="172">
        <v>14</v>
      </c>
      <c r="KB64" s="232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/>
      <c r="KK64" s="176" t="str">
        <f t="shared" si="94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38"/>
        <v xml:space="preserve"> </v>
      </c>
      <c r="KT64" s="175">
        <f t="shared" si="96"/>
        <v>0</v>
      </c>
      <c r="KU64" s="176" t="str">
        <f t="shared" si="97"/>
        <v xml:space="preserve"> </v>
      </c>
      <c r="KW64" s="172">
        <v>14</v>
      </c>
      <c r="KX64" s="232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/>
      <c r="LG64" s="176" t="str">
        <f t="shared" si="98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39"/>
        <v xml:space="preserve"> </v>
      </c>
      <c r="LP64" s="175">
        <f t="shared" si="100"/>
        <v>0</v>
      </c>
      <c r="LQ64" s="176" t="str">
        <f t="shared" si="101"/>
        <v xml:space="preserve"> </v>
      </c>
      <c r="LS64" s="172">
        <v>14</v>
      </c>
      <c r="LT64" s="232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/>
      <c r="MC64" s="176" t="str">
        <f t="shared" si="102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40"/>
        <v xml:space="preserve"> </v>
      </c>
      <c r="ML64" s="175">
        <f t="shared" si="104"/>
        <v>0</v>
      </c>
      <c r="MM64" s="176" t="str">
        <f t="shared" si="105"/>
        <v xml:space="preserve"> </v>
      </c>
      <c r="MO64" s="172">
        <v>14</v>
      </c>
      <c r="MP64" s="232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/>
      <c r="MY64" s="176" t="str">
        <f t="shared" si="106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41"/>
        <v xml:space="preserve"> </v>
      </c>
      <c r="NH64" s="175">
        <f t="shared" si="108"/>
        <v>0</v>
      </c>
      <c r="NI64" s="176" t="str">
        <f t="shared" si="109"/>
        <v xml:space="preserve"> </v>
      </c>
      <c r="NK64" s="172">
        <v>14</v>
      </c>
      <c r="NL64" s="232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/>
      <c r="NU64" s="176" t="str">
        <f t="shared" si="110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42"/>
        <v xml:space="preserve"> </v>
      </c>
      <c r="OD64" s="175">
        <f t="shared" si="112"/>
        <v>0</v>
      </c>
      <c r="OE64" s="176" t="str">
        <f t="shared" si="113"/>
        <v xml:space="preserve"> </v>
      </c>
      <c r="OG64" s="172">
        <v>14</v>
      </c>
      <c r="OH64" s="232"/>
      <c r="OI64" s="173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4" t="str">
        <f t="shared" si="36"/>
        <v xml:space="preserve"> </v>
      </c>
      <c r="OO64" s="211" t="str">
        <f>IF(OK64=0," ",VLOOKUP(OK64,PROTOKOL!$A:$E,5,FALSE))</f>
        <v xml:space="preserve"> </v>
      </c>
      <c r="OP64" s="175"/>
      <c r="OQ64" s="176" t="str">
        <f t="shared" si="114"/>
        <v xml:space="preserve"> 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43"/>
        <v xml:space="preserve"> </v>
      </c>
      <c r="OZ64" s="175">
        <f t="shared" si="116"/>
        <v>0</v>
      </c>
      <c r="PA64" s="176" t="str">
        <f t="shared" si="117"/>
        <v xml:space="preserve"> </v>
      </c>
      <c r="PC64" s="172">
        <v>14</v>
      </c>
      <c r="PD64" s="232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/>
      <c r="PM64" s="176" t="str">
        <f t="shared" si="118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44"/>
        <v xml:space="preserve"> </v>
      </c>
      <c r="PV64" s="175">
        <f t="shared" si="120"/>
        <v>0</v>
      </c>
      <c r="PW64" s="176" t="str">
        <f t="shared" si="121"/>
        <v xml:space="preserve"> </v>
      </c>
      <c r="PY64" s="172">
        <v>14</v>
      </c>
      <c r="PZ64" s="232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/>
      <c r="QI64" s="176" t="str">
        <f t="shared" si="122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45"/>
        <v xml:space="preserve"> </v>
      </c>
      <c r="QR64" s="175">
        <f t="shared" si="124"/>
        <v>0</v>
      </c>
      <c r="QS64" s="176" t="str">
        <f t="shared" si="125"/>
        <v xml:space="preserve"> </v>
      </c>
    </row>
    <row r="65" spans="1:461" ht="15">
      <c r="A65" s="172">
        <v>15</v>
      </c>
      <c r="B65" s="233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2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3"/>
        <v xml:space="preserve"> </v>
      </c>
      <c r="T65" s="175">
        <f t="shared" si="44"/>
        <v>0</v>
      </c>
      <c r="U65" s="176" t="str">
        <f t="shared" si="45"/>
        <v xml:space="preserve"> </v>
      </c>
      <c r="W65" s="172">
        <v>15</v>
      </c>
      <c r="X65" s="233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46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26"/>
        <v xml:space="preserve"> </v>
      </c>
      <c r="AP65" s="175">
        <f t="shared" si="48"/>
        <v>0</v>
      </c>
      <c r="AQ65" s="176" t="str">
        <f t="shared" si="49"/>
        <v xml:space="preserve"> </v>
      </c>
      <c r="AS65" s="172">
        <v>15</v>
      </c>
      <c r="AT65" s="233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0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27"/>
        <v xml:space="preserve"> </v>
      </c>
      <c r="BL65" s="175">
        <f t="shared" si="52"/>
        <v>0</v>
      </c>
      <c r="BM65" s="176" t="str">
        <f t="shared" si="53"/>
        <v xml:space="preserve"> </v>
      </c>
      <c r="BO65" s="172">
        <v>15</v>
      </c>
      <c r="BP65" s="233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4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28"/>
        <v xml:space="preserve"> </v>
      </c>
      <c r="CH65" s="175">
        <f t="shared" si="56"/>
        <v>0</v>
      </c>
      <c r="CI65" s="176" t="str">
        <f t="shared" si="57"/>
        <v xml:space="preserve"> </v>
      </c>
      <c r="CK65" s="172">
        <v>15</v>
      </c>
      <c r="CL65" s="233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58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29"/>
        <v xml:space="preserve"> </v>
      </c>
      <c r="DD65" s="175">
        <f t="shared" si="60"/>
        <v>0</v>
      </c>
      <c r="DE65" s="176" t="str">
        <f t="shared" si="61"/>
        <v xml:space="preserve"> </v>
      </c>
      <c r="DG65" s="172">
        <v>15</v>
      </c>
      <c r="DH65" s="233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2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30"/>
        <v xml:space="preserve"> </v>
      </c>
      <c r="DZ65" s="175">
        <f t="shared" si="64"/>
        <v>0</v>
      </c>
      <c r="EA65" s="176" t="str">
        <f t="shared" si="65"/>
        <v xml:space="preserve"> </v>
      </c>
      <c r="EC65" s="172">
        <v>15</v>
      </c>
      <c r="ED65" s="233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66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31"/>
        <v xml:space="preserve"> </v>
      </c>
      <c r="EV65" s="175">
        <f t="shared" si="68"/>
        <v>0</v>
      </c>
      <c r="EW65" s="176" t="str">
        <f t="shared" si="69"/>
        <v xml:space="preserve"> </v>
      </c>
      <c r="EY65" s="172">
        <v>15</v>
      </c>
      <c r="EZ65" s="233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0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32"/>
        <v xml:space="preserve"> </v>
      </c>
      <c r="FR65" s="175">
        <f t="shared" si="72"/>
        <v>0</v>
      </c>
      <c r="FS65" s="176" t="str">
        <f t="shared" si="73"/>
        <v xml:space="preserve"> </v>
      </c>
      <c r="FU65" s="172">
        <v>15</v>
      </c>
      <c r="FV65" s="233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4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33"/>
        <v xml:space="preserve"> </v>
      </c>
      <c r="GN65" s="175">
        <f t="shared" si="76"/>
        <v>0</v>
      </c>
      <c r="GO65" s="176" t="str">
        <f t="shared" si="77"/>
        <v xml:space="preserve"> </v>
      </c>
      <c r="GQ65" s="172">
        <v>15</v>
      </c>
      <c r="GR65" s="233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78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34"/>
        <v xml:space="preserve"> </v>
      </c>
      <c r="HJ65" s="175">
        <f t="shared" si="80"/>
        <v>0</v>
      </c>
      <c r="HK65" s="176" t="str">
        <f t="shared" si="81"/>
        <v xml:space="preserve"> </v>
      </c>
      <c r="HM65" s="172">
        <v>15</v>
      </c>
      <c r="HN65" s="233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2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35"/>
        <v xml:space="preserve"> </v>
      </c>
      <c r="IF65" s="175">
        <f t="shared" si="84"/>
        <v>0</v>
      </c>
      <c r="IG65" s="176" t="str">
        <f t="shared" si="85"/>
        <v xml:space="preserve"> </v>
      </c>
      <c r="II65" s="172">
        <v>15</v>
      </c>
      <c r="IJ65" s="233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86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36"/>
        <v xml:space="preserve"> </v>
      </c>
      <c r="JB65" s="175">
        <f t="shared" si="88"/>
        <v>0</v>
      </c>
      <c r="JC65" s="176" t="str">
        <f t="shared" si="89"/>
        <v xml:space="preserve"> </v>
      </c>
      <c r="JE65" s="172">
        <v>15</v>
      </c>
      <c r="JF65" s="233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0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37"/>
        <v xml:space="preserve"> </v>
      </c>
      <c r="JX65" s="175">
        <f t="shared" si="92"/>
        <v>0</v>
      </c>
      <c r="JY65" s="176" t="str">
        <f t="shared" si="93"/>
        <v xml:space="preserve"> </v>
      </c>
      <c r="KA65" s="172">
        <v>15</v>
      </c>
      <c r="KB65" s="233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94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38"/>
        <v xml:space="preserve"> </v>
      </c>
      <c r="KT65" s="175">
        <f t="shared" si="96"/>
        <v>0</v>
      </c>
      <c r="KU65" s="176" t="str">
        <f t="shared" si="97"/>
        <v xml:space="preserve"> </v>
      </c>
      <c r="KW65" s="172">
        <v>15</v>
      </c>
      <c r="KX65" s="233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98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39"/>
        <v xml:space="preserve"> </v>
      </c>
      <c r="LP65" s="175">
        <f t="shared" si="100"/>
        <v>0</v>
      </c>
      <c r="LQ65" s="176" t="str">
        <f t="shared" si="101"/>
        <v xml:space="preserve"> </v>
      </c>
      <c r="LS65" s="172">
        <v>15</v>
      </c>
      <c r="LT65" s="233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2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40"/>
        <v xml:space="preserve"> </v>
      </c>
      <c r="ML65" s="175">
        <f t="shared" si="104"/>
        <v>0</v>
      </c>
      <c r="MM65" s="176" t="str">
        <f t="shared" si="105"/>
        <v xml:space="preserve"> </v>
      </c>
      <c r="MO65" s="172">
        <v>15</v>
      </c>
      <c r="MP65" s="233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06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41"/>
        <v xml:space="preserve"> </v>
      </c>
      <c r="NH65" s="175">
        <f t="shared" si="108"/>
        <v>0</v>
      </c>
      <c r="NI65" s="176" t="str">
        <f t="shared" si="109"/>
        <v xml:space="preserve"> </v>
      </c>
      <c r="NK65" s="172">
        <v>15</v>
      </c>
      <c r="NL65" s="233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10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42"/>
        <v xml:space="preserve"> </v>
      </c>
      <c r="OD65" s="175">
        <f t="shared" si="112"/>
        <v>0</v>
      </c>
      <c r="OE65" s="176" t="str">
        <f t="shared" si="113"/>
        <v xml:space="preserve"> </v>
      </c>
      <c r="OG65" s="172">
        <v>15</v>
      </c>
      <c r="OH65" s="233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4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43"/>
        <v xml:space="preserve"> </v>
      </c>
      <c r="OZ65" s="175">
        <f t="shared" si="116"/>
        <v>0</v>
      </c>
      <c r="PA65" s="176" t="str">
        <f t="shared" si="117"/>
        <v xml:space="preserve"> </v>
      </c>
      <c r="PC65" s="172">
        <v>15</v>
      </c>
      <c r="PD65" s="233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18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44"/>
        <v xml:space="preserve"> </v>
      </c>
      <c r="PV65" s="175">
        <f t="shared" si="120"/>
        <v>0</v>
      </c>
      <c r="PW65" s="176" t="str">
        <f t="shared" si="121"/>
        <v xml:space="preserve"> </v>
      </c>
      <c r="PY65" s="172">
        <v>15</v>
      </c>
      <c r="PZ65" s="233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2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45"/>
        <v xml:space="preserve"> </v>
      </c>
      <c r="QR65" s="175">
        <f t="shared" si="124"/>
        <v>0</v>
      </c>
      <c r="QS65" s="176" t="str">
        <f t="shared" si="125"/>
        <v xml:space="preserve"> </v>
      </c>
    </row>
    <row r="66" spans="1:461" ht="15">
      <c r="A66" s="172">
        <v>15</v>
      </c>
      <c r="B66" s="231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2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3"/>
        <v xml:space="preserve"> </v>
      </c>
      <c r="T66" s="175">
        <f t="shared" si="44"/>
        <v>0</v>
      </c>
      <c r="U66" s="176" t="str">
        <f t="shared" si="45"/>
        <v xml:space="preserve"> </v>
      </c>
      <c r="W66" s="172">
        <v>15</v>
      </c>
      <c r="X66" s="231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46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26"/>
        <v xml:space="preserve"> </v>
      </c>
      <c r="AP66" s="175">
        <f t="shared" si="48"/>
        <v>0</v>
      </c>
      <c r="AQ66" s="176" t="str">
        <f t="shared" si="49"/>
        <v xml:space="preserve"> </v>
      </c>
      <c r="AS66" s="172">
        <v>15</v>
      </c>
      <c r="AT66" s="231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0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27"/>
        <v xml:space="preserve"> </v>
      </c>
      <c r="BL66" s="175">
        <f t="shared" si="52"/>
        <v>0</v>
      </c>
      <c r="BM66" s="176" t="str">
        <f t="shared" si="53"/>
        <v xml:space="preserve"> </v>
      </c>
      <c r="BO66" s="172">
        <v>15</v>
      </c>
      <c r="BP66" s="231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4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28"/>
        <v xml:space="preserve"> </v>
      </c>
      <c r="CH66" s="175">
        <f t="shared" si="56"/>
        <v>0</v>
      </c>
      <c r="CI66" s="176" t="str">
        <f t="shared" si="57"/>
        <v xml:space="preserve"> </v>
      </c>
      <c r="CK66" s="172">
        <v>15</v>
      </c>
      <c r="CL66" s="231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58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29"/>
        <v xml:space="preserve"> </v>
      </c>
      <c r="DD66" s="175">
        <f t="shared" si="60"/>
        <v>0</v>
      </c>
      <c r="DE66" s="176" t="str">
        <f t="shared" si="61"/>
        <v xml:space="preserve"> </v>
      </c>
      <c r="DG66" s="172">
        <v>15</v>
      </c>
      <c r="DH66" s="231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2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30"/>
        <v xml:space="preserve"> </v>
      </c>
      <c r="DZ66" s="175">
        <f t="shared" si="64"/>
        <v>0</v>
      </c>
      <c r="EA66" s="176" t="str">
        <f t="shared" si="65"/>
        <v xml:space="preserve"> </v>
      </c>
      <c r="EC66" s="172">
        <v>15</v>
      </c>
      <c r="ED66" s="231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66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31"/>
        <v xml:space="preserve"> </v>
      </c>
      <c r="EV66" s="175">
        <f t="shared" si="68"/>
        <v>0</v>
      </c>
      <c r="EW66" s="176" t="str">
        <f t="shared" si="69"/>
        <v xml:space="preserve"> </v>
      </c>
      <c r="EY66" s="172">
        <v>15</v>
      </c>
      <c r="EZ66" s="231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0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32"/>
        <v xml:space="preserve"> </v>
      </c>
      <c r="FR66" s="175">
        <f t="shared" si="72"/>
        <v>0</v>
      </c>
      <c r="FS66" s="176" t="str">
        <f t="shared" si="73"/>
        <v xml:space="preserve"> </v>
      </c>
      <c r="FU66" s="172">
        <v>15</v>
      </c>
      <c r="FV66" s="231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4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33"/>
        <v xml:space="preserve"> </v>
      </c>
      <c r="GN66" s="175">
        <f t="shared" si="76"/>
        <v>0</v>
      </c>
      <c r="GO66" s="176" t="str">
        <f t="shared" si="77"/>
        <v xml:space="preserve"> </v>
      </c>
      <c r="GQ66" s="172">
        <v>15</v>
      </c>
      <c r="GR66" s="231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78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34"/>
        <v xml:space="preserve"> </v>
      </c>
      <c r="HJ66" s="175">
        <f t="shared" si="80"/>
        <v>0</v>
      </c>
      <c r="HK66" s="176" t="str">
        <f t="shared" si="81"/>
        <v xml:space="preserve"> </v>
      </c>
      <c r="HM66" s="172">
        <v>15</v>
      </c>
      <c r="HN66" s="231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2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35"/>
        <v xml:space="preserve"> </v>
      </c>
      <c r="IF66" s="175">
        <f t="shared" si="84"/>
        <v>0</v>
      </c>
      <c r="IG66" s="176" t="str">
        <f t="shared" si="85"/>
        <v xml:space="preserve"> </v>
      </c>
      <c r="II66" s="172">
        <v>15</v>
      </c>
      <c r="IJ66" s="231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86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36"/>
        <v xml:space="preserve"> </v>
      </c>
      <c r="JB66" s="175">
        <f t="shared" si="88"/>
        <v>0</v>
      </c>
      <c r="JC66" s="176" t="str">
        <f t="shared" si="89"/>
        <v xml:space="preserve"> </v>
      </c>
      <c r="JE66" s="172">
        <v>15</v>
      </c>
      <c r="JF66" s="231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0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37"/>
        <v xml:space="preserve"> </v>
      </c>
      <c r="JX66" s="175">
        <f t="shared" si="92"/>
        <v>0</v>
      </c>
      <c r="JY66" s="176" t="str">
        <f t="shared" si="93"/>
        <v xml:space="preserve"> </v>
      </c>
      <c r="KA66" s="172">
        <v>15</v>
      </c>
      <c r="KB66" s="231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94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38"/>
        <v xml:space="preserve"> </v>
      </c>
      <c r="KT66" s="175">
        <f t="shared" si="96"/>
        <v>0</v>
      </c>
      <c r="KU66" s="176" t="str">
        <f t="shared" si="97"/>
        <v xml:space="preserve"> </v>
      </c>
      <c r="KW66" s="172">
        <v>15</v>
      </c>
      <c r="KX66" s="231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98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39"/>
        <v xml:space="preserve"> </v>
      </c>
      <c r="LP66" s="175">
        <f t="shared" si="100"/>
        <v>0</v>
      </c>
      <c r="LQ66" s="176" t="str">
        <f t="shared" si="101"/>
        <v xml:space="preserve"> </v>
      </c>
      <c r="LS66" s="172">
        <v>15</v>
      </c>
      <c r="LT66" s="231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2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40"/>
        <v xml:space="preserve"> </v>
      </c>
      <c r="ML66" s="175">
        <f t="shared" si="104"/>
        <v>0</v>
      </c>
      <c r="MM66" s="176" t="str">
        <f t="shared" si="105"/>
        <v xml:space="preserve"> </v>
      </c>
      <c r="MO66" s="172">
        <v>15</v>
      </c>
      <c r="MP66" s="231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06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41"/>
        <v xml:space="preserve"> </v>
      </c>
      <c r="NH66" s="175">
        <f t="shared" si="108"/>
        <v>0</v>
      </c>
      <c r="NI66" s="176" t="str">
        <f t="shared" si="109"/>
        <v xml:space="preserve"> </v>
      </c>
      <c r="NK66" s="172">
        <v>15</v>
      </c>
      <c r="NL66" s="231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10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42"/>
        <v xml:space="preserve"> </v>
      </c>
      <c r="OD66" s="175">
        <f t="shared" si="112"/>
        <v>0</v>
      </c>
      <c r="OE66" s="176" t="str">
        <f t="shared" si="113"/>
        <v xml:space="preserve"> </v>
      </c>
      <c r="OG66" s="172">
        <v>15</v>
      </c>
      <c r="OH66" s="231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4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43"/>
        <v xml:space="preserve"> </v>
      </c>
      <c r="OZ66" s="175">
        <f t="shared" si="116"/>
        <v>0</v>
      </c>
      <c r="PA66" s="176" t="str">
        <f t="shared" si="117"/>
        <v xml:space="preserve"> </v>
      </c>
      <c r="PC66" s="172">
        <v>15</v>
      </c>
      <c r="PD66" s="231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18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44"/>
        <v xml:space="preserve"> </v>
      </c>
      <c r="PV66" s="175">
        <f t="shared" si="120"/>
        <v>0</v>
      </c>
      <c r="PW66" s="176" t="str">
        <f t="shared" si="121"/>
        <v xml:space="preserve"> </v>
      </c>
      <c r="PY66" s="172">
        <v>15</v>
      </c>
      <c r="PZ66" s="231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2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45"/>
        <v xml:space="preserve"> </v>
      </c>
      <c r="QR66" s="175">
        <f t="shared" si="124"/>
        <v>0</v>
      </c>
      <c r="QS66" s="176" t="str">
        <f t="shared" si="125"/>
        <v xml:space="preserve"> </v>
      </c>
    </row>
    <row r="67" spans="1:461" ht="15">
      <c r="A67" s="172">
        <v>15</v>
      </c>
      <c r="B67" s="232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2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3"/>
        <v xml:space="preserve"> </v>
      </c>
      <c r="T67" s="175">
        <f t="shared" si="44"/>
        <v>0</v>
      </c>
      <c r="U67" s="176" t="str">
        <f t="shared" si="45"/>
        <v xml:space="preserve"> </v>
      </c>
      <c r="W67" s="172">
        <v>15</v>
      </c>
      <c r="X67" s="232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46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26"/>
        <v xml:space="preserve"> </v>
      </c>
      <c r="AP67" s="175">
        <f t="shared" si="48"/>
        <v>0</v>
      </c>
      <c r="AQ67" s="176" t="str">
        <f t="shared" si="49"/>
        <v xml:space="preserve"> </v>
      </c>
      <c r="AS67" s="172">
        <v>15</v>
      </c>
      <c r="AT67" s="232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0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27"/>
        <v xml:space="preserve"> </v>
      </c>
      <c r="BL67" s="175">
        <f t="shared" si="52"/>
        <v>0</v>
      </c>
      <c r="BM67" s="176" t="str">
        <f t="shared" si="53"/>
        <v xml:space="preserve"> </v>
      </c>
      <c r="BO67" s="172">
        <v>15</v>
      </c>
      <c r="BP67" s="232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4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28"/>
        <v xml:space="preserve"> </v>
      </c>
      <c r="CH67" s="175">
        <f t="shared" si="56"/>
        <v>0</v>
      </c>
      <c r="CI67" s="176" t="str">
        <f t="shared" si="57"/>
        <v xml:space="preserve"> </v>
      </c>
      <c r="CK67" s="172">
        <v>15</v>
      </c>
      <c r="CL67" s="232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58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29"/>
        <v xml:space="preserve"> </v>
      </c>
      <c r="DD67" s="175">
        <f t="shared" si="60"/>
        <v>0</v>
      </c>
      <c r="DE67" s="176" t="str">
        <f t="shared" si="61"/>
        <v xml:space="preserve"> </v>
      </c>
      <c r="DG67" s="172">
        <v>15</v>
      </c>
      <c r="DH67" s="232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2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30"/>
        <v xml:space="preserve"> </v>
      </c>
      <c r="DZ67" s="175">
        <f t="shared" si="64"/>
        <v>0</v>
      </c>
      <c r="EA67" s="176" t="str">
        <f t="shared" si="65"/>
        <v xml:space="preserve"> </v>
      </c>
      <c r="EC67" s="172">
        <v>15</v>
      </c>
      <c r="ED67" s="232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66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31"/>
        <v xml:space="preserve"> </v>
      </c>
      <c r="EV67" s="175">
        <f t="shared" si="68"/>
        <v>0</v>
      </c>
      <c r="EW67" s="176" t="str">
        <f t="shared" si="69"/>
        <v xml:space="preserve"> </v>
      </c>
      <c r="EY67" s="172">
        <v>15</v>
      </c>
      <c r="EZ67" s="232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0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32"/>
        <v xml:space="preserve"> </v>
      </c>
      <c r="FR67" s="175">
        <f t="shared" si="72"/>
        <v>0</v>
      </c>
      <c r="FS67" s="176" t="str">
        <f t="shared" si="73"/>
        <v xml:space="preserve"> </v>
      </c>
      <c r="FU67" s="172">
        <v>15</v>
      </c>
      <c r="FV67" s="232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4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33"/>
        <v xml:space="preserve"> </v>
      </c>
      <c r="GN67" s="175">
        <f t="shared" si="76"/>
        <v>0</v>
      </c>
      <c r="GO67" s="176" t="str">
        <f t="shared" si="77"/>
        <v xml:space="preserve"> </v>
      </c>
      <c r="GQ67" s="172">
        <v>15</v>
      </c>
      <c r="GR67" s="232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78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34"/>
        <v xml:space="preserve"> </v>
      </c>
      <c r="HJ67" s="175">
        <f t="shared" si="80"/>
        <v>0</v>
      </c>
      <c r="HK67" s="176" t="str">
        <f t="shared" si="81"/>
        <v xml:space="preserve"> </v>
      </c>
      <c r="HM67" s="172">
        <v>15</v>
      </c>
      <c r="HN67" s="232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2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35"/>
        <v xml:space="preserve"> </v>
      </c>
      <c r="IF67" s="175">
        <f t="shared" si="84"/>
        <v>0</v>
      </c>
      <c r="IG67" s="176" t="str">
        <f t="shared" si="85"/>
        <v xml:space="preserve"> </v>
      </c>
      <c r="II67" s="172">
        <v>15</v>
      </c>
      <c r="IJ67" s="232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86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36"/>
        <v xml:space="preserve"> </v>
      </c>
      <c r="JB67" s="175">
        <f t="shared" si="88"/>
        <v>0</v>
      </c>
      <c r="JC67" s="176" t="str">
        <f t="shared" si="89"/>
        <v xml:space="preserve"> </v>
      </c>
      <c r="JE67" s="172">
        <v>15</v>
      </c>
      <c r="JF67" s="232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0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37"/>
        <v xml:space="preserve"> </v>
      </c>
      <c r="JX67" s="175">
        <f t="shared" si="92"/>
        <v>0</v>
      </c>
      <c r="JY67" s="176" t="str">
        <f t="shared" si="93"/>
        <v xml:space="preserve"> </v>
      </c>
      <c r="KA67" s="172">
        <v>15</v>
      </c>
      <c r="KB67" s="232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94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38"/>
        <v xml:space="preserve"> </v>
      </c>
      <c r="KT67" s="175">
        <f t="shared" si="96"/>
        <v>0</v>
      </c>
      <c r="KU67" s="176" t="str">
        <f t="shared" si="97"/>
        <v xml:space="preserve"> </v>
      </c>
      <c r="KW67" s="172">
        <v>15</v>
      </c>
      <c r="KX67" s="232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98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39"/>
        <v xml:space="preserve"> </v>
      </c>
      <c r="LP67" s="175">
        <f t="shared" si="100"/>
        <v>0</v>
      </c>
      <c r="LQ67" s="176" t="str">
        <f t="shared" si="101"/>
        <v xml:space="preserve"> </v>
      </c>
      <c r="LS67" s="172">
        <v>15</v>
      </c>
      <c r="LT67" s="232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2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40"/>
        <v xml:space="preserve"> </v>
      </c>
      <c r="ML67" s="175">
        <f t="shared" si="104"/>
        <v>0</v>
      </c>
      <c r="MM67" s="176" t="str">
        <f t="shared" si="105"/>
        <v xml:space="preserve"> </v>
      </c>
      <c r="MO67" s="172">
        <v>15</v>
      </c>
      <c r="MP67" s="232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06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41"/>
        <v xml:space="preserve"> </v>
      </c>
      <c r="NH67" s="175">
        <f t="shared" si="108"/>
        <v>0</v>
      </c>
      <c r="NI67" s="176" t="str">
        <f t="shared" si="109"/>
        <v xml:space="preserve"> </v>
      </c>
      <c r="NK67" s="172">
        <v>15</v>
      </c>
      <c r="NL67" s="232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10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42"/>
        <v xml:space="preserve"> </v>
      </c>
      <c r="OD67" s="175">
        <f t="shared" si="112"/>
        <v>0</v>
      </c>
      <c r="OE67" s="176" t="str">
        <f t="shared" si="113"/>
        <v xml:space="preserve"> </v>
      </c>
      <c r="OG67" s="172">
        <v>15</v>
      </c>
      <c r="OH67" s="232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4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43"/>
        <v xml:space="preserve"> </v>
      </c>
      <c r="OZ67" s="175">
        <f t="shared" si="116"/>
        <v>0</v>
      </c>
      <c r="PA67" s="176" t="str">
        <f t="shared" si="117"/>
        <v xml:space="preserve"> </v>
      </c>
      <c r="PC67" s="172">
        <v>15</v>
      </c>
      <c r="PD67" s="232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18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44"/>
        <v xml:space="preserve"> </v>
      </c>
      <c r="PV67" s="175">
        <f t="shared" si="120"/>
        <v>0</v>
      </c>
      <c r="PW67" s="176" t="str">
        <f t="shared" si="121"/>
        <v xml:space="preserve"> </v>
      </c>
      <c r="PY67" s="172">
        <v>15</v>
      </c>
      <c r="PZ67" s="232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2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45"/>
        <v xml:space="preserve"> </v>
      </c>
      <c r="QR67" s="175">
        <f t="shared" si="124"/>
        <v>0</v>
      </c>
      <c r="QS67" s="176" t="str">
        <f t="shared" si="125"/>
        <v xml:space="preserve"> </v>
      </c>
    </row>
    <row r="68" spans="1:461" ht="15">
      <c r="A68" s="172">
        <v>16</v>
      </c>
      <c r="B68" s="233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2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3"/>
        <v xml:space="preserve"> </v>
      </c>
      <c r="T68" s="175">
        <f t="shared" si="44"/>
        <v>0</v>
      </c>
      <c r="U68" s="176" t="str">
        <f t="shared" si="45"/>
        <v xml:space="preserve"> </v>
      </c>
      <c r="W68" s="172">
        <v>16</v>
      </c>
      <c r="X68" s="233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46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26"/>
        <v xml:space="preserve"> </v>
      </c>
      <c r="AP68" s="175">
        <f t="shared" si="48"/>
        <v>0</v>
      </c>
      <c r="AQ68" s="176" t="str">
        <f t="shared" si="49"/>
        <v xml:space="preserve"> </v>
      </c>
      <c r="AS68" s="172">
        <v>16</v>
      </c>
      <c r="AT68" s="233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0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27"/>
        <v xml:space="preserve"> </v>
      </c>
      <c r="BL68" s="175">
        <f t="shared" si="52"/>
        <v>0</v>
      </c>
      <c r="BM68" s="176" t="str">
        <f t="shared" si="53"/>
        <v xml:space="preserve"> </v>
      </c>
      <c r="BO68" s="172">
        <v>16</v>
      </c>
      <c r="BP68" s="233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4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28"/>
        <v xml:space="preserve"> </v>
      </c>
      <c r="CH68" s="175">
        <f t="shared" si="56"/>
        <v>0</v>
      </c>
      <c r="CI68" s="176" t="str">
        <f t="shared" si="57"/>
        <v xml:space="preserve"> </v>
      </c>
      <c r="CK68" s="172">
        <v>16</v>
      </c>
      <c r="CL68" s="233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58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29"/>
        <v xml:space="preserve"> </v>
      </c>
      <c r="DD68" s="175">
        <f t="shared" si="60"/>
        <v>0</v>
      </c>
      <c r="DE68" s="176" t="str">
        <f t="shared" si="61"/>
        <v xml:space="preserve"> </v>
      </c>
      <c r="DG68" s="172">
        <v>16</v>
      </c>
      <c r="DH68" s="233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2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30"/>
        <v xml:space="preserve"> </v>
      </c>
      <c r="DZ68" s="175">
        <f t="shared" si="64"/>
        <v>0</v>
      </c>
      <c r="EA68" s="176" t="str">
        <f t="shared" si="65"/>
        <v xml:space="preserve"> </v>
      </c>
      <c r="EC68" s="172">
        <v>16</v>
      </c>
      <c r="ED68" s="233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66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31"/>
        <v xml:space="preserve"> </v>
      </c>
      <c r="EV68" s="175">
        <f t="shared" si="68"/>
        <v>0</v>
      </c>
      <c r="EW68" s="176" t="str">
        <f t="shared" si="69"/>
        <v xml:space="preserve"> </v>
      </c>
      <c r="EY68" s="172">
        <v>16</v>
      </c>
      <c r="EZ68" s="233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0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32"/>
        <v xml:space="preserve"> </v>
      </c>
      <c r="FR68" s="175">
        <f t="shared" si="72"/>
        <v>0</v>
      </c>
      <c r="FS68" s="176" t="str">
        <f t="shared" si="73"/>
        <v xml:space="preserve"> </v>
      </c>
      <c r="FU68" s="172">
        <v>16</v>
      </c>
      <c r="FV68" s="233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4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33"/>
        <v xml:space="preserve"> </v>
      </c>
      <c r="GN68" s="175">
        <f t="shared" si="76"/>
        <v>0</v>
      </c>
      <c r="GO68" s="176" t="str">
        <f t="shared" si="77"/>
        <v xml:space="preserve"> </v>
      </c>
      <c r="GQ68" s="172">
        <v>16</v>
      </c>
      <c r="GR68" s="233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78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34"/>
        <v xml:space="preserve"> </v>
      </c>
      <c r="HJ68" s="175">
        <f t="shared" si="80"/>
        <v>0</v>
      </c>
      <c r="HK68" s="176" t="str">
        <f t="shared" si="81"/>
        <v xml:space="preserve"> </v>
      </c>
      <c r="HM68" s="172">
        <v>16</v>
      </c>
      <c r="HN68" s="233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2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35"/>
        <v xml:space="preserve"> </v>
      </c>
      <c r="IF68" s="175">
        <f t="shared" si="84"/>
        <v>0</v>
      </c>
      <c r="IG68" s="176" t="str">
        <f t="shared" si="85"/>
        <v xml:space="preserve"> </v>
      </c>
      <c r="II68" s="172">
        <v>16</v>
      </c>
      <c r="IJ68" s="233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86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36"/>
        <v xml:space="preserve"> </v>
      </c>
      <c r="JB68" s="175">
        <f t="shared" si="88"/>
        <v>0</v>
      </c>
      <c r="JC68" s="176" t="str">
        <f t="shared" si="89"/>
        <v xml:space="preserve"> </v>
      </c>
      <c r="JE68" s="172">
        <v>16</v>
      </c>
      <c r="JF68" s="233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0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37"/>
        <v xml:space="preserve"> </v>
      </c>
      <c r="JX68" s="175">
        <f t="shared" si="92"/>
        <v>0</v>
      </c>
      <c r="JY68" s="176" t="str">
        <f t="shared" si="93"/>
        <v xml:space="preserve"> </v>
      </c>
      <c r="KA68" s="172">
        <v>16</v>
      </c>
      <c r="KB68" s="233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94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38"/>
        <v xml:space="preserve"> </v>
      </c>
      <c r="KT68" s="175">
        <f t="shared" si="96"/>
        <v>0</v>
      </c>
      <c r="KU68" s="176" t="str">
        <f t="shared" si="97"/>
        <v xml:space="preserve"> </v>
      </c>
      <c r="KW68" s="172">
        <v>16</v>
      </c>
      <c r="KX68" s="233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98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39"/>
        <v xml:space="preserve"> </v>
      </c>
      <c r="LP68" s="175">
        <f t="shared" si="100"/>
        <v>0</v>
      </c>
      <c r="LQ68" s="176" t="str">
        <f t="shared" si="101"/>
        <v xml:space="preserve"> </v>
      </c>
      <c r="LS68" s="172">
        <v>16</v>
      </c>
      <c r="LT68" s="233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2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40"/>
        <v xml:space="preserve"> </v>
      </c>
      <c r="ML68" s="175">
        <f t="shared" si="104"/>
        <v>0</v>
      </c>
      <c r="MM68" s="176" t="str">
        <f t="shared" si="105"/>
        <v xml:space="preserve"> </v>
      </c>
      <c r="MO68" s="172">
        <v>16</v>
      </c>
      <c r="MP68" s="233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06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41"/>
        <v xml:space="preserve"> </v>
      </c>
      <c r="NH68" s="175">
        <f t="shared" si="108"/>
        <v>0</v>
      </c>
      <c r="NI68" s="176" t="str">
        <f t="shared" si="109"/>
        <v xml:space="preserve"> </v>
      </c>
      <c r="NK68" s="172">
        <v>16</v>
      </c>
      <c r="NL68" s="233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10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42"/>
        <v xml:space="preserve"> </v>
      </c>
      <c r="OD68" s="175">
        <f t="shared" si="112"/>
        <v>0</v>
      </c>
      <c r="OE68" s="176" t="str">
        <f t="shared" si="113"/>
        <v xml:space="preserve"> </v>
      </c>
      <c r="OG68" s="172">
        <v>16</v>
      </c>
      <c r="OH68" s="233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4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43"/>
        <v xml:space="preserve"> </v>
      </c>
      <c r="OZ68" s="175">
        <f t="shared" si="116"/>
        <v>0</v>
      </c>
      <c r="PA68" s="176" t="str">
        <f t="shared" si="117"/>
        <v xml:space="preserve"> </v>
      </c>
      <c r="PC68" s="172">
        <v>16</v>
      </c>
      <c r="PD68" s="233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18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44"/>
        <v xml:space="preserve"> </v>
      </c>
      <c r="PV68" s="175">
        <f t="shared" si="120"/>
        <v>0</v>
      </c>
      <c r="PW68" s="176" t="str">
        <f t="shared" si="121"/>
        <v xml:space="preserve"> </v>
      </c>
      <c r="PY68" s="172">
        <v>16</v>
      </c>
      <c r="PZ68" s="233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2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45"/>
        <v xml:space="preserve"> </v>
      </c>
      <c r="QR68" s="175">
        <f t="shared" si="124"/>
        <v>0</v>
      </c>
      <c r="QS68" s="176" t="str">
        <f t="shared" si="125"/>
        <v xml:space="preserve"> </v>
      </c>
    </row>
    <row r="69" spans="1:461" ht="15">
      <c r="A69" s="172">
        <v>16</v>
      </c>
      <c r="B69" s="231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2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3"/>
        <v xml:space="preserve"> </v>
      </c>
      <c r="T69" s="175">
        <f t="shared" si="44"/>
        <v>0</v>
      </c>
      <c r="U69" s="176" t="str">
        <f t="shared" si="45"/>
        <v xml:space="preserve"> </v>
      </c>
      <c r="W69" s="172">
        <v>16</v>
      </c>
      <c r="X69" s="231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46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26"/>
        <v xml:space="preserve"> </v>
      </c>
      <c r="AP69" s="175">
        <f t="shared" si="48"/>
        <v>0</v>
      </c>
      <c r="AQ69" s="176" t="str">
        <f t="shared" si="49"/>
        <v xml:space="preserve"> </v>
      </c>
      <c r="AS69" s="172">
        <v>16</v>
      </c>
      <c r="AT69" s="231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0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27"/>
        <v xml:space="preserve"> </v>
      </c>
      <c r="BL69" s="175">
        <f t="shared" si="52"/>
        <v>0</v>
      </c>
      <c r="BM69" s="176" t="str">
        <f t="shared" si="53"/>
        <v xml:space="preserve"> </v>
      </c>
      <c r="BO69" s="172">
        <v>16</v>
      </c>
      <c r="BP69" s="231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4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28"/>
        <v xml:space="preserve"> </v>
      </c>
      <c r="CH69" s="175">
        <f t="shared" si="56"/>
        <v>0</v>
      </c>
      <c r="CI69" s="176" t="str">
        <f t="shared" si="57"/>
        <v xml:space="preserve"> </v>
      </c>
      <c r="CK69" s="172">
        <v>16</v>
      </c>
      <c r="CL69" s="231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58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29"/>
        <v xml:space="preserve"> </v>
      </c>
      <c r="DD69" s="175">
        <f t="shared" si="60"/>
        <v>0</v>
      </c>
      <c r="DE69" s="176" t="str">
        <f t="shared" si="61"/>
        <v xml:space="preserve"> </v>
      </c>
      <c r="DG69" s="172">
        <v>16</v>
      </c>
      <c r="DH69" s="231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2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30"/>
        <v xml:space="preserve"> </v>
      </c>
      <c r="DZ69" s="175">
        <f t="shared" si="64"/>
        <v>0</v>
      </c>
      <c r="EA69" s="176" t="str">
        <f t="shared" si="65"/>
        <v xml:space="preserve"> </v>
      </c>
      <c r="EC69" s="172">
        <v>16</v>
      </c>
      <c r="ED69" s="231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66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31"/>
        <v xml:space="preserve"> </v>
      </c>
      <c r="EV69" s="175">
        <f t="shared" si="68"/>
        <v>0</v>
      </c>
      <c r="EW69" s="176" t="str">
        <f t="shared" si="69"/>
        <v xml:space="preserve"> </v>
      </c>
      <c r="EY69" s="172">
        <v>16</v>
      </c>
      <c r="EZ69" s="231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0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32"/>
        <v xml:space="preserve"> </v>
      </c>
      <c r="FR69" s="175">
        <f t="shared" si="72"/>
        <v>0</v>
      </c>
      <c r="FS69" s="176" t="str">
        <f t="shared" si="73"/>
        <v xml:space="preserve"> </v>
      </c>
      <c r="FU69" s="172">
        <v>16</v>
      </c>
      <c r="FV69" s="231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4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33"/>
        <v xml:space="preserve"> </v>
      </c>
      <c r="GN69" s="175">
        <f t="shared" si="76"/>
        <v>0</v>
      </c>
      <c r="GO69" s="176" t="str">
        <f t="shared" si="77"/>
        <v xml:space="preserve"> </v>
      </c>
      <c r="GQ69" s="172">
        <v>16</v>
      </c>
      <c r="GR69" s="231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78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34"/>
        <v xml:space="preserve"> </v>
      </c>
      <c r="HJ69" s="175">
        <f t="shared" si="80"/>
        <v>0</v>
      </c>
      <c r="HK69" s="176" t="str">
        <f t="shared" si="81"/>
        <v xml:space="preserve"> </v>
      </c>
      <c r="HM69" s="172">
        <v>16</v>
      </c>
      <c r="HN69" s="231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2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35"/>
        <v xml:space="preserve"> </v>
      </c>
      <c r="IF69" s="175">
        <f t="shared" si="84"/>
        <v>0</v>
      </c>
      <c r="IG69" s="176" t="str">
        <f t="shared" si="85"/>
        <v xml:space="preserve"> </v>
      </c>
      <c r="II69" s="172">
        <v>16</v>
      </c>
      <c r="IJ69" s="231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86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36"/>
        <v xml:space="preserve"> </v>
      </c>
      <c r="JB69" s="175">
        <f t="shared" si="88"/>
        <v>0</v>
      </c>
      <c r="JC69" s="176" t="str">
        <f t="shared" si="89"/>
        <v xml:space="preserve"> </v>
      </c>
      <c r="JE69" s="172">
        <v>16</v>
      </c>
      <c r="JF69" s="231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0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37"/>
        <v xml:space="preserve"> </v>
      </c>
      <c r="JX69" s="175">
        <f t="shared" si="92"/>
        <v>0</v>
      </c>
      <c r="JY69" s="176" t="str">
        <f t="shared" si="93"/>
        <v xml:space="preserve"> </v>
      </c>
      <c r="KA69" s="172">
        <v>16</v>
      </c>
      <c r="KB69" s="231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94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38"/>
        <v xml:space="preserve"> </v>
      </c>
      <c r="KT69" s="175">
        <f t="shared" si="96"/>
        <v>0</v>
      </c>
      <c r="KU69" s="176" t="str">
        <f t="shared" si="97"/>
        <v xml:space="preserve"> </v>
      </c>
      <c r="KW69" s="172">
        <v>16</v>
      </c>
      <c r="KX69" s="231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98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39"/>
        <v xml:space="preserve"> </v>
      </c>
      <c r="LP69" s="175">
        <f t="shared" si="100"/>
        <v>0</v>
      </c>
      <c r="LQ69" s="176" t="str">
        <f t="shared" si="101"/>
        <v xml:space="preserve"> </v>
      </c>
      <c r="LS69" s="172">
        <v>16</v>
      </c>
      <c r="LT69" s="231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2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40"/>
        <v xml:space="preserve"> </v>
      </c>
      <c r="ML69" s="175">
        <f t="shared" si="104"/>
        <v>0</v>
      </c>
      <c r="MM69" s="176" t="str">
        <f t="shared" si="105"/>
        <v xml:space="preserve"> </v>
      </c>
      <c r="MO69" s="172">
        <v>16</v>
      </c>
      <c r="MP69" s="231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06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41"/>
        <v xml:space="preserve"> </v>
      </c>
      <c r="NH69" s="175">
        <f t="shared" si="108"/>
        <v>0</v>
      </c>
      <c r="NI69" s="176" t="str">
        <f t="shared" si="109"/>
        <v xml:space="preserve"> </v>
      </c>
      <c r="NK69" s="172">
        <v>16</v>
      </c>
      <c r="NL69" s="231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10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42"/>
        <v xml:space="preserve"> </v>
      </c>
      <c r="OD69" s="175">
        <f t="shared" si="112"/>
        <v>0</v>
      </c>
      <c r="OE69" s="176" t="str">
        <f t="shared" si="113"/>
        <v xml:space="preserve"> </v>
      </c>
      <c r="OG69" s="172">
        <v>16</v>
      </c>
      <c r="OH69" s="231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4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43"/>
        <v xml:space="preserve"> </v>
      </c>
      <c r="OZ69" s="175">
        <f t="shared" si="116"/>
        <v>0</v>
      </c>
      <c r="PA69" s="176" t="str">
        <f t="shared" si="117"/>
        <v xml:space="preserve"> </v>
      </c>
      <c r="PC69" s="172">
        <v>16</v>
      </c>
      <c r="PD69" s="231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18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44"/>
        <v xml:space="preserve"> </v>
      </c>
      <c r="PV69" s="175">
        <f t="shared" si="120"/>
        <v>0</v>
      </c>
      <c r="PW69" s="176" t="str">
        <f t="shared" si="121"/>
        <v xml:space="preserve"> </v>
      </c>
      <c r="PY69" s="172">
        <v>16</v>
      </c>
      <c r="PZ69" s="231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2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45"/>
        <v xml:space="preserve"> </v>
      </c>
      <c r="QR69" s="175">
        <f t="shared" si="124"/>
        <v>0</v>
      </c>
      <c r="QS69" s="176" t="str">
        <f t="shared" si="125"/>
        <v xml:space="preserve"> </v>
      </c>
    </row>
    <row r="70" spans="1:461" ht="15">
      <c r="A70" s="172">
        <v>16</v>
      </c>
      <c r="B70" s="232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2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3"/>
        <v xml:space="preserve"> </v>
      </c>
      <c r="T70" s="175">
        <f t="shared" si="44"/>
        <v>0</v>
      </c>
      <c r="U70" s="176" t="str">
        <f t="shared" si="45"/>
        <v xml:space="preserve"> </v>
      </c>
      <c r="W70" s="172">
        <v>16</v>
      </c>
      <c r="X70" s="232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46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26"/>
        <v xml:space="preserve"> </v>
      </c>
      <c r="AP70" s="175">
        <f t="shared" si="48"/>
        <v>0</v>
      </c>
      <c r="AQ70" s="176" t="str">
        <f t="shared" si="49"/>
        <v xml:space="preserve"> </v>
      </c>
      <c r="AS70" s="172">
        <v>16</v>
      </c>
      <c r="AT70" s="232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0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27"/>
        <v xml:space="preserve"> </v>
      </c>
      <c r="BL70" s="175">
        <f t="shared" si="52"/>
        <v>0</v>
      </c>
      <c r="BM70" s="176" t="str">
        <f t="shared" si="53"/>
        <v xml:space="preserve"> </v>
      </c>
      <c r="BO70" s="172">
        <v>16</v>
      </c>
      <c r="BP70" s="232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4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28"/>
        <v xml:space="preserve"> </v>
      </c>
      <c r="CH70" s="175">
        <f t="shared" si="56"/>
        <v>0</v>
      </c>
      <c r="CI70" s="176" t="str">
        <f t="shared" si="57"/>
        <v xml:space="preserve"> </v>
      </c>
      <c r="CK70" s="172">
        <v>16</v>
      </c>
      <c r="CL70" s="232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58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29"/>
        <v xml:space="preserve"> </v>
      </c>
      <c r="DD70" s="175">
        <f t="shared" si="60"/>
        <v>0</v>
      </c>
      <c r="DE70" s="176" t="str">
        <f t="shared" si="61"/>
        <v xml:space="preserve"> </v>
      </c>
      <c r="DG70" s="172">
        <v>16</v>
      </c>
      <c r="DH70" s="232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2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30"/>
        <v xml:space="preserve"> </v>
      </c>
      <c r="DZ70" s="175">
        <f t="shared" si="64"/>
        <v>0</v>
      </c>
      <c r="EA70" s="176" t="str">
        <f t="shared" si="65"/>
        <v xml:space="preserve"> </v>
      </c>
      <c r="EC70" s="172">
        <v>16</v>
      </c>
      <c r="ED70" s="232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66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31"/>
        <v xml:space="preserve"> </v>
      </c>
      <c r="EV70" s="175">
        <f t="shared" si="68"/>
        <v>0</v>
      </c>
      <c r="EW70" s="176" t="str">
        <f t="shared" si="69"/>
        <v xml:space="preserve"> </v>
      </c>
      <c r="EY70" s="172">
        <v>16</v>
      </c>
      <c r="EZ70" s="232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0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32"/>
        <v xml:space="preserve"> </v>
      </c>
      <c r="FR70" s="175">
        <f t="shared" si="72"/>
        <v>0</v>
      </c>
      <c r="FS70" s="176" t="str">
        <f t="shared" si="73"/>
        <v xml:space="preserve"> </v>
      </c>
      <c r="FU70" s="172">
        <v>16</v>
      </c>
      <c r="FV70" s="232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4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33"/>
        <v xml:space="preserve"> </v>
      </c>
      <c r="GN70" s="175">
        <f t="shared" si="76"/>
        <v>0</v>
      </c>
      <c r="GO70" s="176" t="str">
        <f t="shared" si="77"/>
        <v xml:space="preserve"> </v>
      </c>
      <c r="GQ70" s="172">
        <v>16</v>
      </c>
      <c r="GR70" s="232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78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34"/>
        <v xml:space="preserve"> </v>
      </c>
      <c r="HJ70" s="175">
        <f t="shared" si="80"/>
        <v>0</v>
      </c>
      <c r="HK70" s="176" t="str">
        <f t="shared" si="81"/>
        <v xml:space="preserve"> </v>
      </c>
      <c r="HM70" s="172">
        <v>16</v>
      </c>
      <c r="HN70" s="232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2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35"/>
        <v xml:space="preserve"> </v>
      </c>
      <c r="IF70" s="175">
        <f t="shared" si="84"/>
        <v>0</v>
      </c>
      <c r="IG70" s="176" t="str">
        <f t="shared" si="85"/>
        <v xml:space="preserve"> </v>
      </c>
      <c r="II70" s="172">
        <v>16</v>
      </c>
      <c r="IJ70" s="232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86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36"/>
        <v xml:space="preserve"> </v>
      </c>
      <c r="JB70" s="175">
        <f t="shared" si="88"/>
        <v>0</v>
      </c>
      <c r="JC70" s="176" t="str">
        <f t="shared" si="89"/>
        <v xml:space="preserve"> </v>
      </c>
      <c r="JE70" s="172">
        <v>16</v>
      </c>
      <c r="JF70" s="232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0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37"/>
        <v xml:space="preserve"> </v>
      </c>
      <c r="JX70" s="175">
        <f t="shared" si="92"/>
        <v>0</v>
      </c>
      <c r="JY70" s="176" t="str">
        <f t="shared" si="93"/>
        <v xml:space="preserve"> </v>
      </c>
      <c r="KA70" s="172">
        <v>16</v>
      </c>
      <c r="KB70" s="232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94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38"/>
        <v xml:space="preserve"> </v>
      </c>
      <c r="KT70" s="175">
        <f t="shared" si="96"/>
        <v>0</v>
      </c>
      <c r="KU70" s="176" t="str">
        <f t="shared" si="97"/>
        <v xml:space="preserve"> </v>
      </c>
      <c r="KW70" s="172">
        <v>16</v>
      </c>
      <c r="KX70" s="232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98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39"/>
        <v xml:space="preserve"> </v>
      </c>
      <c r="LP70" s="175">
        <f t="shared" si="100"/>
        <v>0</v>
      </c>
      <c r="LQ70" s="176" t="str">
        <f t="shared" si="101"/>
        <v xml:space="preserve"> </v>
      </c>
      <c r="LS70" s="172">
        <v>16</v>
      </c>
      <c r="LT70" s="232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2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40"/>
        <v xml:space="preserve"> </v>
      </c>
      <c r="ML70" s="175">
        <f t="shared" si="104"/>
        <v>0</v>
      </c>
      <c r="MM70" s="176" t="str">
        <f t="shared" si="105"/>
        <v xml:space="preserve"> </v>
      </c>
      <c r="MO70" s="172">
        <v>16</v>
      </c>
      <c r="MP70" s="232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06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41"/>
        <v xml:space="preserve"> </v>
      </c>
      <c r="NH70" s="175">
        <f t="shared" si="108"/>
        <v>0</v>
      </c>
      <c r="NI70" s="176" t="str">
        <f t="shared" si="109"/>
        <v xml:space="preserve"> </v>
      </c>
      <c r="NK70" s="172">
        <v>16</v>
      </c>
      <c r="NL70" s="232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10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42"/>
        <v xml:space="preserve"> </v>
      </c>
      <c r="OD70" s="175">
        <f t="shared" si="112"/>
        <v>0</v>
      </c>
      <c r="OE70" s="176" t="str">
        <f t="shared" si="113"/>
        <v xml:space="preserve"> </v>
      </c>
      <c r="OG70" s="172">
        <v>16</v>
      </c>
      <c r="OH70" s="232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4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43"/>
        <v xml:space="preserve"> </v>
      </c>
      <c r="OZ70" s="175">
        <f t="shared" si="116"/>
        <v>0</v>
      </c>
      <c r="PA70" s="176" t="str">
        <f t="shared" si="117"/>
        <v xml:space="preserve"> </v>
      </c>
      <c r="PC70" s="172">
        <v>16</v>
      </c>
      <c r="PD70" s="232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18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44"/>
        <v xml:space="preserve"> </v>
      </c>
      <c r="PV70" s="175">
        <f t="shared" si="120"/>
        <v>0</v>
      </c>
      <c r="PW70" s="176" t="str">
        <f t="shared" si="121"/>
        <v xml:space="preserve"> </v>
      </c>
      <c r="PY70" s="172">
        <v>16</v>
      </c>
      <c r="PZ70" s="232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2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45"/>
        <v xml:space="preserve"> </v>
      </c>
      <c r="QR70" s="175">
        <f t="shared" si="124"/>
        <v>0</v>
      </c>
      <c r="QS70" s="176" t="str">
        <f t="shared" si="125"/>
        <v xml:space="preserve"> </v>
      </c>
    </row>
    <row r="71" spans="1:461" ht="15">
      <c r="A71" s="172">
        <v>17</v>
      </c>
      <c r="B71" s="233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2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3"/>
        <v xml:space="preserve"> </v>
      </c>
      <c r="T71" s="175">
        <f t="shared" si="44"/>
        <v>0</v>
      </c>
      <c r="U71" s="176" t="str">
        <f t="shared" si="45"/>
        <v xml:space="preserve"> </v>
      </c>
      <c r="W71" s="172">
        <v>17</v>
      </c>
      <c r="X71" s="233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46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26"/>
        <v xml:space="preserve"> </v>
      </c>
      <c r="AP71" s="175">
        <f t="shared" si="48"/>
        <v>0</v>
      </c>
      <c r="AQ71" s="176" t="str">
        <f t="shared" si="49"/>
        <v xml:space="preserve"> </v>
      </c>
      <c r="AS71" s="172">
        <v>17</v>
      </c>
      <c r="AT71" s="233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0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27"/>
        <v xml:space="preserve"> </v>
      </c>
      <c r="BL71" s="175">
        <f t="shared" si="52"/>
        <v>0</v>
      </c>
      <c r="BM71" s="176" t="str">
        <f t="shared" si="53"/>
        <v xml:space="preserve"> </v>
      </c>
      <c r="BO71" s="172">
        <v>17</v>
      </c>
      <c r="BP71" s="233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4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28"/>
        <v xml:space="preserve"> </v>
      </c>
      <c r="CH71" s="175">
        <f t="shared" si="56"/>
        <v>0</v>
      </c>
      <c r="CI71" s="176" t="str">
        <f t="shared" si="57"/>
        <v xml:space="preserve"> </v>
      </c>
      <c r="CK71" s="172">
        <v>17</v>
      </c>
      <c r="CL71" s="233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58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29"/>
        <v xml:space="preserve"> </v>
      </c>
      <c r="DD71" s="175">
        <f t="shared" si="60"/>
        <v>0</v>
      </c>
      <c r="DE71" s="176" t="str">
        <f t="shared" si="61"/>
        <v xml:space="preserve"> </v>
      </c>
      <c r="DG71" s="172">
        <v>17</v>
      </c>
      <c r="DH71" s="233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2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30"/>
        <v xml:space="preserve"> </v>
      </c>
      <c r="DZ71" s="175">
        <f t="shared" si="64"/>
        <v>0</v>
      </c>
      <c r="EA71" s="176" t="str">
        <f t="shared" si="65"/>
        <v xml:space="preserve"> </v>
      </c>
      <c r="EC71" s="172">
        <v>17</v>
      </c>
      <c r="ED71" s="233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66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31"/>
        <v xml:space="preserve"> </v>
      </c>
      <c r="EV71" s="175">
        <f t="shared" si="68"/>
        <v>0</v>
      </c>
      <c r="EW71" s="176" t="str">
        <f t="shared" si="69"/>
        <v xml:space="preserve"> </v>
      </c>
      <c r="EY71" s="172">
        <v>17</v>
      </c>
      <c r="EZ71" s="233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0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32"/>
        <v xml:space="preserve"> </v>
      </c>
      <c r="FR71" s="175">
        <f t="shared" si="72"/>
        <v>0</v>
      </c>
      <c r="FS71" s="176" t="str">
        <f t="shared" si="73"/>
        <v xml:space="preserve"> </v>
      </c>
      <c r="FU71" s="172">
        <v>17</v>
      </c>
      <c r="FV71" s="233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4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33"/>
        <v xml:space="preserve"> </v>
      </c>
      <c r="GN71" s="175">
        <f t="shared" si="76"/>
        <v>0</v>
      </c>
      <c r="GO71" s="176" t="str">
        <f t="shared" si="77"/>
        <v xml:space="preserve"> </v>
      </c>
      <c r="GQ71" s="172">
        <v>17</v>
      </c>
      <c r="GR71" s="233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78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34"/>
        <v xml:space="preserve"> </v>
      </c>
      <c r="HJ71" s="175">
        <f t="shared" si="80"/>
        <v>0</v>
      </c>
      <c r="HK71" s="176" t="str">
        <f t="shared" si="81"/>
        <v xml:space="preserve"> </v>
      </c>
      <c r="HM71" s="172">
        <v>17</v>
      </c>
      <c r="HN71" s="233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2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35"/>
        <v xml:space="preserve"> </v>
      </c>
      <c r="IF71" s="175">
        <f t="shared" si="84"/>
        <v>0</v>
      </c>
      <c r="IG71" s="176" t="str">
        <f t="shared" si="85"/>
        <v xml:space="preserve"> </v>
      </c>
      <c r="II71" s="172">
        <v>17</v>
      </c>
      <c r="IJ71" s="233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86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36"/>
        <v xml:space="preserve"> </v>
      </c>
      <c r="JB71" s="175">
        <f t="shared" si="88"/>
        <v>0</v>
      </c>
      <c r="JC71" s="176" t="str">
        <f t="shared" si="89"/>
        <v xml:space="preserve"> </v>
      </c>
      <c r="JE71" s="172">
        <v>17</v>
      </c>
      <c r="JF71" s="233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0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37"/>
        <v xml:space="preserve"> </v>
      </c>
      <c r="JX71" s="175">
        <f t="shared" si="92"/>
        <v>0</v>
      </c>
      <c r="JY71" s="176" t="str">
        <f t="shared" si="93"/>
        <v xml:space="preserve"> </v>
      </c>
      <c r="KA71" s="172">
        <v>17</v>
      </c>
      <c r="KB71" s="233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94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38"/>
        <v xml:space="preserve"> </v>
      </c>
      <c r="KT71" s="175">
        <f t="shared" si="96"/>
        <v>0</v>
      </c>
      <c r="KU71" s="176" t="str">
        <f t="shared" si="97"/>
        <v xml:space="preserve"> </v>
      </c>
      <c r="KW71" s="172">
        <v>17</v>
      </c>
      <c r="KX71" s="233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98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39"/>
        <v xml:space="preserve"> </v>
      </c>
      <c r="LP71" s="175">
        <f t="shared" si="100"/>
        <v>0</v>
      </c>
      <c r="LQ71" s="176" t="str">
        <f t="shared" si="101"/>
        <v xml:space="preserve"> </v>
      </c>
      <c r="LS71" s="172">
        <v>17</v>
      </c>
      <c r="LT71" s="233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2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40"/>
        <v xml:space="preserve"> </v>
      </c>
      <c r="ML71" s="175">
        <f t="shared" si="104"/>
        <v>0</v>
      </c>
      <c r="MM71" s="176" t="str">
        <f t="shared" si="105"/>
        <v xml:space="preserve"> </v>
      </c>
      <c r="MO71" s="172">
        <v>17</v>
      </c>
      <c r="MP71" s="233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06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41"/>
        <v xml:space="preserve"> </v>
      </c>
      <c r="NH71" s="175">
        <f t="shared" si="108"/>
        <v>0</v>
      </c>
      <c r="NI71" s="176" t="str">
        <f t="shared" si="109"/>
        <v xml:space="preserve"> </v>
      </c>
      <c r="NK71" s="172">
        <v>17</v>
      </c>
      <c r="NL71" s="233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10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42"/>
        <v xml:space="preserve"> </v>
      </c>
      <c r="OD71" s="175">
        <f t="shared" si="112"/>
        <v>0</v>
      </c>
      <c r="OE71" s="176" t="str">
        <f t="shared" si="113"/>
        <v xml:space="preserve"> </v>
      </c>
      <c r="OG71" s="172">
        <v>17</v>
      </c>
      <c r="OH71" s="233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4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43"/>
        <v xml:space="preserve"> </v>
      </c>
      <c r="OZ71" s="175">
        <f t="shared" si="116"/>
        <v>0</v>
      </c>
      <c r="PA71" s="176" t="str">
        <f t="shared" si="117"/>
        <v xml:space="preserve"> </v>
      </c>
      <c r="PC71" s="172">
        <v>17</v>
      </c>
      <c r="PD71" s="233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18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44"/>
        <v xml:space="preserve"> </v>
      </c>
      <c r="PV71" s="175">
        <f t="shared" si="120"/>
        <v>0</v>
      </c>
      <c r="PW71" s="176" t="str">
        <f t="shared" si="121"/>
        <v xml:space="preserve"> </v>
      </c>
      <c r="PY71" s="172">
        <v>17</v>
      </c>
      <c r="PZ71" s="233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2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45"/>
        <v xml:space="preserve"> </v>
      </c>
      <c r="QR71" s="175">
        <f t="shared" si="124"/>
        <v>0</v>
      </c>
      <c r="QS71" s="176" t="str">
        <f t="shared" si="125"/>
        <v xml:space="preserve"> </v>
      </c>
    </row>
    <row r="72" spans="1:461" ht="15">
      <c r="A72" s="172">
        <v>17</v>
      </c>
      <c r="B72" s="231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46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2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47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3"/>
        <v xml:space="preserve"> </v>
      </c>
      <c r="T72" s="175">
        <f t="shared" si="44"/>
        <v>0</v>
      </c>
      <c r="U72" s="176" t="str">
        <f t="shared" si="45"/>
        <v xml:space="preserve"> </v>
      </c>
      <c r="W72" s="172">
        <v>17</v>
      </c>
      <c r="X72" s="231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48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46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49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26"/>
        <v xml:space="preserve"> </v>
      </c>
      <c r="AP72" s="175">
        <f t="shared" si="48"/>
        <v>0</v>
      </c>
      <c r="AQ72" s="176" t="str">
        <f t="shared" si="49"/>
        <v xml:space="preserve"> </v>
      </c>
      <c r="AS72" s="172">
        <v>17</v>
      </c>
      <c r="AT72" s="231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50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0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51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27"/>
        <v xml:space="preserve"> </v>
      </c>
      <c r="BL72" s="175">
        <f t="shared" si="52"/>
        <v>0</v>
      </c>
      <c r="BM72" s="176" t="str">
        <f t="shared" si="53"/>
        <v xml:space="preserve"> </v>
      </c>
      <c r="BO72" s="172">
        <v>17</v>
      </c>
      <c r="BP72" s="231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52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4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53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28"/>
        <v xml:space="preserve"> </v>
      </c>
      <c r="CH72" s="175">
        <f t="shared" si="56"/>
        <v>0</v>
      </c>
      <c r="CI72" s="176" t="str">
        <f t="shared" si="57"/>
        <v xml:space="preserve"> </v>
      </c>
      <c r="CK72" s="172">
        <v>17</v>
      </c>
      <c r="CL72" s="231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54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58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55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29"/>
        <v xml:space="preserve"> </v>
      </c>
      <c r="DD72" s="175">
        <f t="shared" si="60"/>
        <v>0</v>
      </c>
      <c r="DE72" s="176" t="str">
        <f t="shared" si="61"/>
        <v xml:space="preserve"> </v>
      </c>
      <c r="DG72" s="172">
        <v>17</v>
      </c>
      <c r="DH72" s="231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56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2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57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30"/>
        <v xml:space="preserve"> </v>
      </c>
      <c r="DZ72" s="175">
        <f t="shared" si="64"/>
        <v>0</v>
      </c>
      <c r="EA72" s="176" t="str">
        <f t="shared" si="65"/>
        <v xml:space="preserve"> </v>
      </c>
      <c r="EC72" s="172">
        <v>17</v>
      </c>
      <c r="ED72" s="231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58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66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59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31"/>
        <v xml:space="preserve"> </v>
      </c>
      <c r="EV72" s="175">
        <f t="shared" si="68"/>
        <v>0</v>
      </c>
      <c r="EW72" s="176" t="str">
        <f t="shared" si="69"/>
        <v xml:space="preserve"> </v>
      </c>
      <c r="EY72" s="172">
        <v>17</v>
      </c>
      <c r="EZ72" s="231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60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0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61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32"/>
        <v xml:space="preserve"> </v>
      </c>
      <c r="FR72" s="175">
        <f t="shared" si="72"/>
        <v>0</v>
      </c>
      <c r="FS72" s="176" t="str">
        <f t="shared" si="73"/>
        <v xml:space="preserve"> </v>
      </c>
      <c r="FU72" s="172">
        <v>17</v>
      </c>
      <c r="FV72" s="231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62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4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63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33"/>
        <v xml:space="preserve"> </v>
      </c>
      <c r="GN72" s="175">
        <f t="shared" si="76"/>
        <v>0</v>
      </c>
      <c r="GO72" s="176" t="str">
        <f t="shared" si="77"/>
        <v xml:space="preserve"> </v>
      </c>
      <c r="GQ72" s="172">
        <v>17</v>
      </c>
      <c r="GR72" s="231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64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78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65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34"/>
        <v xml:space="preserve"> </v>
      </c>
      <c r="HJ72" s="175">
        <f t="shared" si="80"/>
        <v>0</v>
      </c>
      <c r="HK72" s="176" t="str">
        <f t="shared" si="81"/>
        <v xml:space="preserve"> </v>
      </c>
      <c r="HM72" s="172">
        <v>17</v>
      </c>
      <c r="HN72" s="231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66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2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67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35"/>
        <v xml:space="preserve"> </v>
      </c>
      <c r="IF72" s="175">
        <f t="shared" si="84"/>
        <v>0</v>
      </c>
      <c r="IG72" s="176" t="str">
        <f t="shared" si="85"/>
        <v xml:space="preserve"> </v>
      </c>
      <c r="II72" s="172">
        <v>17</v>
      </c>
      <c r="IJ72" s="231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68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86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69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36"/>
        <v xml:space="preserve"> </v>
      </c>
      <c r="JB72" s="175">
        <f t="shared" si="88"/>
        <v>0</v>
      </c>
      <c r="JC72" s="176" t="str">
        <f t="shared" si="89"/>
        <v xml:space="preserve"> </v>
      </c>
      <c r="JE72" s="172">
        <v>17</v>
      </c>
      <c r="JF72" s="231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70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0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71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37"/>
        <v xml:space="preserve"> </v>
      </c>
      <c r="JX72" s="175">
        <f t="shared" si="92"/>
        <v>0</v>
      </c>
      <c r="JY72" s="176" t="str">
        <f t="shared" si="93"/>
        <v xml:space="preserve"> </v>
      </c>
      <c r="KA72" s="172">
        <v>17</v>
      </c>
      <c r="KB72" s="231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72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94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73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38"/>
        <v xml:space="preserve"> </v>
      </c>
      <c r="KT72" s="175">
        <f t="shared" si="96"/>
        <v>0</v>
      </c>
      <c r="KU72" s="176" t="str">
        <f t="shared" si="97"/>
        <v xml:space="preserve"> </v>
      </c>
      <c r="KW72" s="172">
        <v>17</v>
      </c>
      <c r="KX72" s="231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74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98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75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39"/>
        <v xml:space="preserve"> </v>
      </c>
      <c r="LP72" s="175">
        <f t="shared" si="100"/>
        <v>0</v>
      </c>
      <c r="LQ72" s="176" t="str">
        <f t="shared" si="101"/>
        <v xml:space="preserve"> </v>
      </c>
      <c r="LS72" s="172">
        <v>17</v>
      </c>
      <c r="LT72" s="231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76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2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77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40"/>
        <v xml:space="preserve"> </v>
      </c>
      <c r="ML72" s="175">
        <f t="shared" si="104"/>
        <v>0</v>
      </c>
      <c r="MM72" s="176" t="str">
        <f t="shared" si="105"/>
        <v xml:space="preserve"> </v>
      </c>
      <c r="MO72" s="172">
        <v>17</v>
      </c>
      <c r="MP72" s="231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78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06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79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41"/>
        <v xml:space="preserve"> </v>
      </c>
      <c r="NH72" s="175">
        <f t="shared" si="108"/>
        <v>0</v>
      </c>
      <c r="NI72" s="176" t="str">
        <f t="shared" si="109"/>
        <v xml:space="preserve"> </v>
      </c>
      <c r="NK72" s="172">
        <v>17</v>
      </c>
      <c r="NL72" s="231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80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10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81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42"/>
        <v xml:space="preserve"> </v>
      </c>
      <c r="OD72" s="175">
        <f t="shared" si="112"/>
        <v>0</v>
      </c>
      <c r="OE72" s="176" t="str">
        <f t="shared" si="113"/>
        <v xml:space="preserve"> </v>
      </c>
      <c r="OG72" s="172">
        <v>17</v>
      </c>
      <c r="OH72" s="231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82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4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83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43"/>
        <v xml:space="preserve"> </v>
      </c>
      <c r="OZ72" s="175">
        <f t="shared" si="116"/>
        <v>0</v>
      </c>
      <c r="PA72" s="176" t="str">
        <f t="shared" si="117"/>
        <v xml:space="preserve"> </v>
      </c>
      <c r="PC72" s="172">
        <v>17</v>
      </c>
      <c r="PD72" s="231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84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18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85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44"/>
        <v xml:space="preserve"> </v>
      </c>
      <c r="PV72" s="175">
        <f t="shared" si="120"/>
        <v>0</v>
      </c>
      <c r="PW72" s="176" t="str">
        <f t="shared" si="121"/>
        <v xml:space="preserve"> </v>
      </c>
      <c r="PY72" s="172">
        <v>17</v>
      </c>
      <c r="PZ72" s="231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186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2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187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45"/>
        <v xml:space="preserve"> </v>
      </c>
      <c r="QR72" s="175">
        <f t="shared" si="124"/>
        <v>0</v>
      </c>
      <c r="QS72" s="176" t="str">
        <f t="shared" si="125"/>
        <v xml:space="preserve"> </v>
      </c>
    </row>
    <row r="73" spans="1:461" ht="15">
      <c r="A73" s="172">
        <v>17</v>
      </c>
      <c r="B73" s="232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46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188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47"/>
        <v xml:space="preserve"> </v>
      </c>
      <c r="R73" s="175" t="str">
        <f>IF(N73=0," ",VLOOKUP(N73,PROTOKOL!$A:$E,5,FALSE))</f>
        <v xml:space="preserve"> </v>
      </c>
      <c r="S73" s="211" t="str">
        <f t="shared" ref="S73:S100" si="189">IF(N73=0," ",(Q73*R73))</f>
        <v xml:space="preserve"> </v>
      </c>
      <c r="T73" s="175">
        <f t="shared" ref="T73:T101" si="190">O73*2</f>
        <v>0</v>
      </c>
      <c r="U73" s="176" t="str">
        <f t="shared" ref="U73:U100" si="191">IF(T73=0," ",S73/O73*T73)</f>
        <v xml:space="preserve"> </v>
      </c>
      <c r="W73" s="172">
        <v>17</v>
      </c>
      <c r="X73" s="232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48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192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49"/>
        <v xml:space="preserve"> </v>
      </c>
      <c r="AN73" s="175" t="str">
        <f>IF(AJ73=0," ",VLOOKUP(AJ73,PROTOKOL!$A:$E,5,FALSE))</f>
        <v xml:space="preserve"> </v>
      </c>
      <c r="AO73" s="211" t="str">
        <f t="shared" si="126"/>
        <v xml:space="preserve"> </v>
      </c>
      <c r="AP73" s="175">
        <f t="shared" ref="AP73:AP101" si="193">AK73*2</f>
        <v>0</v>
      </c>
      <c r="AQ73" s="176" t="str">
        <f t="shared" ref="AQ73:AQ100" si="194">IF(AP73=0," ",AO73/AK73*AP73)</f>
        <v xml:space="preserve"> </v>
      </c>
      <c r="AS73" s="172">
        <v>17</v>
      </c>
      <c r="AT73" s="232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50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195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51"/>
        <v xml:space="preserve"> </v>
      </c>
      <c r="BJ73" s="175" t="str">
        <f>IF(BF73=0," ",VLOOKUP(BF73,PROTOKOL!$A:$E,5,FALSE))</f>
        <v xml:space="preserve"> </v>
      </c>
      <c r="BK73" s="211" t="str">
        <f t="shared" si="127"/>
        <v xml:space="preserve"> </v>
      </c>
      <c r="BL73" s="175">
        <f t="shared" ref="BL73:BL101" si="196">BG73*2</f>
        <v>0</v>
      </c>
      <c r="BM73" s="176" t="str">
        <f t="shared" ref="BM73:BM100" si="197">IF(BL73=0," ",BK73/BG73*BL73)</f>
        <v xml:space="preserve"> </v>
      </c>
      <c r="BO73" s="172">
        <v>17</v>
      </c>
      <c r="BP73" s="232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52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198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53"/>
        <v xml:space="preserve"> </v>
      </c>
      <c r="CF73" s="175" t="str">
        <f>IF(CB73=0," ",VLOOKUP(CB73,PROTOKOL!$A:$E,5,FALSE))</f>
        <v xml:space="preserve"> </v>
      </c>
      <c r="CG73" s="211" t="str">
        <f t="shared" si="128"/>
        <v xml:space="preserve"> </v>
      </c>
      <c r="CH73" s="175">
        <f t="shared" ref="CH73:CH101" si="199">CC73*2</f>
        <v>0</v>
      </c>
      <c r="CI73" s="176" t="str">
        <f t="shared" ref="CI73:CI100" si="200">IF(CH73=0," ",CG73/CC73*CH73)</f>
        <v xml:space="preserve"> </v>
      </c>
      <c r="CK73" s="172">
        <v>17</v>
      </c>
      <c r="CL73" s="232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54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01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55"/>
        <v xml:space="preserve"> </v>
      </c>
      <c r="DB73" s="175" t="str">
        <f>IF(CX73=0," ",VLOOKUP(CX73,PROTOKOL!$A:$E,5,FALSE))</f>
        <v xml:space="preserve"> </v>
      </c>
      <c r="DC73" s="211" t="str">
        <f t="shared" si="129"/>
        <v xml:space="preserve"> </v>
      </c>
      <c r="DD73" s="175">
        <f t="shared" ref="DD73:DD101" si="202">CY73*2</f>
        <v>0</v>
      </c>
      <c r="DE73" s="176" t="str">
        <f t="shared" ref="DE73:DE100" si="203">IF(DD73=0," ",DC73/CY73*DD73)</f>
        <v xml:space="preserve"> </v>
      </c>
      <c r="DG73" s="172">
        <v>17</v>
      </c>
      <c r="DH73" s="232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56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04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57"/>
        <v xml:space="preserve"> </v>
      </c>
      <c r="DX73" s="175" t="str">
        <f>IF(DT73=0," ",VLOOKUP(DT73,PROTOKOL!$A:$E,5,FALSE))</f>
        <v xml:space="preserve"> </v>
      </c>
      <c r="DY73" s="211" t="str">
        <f t="shared" si="130"/>
        <v xml:space="preserve"> </v>
      </c>
      <c r="DZ73" s="175">
        <f t="shared" ref="DZ73:DZ101" si="205">DU73*2</f>
        <v>0</v>
      </c>
      <c r="EA73" s="176" t="str">
        <f t="shared" ref="EA73:EA100" si="206">IF(DZ73=0," ",DY73/DU73*DZ73)</f>
        <v xml:space="preserve"> </v>
      </c>
      <c r="EC73" s="172">
        <v>17</v>
      </c>
      <c r="ED73" s="232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58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07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59"/>
        <v xml:space="preserve"> </v>
      </c>
      <c r="ET73" s="175" t="str">
        <f>IF(EP73=0," ",VLOOKUP(EP73,PROTOKOL!$A:$E,5,FALSE))</f>
        <v xml:space="preserve"> </v>
      </c>
      <c r="EU73" s="211" t="str">
        <f t="shared" si="131"/>
        <v xml:space="preserve"> </v>
      </c>
      <c r="EV73" s="175">
        <f t="shared" ref="EV73:EV101" si="208">EQ73*2</f>
        <v>0</v>
      </c>
      <c r="EW73" s="176" t="str">
        <f t="shared" ref="EW73:EW100" si="209">IF(EV73=0," ",EU73/EQ73*EV73)</f>
        <v xml:space="preserve"> </v>
      </c>
      <c r="EY73" s="172">
        <v>17</v>
      </c>
      <c r="EZ73" s="232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60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10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61"/>
        <v xml:space="preserve"> </v>
      </c>
      <c r="FP73" s="175" t="str">
        <f>IF(FL73=0," ",VLOOKUP(FL73,PROTOKOL!$A:$E,5,FALSE))</f>
        <v xml:space="preserve"> </v>
      </c>
      <c r="FQ73" s="211" t="str">
        <f t="shared" si="132"/>
        <v xml:space="preserve"> </v>
      </c>
      <c r="FR73" s="175">
        <f t="shared" ref="FR73:FR101" si="211">FM73*2</f>
        <v>0</v>
      </c>
      <c r="FS73" s="176" t="str">
        <f t="shared" ref="FS73:FS100" si="212">IF(FR73=0," ",FQ73/FM73*FR73)</f>
        <v xml:space="preserve"> </v>
      </c>
      <c r="FU73" s="172">
        <v>17</v>
      </c>
      <c r="FV73" s="232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62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13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63"/>
        <v xml:space="preserve"> </v>
      </c>
      <c r="GL73" s="175" t="str">
        <f>IF(GH73=0," ",VLOOKUP(GH73,PROTOKOL!$A:$E,5,FALSE))</f>
        <v xml:space="preserve"> </v>
      </c>
      <c r="GM73" s="211" t="str">
        <f t="shared" si="133"/>
        <v xml:space="preserve"> </v>
      </c>
      <c r="GN73" s="175">
        <f t="shared" ref="GN73:GN101" si="214">GI73*2</f>
        <v>0</v>
      </c>
      <c r="GO73" s="176" t="str">
        <f t="shared" ref="GO73:GO100" si="215">IF(GN73=0," ",GM73/GI73*GN73)</f>
        <v xml:space="preserve"> </v>
      </c>
      <c r="GQ73" s="172">
        <v>17</v>
      </c>
      <c r="GR73" s="232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64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16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65"/>
        <v xml:space="preserve"> </v>
      </c>
      <c r="HH73" s="175" t="str">
        <f>IF(HD73=0," ",VLOOKUP(HD73,PROTOKOL!$A:$E,5,FALSE))</f>
        <v xml:space="preserve"> </v>
      </c>
      <c r="HI73" s="211" t="str">
        <f t="shared" si="134"/>
        <v xml:space="preserve"> </v>
      </c>
      <c r="HJ73" s="175">
        <f t="shared" ref="HJ73:HJ101" si="217">HE73*2</f>
        <v>0</v>
      </c>
      <c r="HK73" s="176" t="str">
        <f t="shared" ref="HK73:HK100" si="218">IF(HJ73=0," ",HI73/HE73*HJ73)</f>
        <v xml:space="preserve"> </v>
      </c>
      <c r="HM73" s="172">
        <v>17</v>
      </c>
      <c r="HN73" s="232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66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19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67"/>
        <v xml:space="preserve"> </v>
      </c>
      <c r="ID73" s="175" t="str">
        <f>IF(HZ73=0," ",VLOOKUP(HZ73,PROTOKOL!$A:$E,5,FALSE))</f>
        <v xml:space="preserve"> </v>
      </c>
      <c r="IE73" s="211" t="str">
        <f t="shared" si="135"/>
        <v xml:space="preserve"> </v>
      </c>
      <c r="IF73" s="175">
        <f t="shared" ref="IF73:IF101" si="220">IA73*2</f>
        <v>0</v>
      </c>
      <c r="IG73" s="176" t="str">
        <f t="shared" ref="IG73:IG100" si="221">IF(IF73=0," ",IE73/IA73*IF73)</f>
        <v xml:space="preserve"> </v>
      </c>
      <c r="II73" s="172">
        <v>17</v>
      </c>
      <c r="IJ73" s="232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68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22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69"/>
        <v xml:space="preserve"> </v>
      </c>
      <c r="IZ73" s="175" t="str">
        <f>IF(IV73=0," ",VLOOKUP(IV73,PROTOKOL!$A:$E,5,FALSE))</f>
        <v xml:space="preserve"> </v>
      </c>
      <c r="JA73" s="211" t="str">
        <f t="shared" si="136"/>
        <v xml:space="preserve"> </v>
      </c>
      <c r="JB73" s="175">
        <f t="shared" ref="JB73:JB101" si="223">IW73*2</f>
        <v>0</v>
      </c>
      <c r="JC73" s="176" t="str">
        <f t="shared" ref="JC73:JC100" si="224">IF(JB73=0," ",JA73/IW73*JB73)</f>
        <v xml:space="preserve"> </v>
      </c>
      <c r="JE73" s="172">
        <v>17</v>
      </c>
      <c r="JF73" s="232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70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25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71"/>
        <v xml:space="preserve"> </v>
      </c>
      <c r="JV73" s="175" t="str">
        <f>IF(JR73=0," ",VLOOKUP(JR73,PROTOKOL!$A:$E,5,FALSE))</f>
        <v xml:space="preserve"> </v>
      </c>
      <c r="JW73" s="211" t="str">
        <f t="shared" si="137"/>
        <v xml:space="preserve"> </v>
      </c>
      <c r="JX73" s="175">
        <f t="shared" ref="JX73:JX101" si="226">JS73*2</f>
        <v>0</v>
      </c>
      <c r="JY73" s="176" t="str">
        <f t="shared" ref="JY73:JY100" si="227">IF(JX73=0," ",JW73/JS73*JX73)</f>
        <v xml:space="preserve"> </v>
      </c>
      <c r="KA73" s="172">
        <v>17</v>
      </c>
      <c r="KB73" s="232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72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28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73"/>
        <v xml:space="preserve"> </v>
      </c>
      <c r="KR73" s="175" t="str">
        <f>IF(KN73=0," ",VLOOKUP(KN73,PROTOKOL!$A:$E,5,FALSE))</f>
        <v xml:space="preserve"> </v>
      </c>
      <c r="KS73" s="211" t="str">
        <f t="shared" si="138"/>
        <v xml:space="preserve"> </v>
      </c>
      <c r="KT73" s="175">
        <f t="shared" ref="KT73:KT101" si="229">KO73*2</f>
        <v>0</v>
      </c>
      <c r="KU73" s="176" t="str">
        <f t="shared" ref="KU73:KU100" si="230">IF(KT73=0," ",KS73/KO73*KT73)</f>
        <v xml:space="preserve"> </v>
      </c>
      <c r="KW73" s="172">
        <v>17</v>
      </c>
      <c r="KX73" s="232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74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31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75"/>
        <v xml:space="preserve"> </v>
      </c>
      <c r="LN73" s="175" t="str">
        <f>IF(LJ73=0," ",VLOOKUP(LJ73,PROTOKOL!$A:$E,5,FALSE))</f>
        <v xml:space="preserve"> </v>
      </c>
      <c r="LO73" s="211" t="str">
        <f t="shared" si="139"/>
        <v xml:space="preserve"> </v>
      </c>
      <c r="LP73" s="175">
        <f t="shared" ref="LP73:LP101" si="232">LK73*2</f>
        <v>0</v>
      </c>
      <c r="LQ73" s="176" t="str">
        <f t="shared" ref="LQ73:LQ100" si="233">IF(LP73=0," ",LO73/LK73*LP73)</f>
        <v xml:space="preserve"> </v>
      </c>
      <c r="LS73" s="172">
        <v>17</v>
      </c>
      <c r="LT73" s="232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76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34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77"/>
        <v xml:space="preserve"> </v>
      </c>
      <c r="MJ73" s="175" t="str">
        <f>IF(MF73=0," ",VLOOKUP(MF73,PROTOKOL!$A:$E,5,FALSE))</f>
        <v xml:space="preserve"> </v>
      </c>
      <c r="MK73" s="211" t="str">
        <f t="shared" si="140"/>
        <v xml:space="preserve"> </v>
      </c>
      <c r="ML73" s="175">
        <f t="shared" ref="ML73:ML101" si="235">MG73*2</f>
        <v>0</v>
      </c>
      <c r="MM73" s="176" t="str">
        <f t="shared" ref="MM73:MM100" si="236">IF(ML73=0," ",MK73/MG73*ML73)</f>
        <v xml:space="preserve"> </v>
      </c>
      <c r="MO73" s="172">
        <v>17</v>
      </c>
      <c r="MP73" s="232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78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37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79"/>
        <v xml:space="preserve"> </v>
      </c>
      <c r="NF73" s="175" t="str">
        <f>IF(NB73=0," ",VLOOKUP(NB73,PROTOKOL!$A:$E,5,FALSE))</f>
        <v xml:space="preserve"> </v>
      </c>
      <c r="NG73" s="211" t="str">
        <f t="shared" si="141"/>
        <v xml:space="preserve"> </v>
      </c>
      <c r="NH73" s="175">
        <f t="shared" ref="NH73:NH101" si="238">NC73*2</f>
        <v>0</v>
      </c>
      <c r="NI73" s="176" t="str">
        <f t="shared" ref="NI73:NI100" si="239">IF(NH73=0," ",NG73/NC73*NH73)</f>
        <v xml:space="preserve"> </v>
      </c>
      <c r="NK73" s="172">
        <v>17</v>
      </c>
      <c r="NL73" s="232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80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40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81"/>
        <v xml:space="preserve"> </v>
      </c>
      <c r="OB73" s="175" t="str">
        <f>IF(NX73=0," ",VLOOKUP(NX73,PROTOKOL!$A:$E,5,FALSE))</f>
        <v xml:space="preserve"> </v>
      </c>
      <c r="OC73" s="211" t="str">
        <f t="shared" si="142"/>
        <v xml:space="preserve"> </v>
      </c>
      <c r="OD73" s="175">
        <f t="shared" ref="OD73:OD101" si="241">NY73*2</f>
        <v>0</v>
      </c>
      <c r="OE73" s="176" t="str">
        <f t="shared" ref="OE73:OE100" si="242">IF(OD73=0," ",OC73/NY73*OD73)</f>
        <v xml:space="preserve"> </v>
      </c>
      <c r="OG73" s="172">
        <v>17</v>
      </c>
      <c r="OH73" s="232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82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43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83"/>
        <v xml:space="preserve"> </v>
      </c>
      <c r="OX73" s="175" t="str">
        <f>IF(OT73=0," ",VLOOKUP(OT73,PROTOKOL!$A:$E,5,FALSE))</f>
        <v xml:space="preserve"> </v>
      </c>
      <c r="OY73" s="211" t="str">
        <f t="shared" si="143"/>
        <v xml:space="preserve"> </v>
      </c>
      <c r="OZ73" s="175">
        <f t="shared" ref="OZ73:OZ101" si="244">OU73*2</f>
        <v>0</v>
      </c>
      <c r="PA73" s="176" t="str">
        <f t="shared" ref="PA73:PA100" si="245">IF(OZ73=0," ",OY73/OU73*OZ73)</f>
        <v xml:space="preserve"> </v>
      </c>
      <c r="PC73" s="172">
        <v>17</v>
      </c>
      <c r="PD73" s="232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84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46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85"/>
        <v xml:space="preserve"> </v>
      </c>
      <c r="PT73" s="175" t="str">
        <f>IF(PP73=0," ",VLOOKUP(PP73,PROTOKOL!$A:$E,5,FALSE))</f>
        <v xml:space="preserve"> </v>
      </c>
      <c r="PU73" s="211" t="str">
        <f t="shared" si="144"/>
        <v xml:space="preserve"> </v>
      </c>
      <c r="PV73" s="175">
        <f t="shared" ref="PV73:PV101" si="247">PQ73*2</f>
        <v>0</v>
      </c>
      <c r="PW73" s="176" t="str">
        <f t="shared" ref="PW73:PW100" si="248">IF(PV73=0," ",PU73/PQ73*PV73)</f>
        <v xml:space="preserve"> </v>
      </c>
      <c r="PY73" s="172">
        <v>17</v>
      </c>
      <c r="PZ73" s="232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186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49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187"/>
        <v xml:space="preserve"> </v>
      </c>
      <c r="QP73" s="175" t="str">
        <f>IF(QL73=0," ",VLOOKUP(QL73,PROTOKOL!$A:$E,5,FALSE))</f>
        <v xml:space="preserve"> </v>
      </c>
      <c r="QQ73" s="211" t="str">
        <f t="shared" si="145"/>
        <v xml:space="preserve"> </v>
      </c>
      <c r="QR73" s="175">
        <f t="shared" ref="QR73:QR101" si="250">QM73*2</f>
        <v>0</v>
      </c>
      <c r="QS73" s="176" t="str">
        <f t="shared" ref="QS73:QS100" si="251">IF(QR73=0," ",QQ73/QM73*QR73)</f>
        <v xml:space="preserve"> </v>
      </c>
    </row>
    <row r="74" spans="1:461" ht="15">
      <c r="A74" s="172">
        <v>18</v>
      </c>
      <c r="B74" s="233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46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188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47"/>
        <v xml:space="preserve"> </v>
      </c>
      <c r="R74" s="175" t="str">
        <f>IF(N74=0," ",VLOOKUP(N74,PROTOKOL!$A:$E,5,FALSE))</f>
        <v xml:space="preserve"> </v>
      </c>
      <c r="S74" s="211" t="str">
        <f t="shared" si="189"/>
        <v xml:space="preserve"> </v>
      </c>
      <c r="T74" s="175">
        <f t="shared" si="190"/>
        <v>0</v>
      </c>
      <c r="U74" s="176" t="str">
        <f t="shared" si="191"/>
        <v xml:space="preserve"> </v>
      </c>
      <c r="W74" s="172">
        <v>18</v>
      </c>
      <c r="X74" s="233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48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192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49"/>
        <v xml:space="preserve"> </v>
      </c>
      <c r="AN74" s="175" t="str">
        <f>IF(AJ74=0," ",VLOOKUP(AJ74,PROTOKOL!$A:$E,5,FALSE))</f>
        <v xml:space="preserve"> </v>
      </c>
      <c r="AO74" s="211" t="str">
        <f t="shared" si="126"/>
        <v xml:space="preserve"> </v>
      </c>
      <c r="AP74" s="175">
        <f t="shared" si="193"/>
        <v>0</v>
      </c>
      <c r="AQ74" s="176" t="str">
        <f t="shared" si="194"/>
        <v xml:space="preserve"> </v>
      </c>
      <c r="AS74" s="172">
        <v>18</v>
      </c>
      <c r="AT74" s="233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50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195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51"/>
        <v xml:space="preserve"> </v>
      </c>
      <c r="BJ74" s="175" t="str">
        <f>IF(BF74=0," ",VLOOKUP(BF74,PROTOKOL!$A:$E,5,FALSE))</f>
        <v xml:space="preserve"> </v>
      </c>
      <c r="BK74" s="211" t="str">
        <f t="shared" si="127"/>
        <v xml:space="preserve"> </v>
      </c>
      <c r="BL74" s="175">
        <f t="shared" si="196"/>
        <v>0</v>
      </c>
      <c r="BM74" s="176" t="str">
        <f t="shared" si="197"/>
        <v xml:space="preserve"> </v>
      </c>
      <c r="BO74" s="172">
        <v>18</v>
      </c>
      <c r="BP74" s="233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52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198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53"/>
        <v xml:space="preserve"> </v>
      </c>
      <c r="CF74" s="175" t="str">
        <f>IF(CB74=0," ",VLOOKUP(CB74,PROTOKOL!$A:$E,5,FALSE))</f>
        <v xml:space="preserve"> </v>
      </c>
      <c r="CG74" s="211" t="str">
        <f t="shared" si="128"/>
        <v xml:space="preserve"> </v>
      </c>
      <c r="CH74" s="175">
        <f t="shared" si="199"/>
        <v>0</v>
      </c>
      <c r="CI74" s="176" t="str">
        <f t="shared" si="200"/>
        <v xml:space="preserve"> </v>
      </c>
      <c r="CK74" s="172">
        <v>18</v>
      </c>
      <c r="CL74" s="233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54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01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55"/>
        <v xml:space="preserve"> </v>
      </c>
      <c r="DB74" s="175" t="str">
        <f>IF(CX74=0," ",VLOOKUP(CX74,PROTOKOL!$A:$E,5,FALSE))</f>
        <v xml:space="preserve"> </v>
      </c>
      <c r="DC74" s="211" t="str">
        <f t="shared" si="129"/>
        <v xml:space="preserve"> </v>
      </c>
      <c r="DD74" s="175">
        <f t="shared" si="202"/>
        <v>0</v>
      </c>
      <c r="DE74" s="176" t="str">
        <f t="shared" si="203"/>
        <v xml:space="preserve"> </v>
      </c>
      <c r="DG74" s="172">
        <v>18</v>
      </c>
      <c r="DH74" s="233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56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04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57"/>
        <v xml:space="preserve"> </v>
      </c>
      <c r="DX74" s="175" t="str">
        <f>IF(DT74=0," ",VLOOKUP(DT74,PROTOKOL!$A:$E,5,FALSE))</f>
        <v xml:space="preserve"> </v>
      </c>
      <c r="DY74" s="211" t="str">
        <f t="shared" si="130"/>
        <v xml:space="preserve"> </v>
      </c>
      <c r="DZ74" s="175">
        <f t="shared" si="205"/>
        <v>0</v>
      </c>
      <c r="EA74" s="176" t="str">
        <f t="shared" si="206"/>
        <v xml:space="preserve"> </v>
      </c>
      <c r="EC74" s="172">
        <v>18</v>
      </c>
      <c r="ED74" s="233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58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07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59"/>
        <v xml:space="preserve"> </v>
      </c>
      <c r="ET74" s="175" t="str">
        <f>IF(EP74=0," ",VLOOKUP(EP74,PROTOKOL!$A:$E,5,FALSE))</f>
        <v xml:space="preserve"> </v>
      </c>
      <c r="EU74" s="211" t="str">
        <f t="shared" si="131"/>
        <v xml:space="preserve"> </v>
      </c>
      <c r="EV74" s="175">
        <f t="shared" si="208"/>
        <v>0</v>
      </c>
      <c r="EW74" s="176" t="str">
        <f t="shared" si="209"/>
        <v xml:space="preserve"> </v>
      </c>
      <c r="EY74" s="172">
        <v>18</v>
      </c>
      <c r="EZ74" s="233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60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10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61"/>
        <v xml:space="preserve"> </v>
      </c>
      <c r="FP74" s="175" t="str">
        <f>IF(FL74=0," ",VLOOKUP(FL74,PROTOKOL!$A:$E,5,FALSE))</f>
        <v xml:space="preserve"> </v>
      </c>
      <c r="FQ74" s="211" t="str">
        <f t="shared" si="132"/>
        <v xml:space="preserve"> </v>
      </c>
      <c r="FR74" s="175">
        <f t="shared" si="211"/>
        <v>0</v>
      </c>
      <c r="FS74" s="176" t="str">
        <f t="shared" si="212"/>
        <v xml:space="preserve"> </v>
      </c>
      <c r="FU74" s="172">
        <v>18</v>
      </c>
      <c r="FV74" s="233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62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13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63"/>
        <v xml:space="preserve"> </v>
      </c>
      <c r="GL74" s="175" t="str">
        <f>IF(GH74=0," ",VLOOKUP(GH74,PROTOKOL!$A:$E,5,FALSE))</f>
        <v xml:space="preserve"> </v>
      </c>
      <c r="GM74" s="211" t="str">
        <f t="shared" si="133"/>
        <v xml:space="preserve"> </v>
      </c>
      <c r="GN74" s="175">
        <f t="shared" si="214"/>
        <v>0</v>
      </c>
      <c r="GO74" s="176" t="str">
        <f t="shared" si="215"/>
        <v xml:space="preserve"> </v>
      </c>
      <c r="GQ74" s="172">
        <v>18</v>
      </c>
      <c r="GR74" s="233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64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16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65"/>
        <v xml:space="preserve"> </v>
      </c>
      <c r="HH74" s="175" t="str">
        <f>IF(HD74=0," ",VLOOKUP(HD74,PROTOKOL!$A:$E,5,FALSE))</f>
        <v xml:space="preserve"> </v>
      </c>
      <c r="HI74" s="211" t="str">
        <f t="shared" si="134"/>
        <v xml:space="preserve"> </v>
      </c>
      <c r="HJ74" s="175">
        <f t="shared" si="217"/>
        <v>0</v>
      </c>
      <c r="HK74" s="176" t="str">
        <f t="shared" si="218"/>
        <v xml:space="preserve"> </v>
      </c>
      <c r="HM74" s="172">
        <v>18</v>
      </c>
      <c r="HN74" s="233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66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19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67"/>
        <v xml:space="preserve"> </v>
      </c>
      <c r="ID74" s="175" t="str">
        <f>IF(HZ74=0," ",VLOOKUP(HZ74,PROTOKOL!$A:$E,5,FALSE))</f>
        <v xml:space="preserve"> </v>
      </c>
      <c r="IE74" s="211" t="str">
        <f t="shared" si="135"/>
        <v xml:space="preserve"> </v>
      </c>
      <c r="IF74" s="175">
        <f t="shared" si="220"/>
        <v>0</v>
      </c>
      <c r="IG74" s="176" t="str">
        <f t="shared" si="221"/>
        <v xml:space="preserve"> </v>
      </c>
      <c r="II74" s="172">
        <v>18</v>
      </c>
      <c r="IJ74" s="233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68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22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69"/>
        <v xml:space="preserve"> </v>
      </c>
      <c r="IZ74" s="175" t="str">
        <f>IF(IV74=0," ",VLOOKUP(IV74,PROTOKOL!$A:$E,5,FALSE))</f>
        <v xml:space="preserve"> </v>
      </c>
      <c r="JA74" s="211" t="str">
        <f t="shared" si="136"/>
        <v xml:space="preserve"> </v>
      </c>
      <c r="JB74" s="175">
        <f t="shared" si="223"/>
        <v>0</v>
      </c>
      <c r="JC74" s="176" t="str">
        <f t="shared" si="224"/>
        <v xml:space="preserve"> </v>
      </c>
      <c r="JE74" s="172">
        <v>18</v>
      </c>
      <c r="JF74" s="233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70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25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71"/>
        <v xml:space="preserve"> </v>
      </c>
      <c r="JV74" s="175" t="str">
        <f>IF(JR74=0," ",VLOOKUP(JR74,PROTOKOL!$A:$E,5,FALSE))</f>
        <v xml:space="preserve"> </v>
      </c>
      <c r="JW74" s="211" t="str">
        <f t="shared" si="137"/>
        <v xml:space="preserve"> </v>
      </c>
      <c r="JX74" s="175">
        <f t="shared" si="226"/>
        <v>0</v>
      </c>
      <c r="JY74" s="176" t="str">
        <f t="shared" si="227"/>
        <v xml:space="preserve"> </v>
      </c>
      <c r="KA74" s="172">
        <v>18</v>
      </c>
      <c r="KB74" s="233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72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28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73"/>
        <v xml:space="preserve"> </v>
      </c>
      <c r="KR74" s="175" t="str">
        <f>IF(KN74=0," ",VLOOKUP(KN74,PROTOKOL!$A:$E,5,FALSE))</f>
        <v xml:space="preserve"> </v>
      </c>
      <c r="KS74" s="211" t="str">
        <f t="shared" si="138"/>
        <v xml:space="preserve"> </v>
      </c>
      <c r="KT74" s="175">
        <f t="shared" si="229"/>
        <v>0</v>
      </c>
      <c r="KU74" s="176" t="str">
        <f t="shared" si="230"/>
        <v xml:space="preserve"> </v>
      </c>
      <c r="KW74" s="172">
        <v>18</v>
      </c>
      <c r="KX74" s="233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74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31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75"/>
        <v xml:space="preserve"> </v>
      </c>
      <c r="LN74" s="175" t="str">
        <f>IF(LJ74=0," ",VLOOKUP(LJ74,PROTOKOL!$A:$E,5,FALSE))</f>
        <v xml:space="preserve"> </v>
      </c>
      <c r="LO74" s="211" t="str">
        <f t="shared" si="139"/>
        <v xml:space="preserve"> </v>
      </c>
      <c r="LP74" s="175">
        <f t="shared" si="232"/>
        <v>0</v>
      </c>
      <c r="LQ74" s="176" t="str">
        <f t="shared" si="233"/>
        <v xml:space="preserve"> </v>
      </c>
      <c r="LS74" s="172">
        <v>18</v>
      </c>
      <c r="LT74" s="233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76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34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77"/>
        <v xml:space="preserve"> </v>
      </c>
      <c r="MJ74" s="175" t="str">
        <f>IF(MF74=0," ",VLOOKUP(MF74,PROTOKOL!$A:$E,5,FALSE))</f>
        <v xml:space="preserve"> </v>
      </c>
      <c r="MK74" s="211" t="str">
        <f t="shared" si="140"/>
        <v xml:space="preserve"> </v>
      </c>
      <c r="ML74" s="175">
        <f t="shared" si="235"/>
        <v>0</v>
      </c>
      <c r="MM74" s="176" t="str">
        <f t="shared" si="236"/>
        <v xml:space="preserve"> </v>
      </c>
      <c r="MO74" s="172">
        <v>18</v>
      </c>
      <c r="MP74" s="233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78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37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79"/>
        <v xml:space="preserve"> </v>
      </c>
      <c r="NF74" s="175" t="str">
        <f>IF(NB74=0," ",VLOOKUP(NB74,PROTOKOL!$A:$E,5,FALSE))</f>
        <v xml:space="preserve"> </v>
      </c>
      <c r="NG74" s="211" t="str">
        <f t="shared" si="141"/>
        <v xml:space="preserve"> </v>
      </c>
      <c r="NH74" s="175">
        <f t="shared" si="238"/>
        <v>0</v>
      </c>
      <c r="NI74" s="176" t="str">
        <f t="shared" si="239"/>
        <v xml:space="preserve"> </v>
      </c>
      <c r="NK74" s="172">
        <v>18</v>
      </c>
      <c r="NL74" s="233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80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40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81"/>
        <v xml:space="preserve"> </v>
      </c>
      <c r="OB74" s="175" t="str">
        <f>IF(NX74=0," ",VLOOKUP(NX74,PROTOKOL!$A:$E,5,FALSE))</f>
        <v xml:space="preserve"> </v>
      </c>
      <c r="OC74" s="211" t="str">
        <f t="shared" si="142"/>
        <v xml:space="preserve"> </v>
      </c>
      <c r="OD74" s="175">
        <f t="shared" si="241"/>
        <v>0</v>
      </c>
      <c r="OE74" s="176" t="str">
        <f t="shared" si="242"/>
        <v xml:space="preserve"> </v>
      </c>
      <c r="OG74" s="172">
        <v>18</v>
      </c>
      <c r="OH74" s="233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82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43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83"/>
        <v xml:space="preserve"> </v>
      </c>
      <c r="OX74" s="175" t="str">
        <f>IF(OT74=0," ",VLOOKUP(OT74,PROTOKOL!$A:$E,5,FALSE))</f>
        <v xml:space="preserve"> </v>
      </c>
      <c r="OY74" s="211" t="str">
        <f t="shared" si="143"/>
        <v xml:space="preserve"> </v>
      </c>
      <c r="OZ74" s="175">
        <f t="shared" si="244"/>
        <v>0</v>
      </c>
      <c r="PA74" s="176" t="str">
        <f t="shared" si="245"/>
        <v xml:space="preserve"> </v>
      </c>
      <c r="PC74" s="172">
        <v>18</v>
      </c>
      <c r="PD74" s="233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84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46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85"/>
        <v xml:space="preserve"> </v>
      </c>
      <c r="PT74" s="175" t="str">
        <f>IF(PP74=0," ",VLOOKUP(PP74,PROTOKOL!$A:$E,5,FALSE))</f>
        <v xml:space="preserve"> </v>
      </c>
      <c r="PU74" s="211" t="str">
        <f t="shared" si="144"/>
        <v xml:space="preserve"> </v>
      </c>
      <c r="PV74" s="175">
        <f t="shared" si="247"/>
        <v>0</v>
      </c>
      <c r="PW74" s="176" t="str">
        <f t="shared" si="248"/>
        <v xml:space="preserve"> </v>
      </c>
      <c r="PY74" s="172">
        <v>18</v>
      </c>
      <c r="PZ74" s="233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186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49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187"/>
        <v xml:space="preserve"> </v>
      </c>
      <c r="QP74" s="175" t="str">
        <f>IF(QL74=0," ",VLOOKUP(QL74,PROTOKOL!$A:$E,5,FALSE))</f>
        <v xml:space="preserve"> </v>
      </c>
      <c r="QQ74" s="211" t="str">
        <f t="shared" si="145"/>
        <v xml:space="preserve"> </v>
      </c>
      <c r="QR74" s="175">
        <f t="shared" si="250"/>
        <v>0</v>
      </c>
      <c r="QS74" s="176" t="str">
        <f t="shared" si="251"/>
        <v xml:space="preserve"> </v>
      </c>
    </row>
    <row r="75" spans="1:461" ht="15">
      <c r="A75" s="172">
        <v>18</v>
      </c>
      <c r="B75" s="231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46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188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47"/>
        <v xml:space="preserve"> </v>
      </c>
      <c r="R75" s="175" t="str">
        <f>IF(N75=0," ",VLOOKUP(N75,PROTOKOL!$A:$E,5,FALSE))</f>
        <v xml:space="preserve"> </v>
      </c>
      <c r="S75" s="211" t="str">
        <f t="shared" si="189"/>
        <v xml:space="preserve"> </v>
      </c>
      <c r="T75" s="175">
        <f t="shared" si="190"/>
        <v>0</v>
      </c>
      <c r="U75" s="176" t="str">
        <f t="shared" si="191"/>
        <v xml:space="preserve"> </v>
      </c>
      <c r="W75" s="172">
        <v>18</v>
      </c>
      <c r="X75" s="231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48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192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49"/>
        <v xml:space="preserve"> </v>
      </c>
      <c r="AN75" s="175" t="str">
        <f>IF(AJ75=0," ",VLOOKUP(AJ75,PROTOKOL!$A:$E,5,FALSE))</f>
        <v xml:space="preserve"> </v>
      </c>
      <c r="AO75" s="211" t="str">
        <f t="shared" si="126"/>
        <v xml:space="preserve"> </v>
      </c>
      <c r="AP75" s="175">
        <f t="shared" si="193"/>
        <v>0</v>
      </c>
      <c r="AQ75" s="176" t="str">
        <f t="shared" si="194"/>
        <v xml:space="preserve"> </v>
      </c>
      <c r="AS75" s="172">
        <v>18</v>
      </c>
      <c r="AT75" s="231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50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195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51"/>
        <v xml:space="preserve"> </v>
      </c>
      <c r="BJ75" s="175" t="str">
        <f>IF(BF75=0," ",VLOOKUP(BF75,PROTOKOL!$A:$E,5,FALSE))</f>
        <v xml:space="preserve"> </v>
      </c>
      <c r="BK75" s="211" t="str">
        <f t="shared" si="127"/>
        <v xml:space="preserve"> </v>
      </c>
      <c r="BL75" s="175">
        <f t="shared" si="196"/>
        <v>0</v>
      </c>
      <c r="BM75" s="176" t="str">
        <f t="shared" si="197"/>
        <v xml:space="preserve"> </v>
      </c>
      <c r="BO75" s="172">
        <v>18</v>
      </c>
      <c r="BP75" s="231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52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198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53"/>
        <v xml:space="preserve"> </v>
      </c>
      <c r="CF75" s="175" t="str">
        <f>IF(CB75=0," ",VLOOKUP(CB75,PROTOKOL!$A:$E,5,FALSE))</f>
        <v xml:space="preserve"> </v>
      </c>
      <c r="CG75" s="211" t="str">
        <f t="shared" si="128"/>
        <v xml:space="preserve"> </v>
      </c>
      <c r="CH75" s="175">
        <f t="shared" si="199"/>
        <v>0</v>
      </c>
      <c r="CI75" s="176" t="str">
        <f t="shared" si="200"/>
        <v xml:space="preserve"> </v>
      </c>
      <c r="CK75" s="172">
        <v>18</v>
      </c>
      <c r="CL75" s="231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54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01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55"/>
        <v xml:space="preserve"> </v>
      </c>
      <c r="DB75" s="175" t="str">
        <f>IF(CX75=0," ",VLOOKUP(CX75,PROTOKOL!$A:$E,5,FALSE))</f>
        <v xml:space="preserve"> </v>
      </c>
      <c r="DC75" s="211" t="str">
        <f t="shared" si="129"/>
        <v xml:space="preserve"> </v>
      </c>
      <c r="DD75" s="175">
        <f t="shared" si="202"/>
        <v>0</v>
      </c>
      <c r="DE75" s="176" t="str">
        <f t="shared" si="203"/>
        <v xml:space="preserve"> </v>
      </c>
      <c r="DG75" s="172">
        <v>18</v>
      </c>
      <c r="DH75" s="231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56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04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57"/>
        <v xml:space="preserve"> </v>
      </c>
      <c r="DX75" s="175" t="str">
        <f>IF(DT75=0," ",VLOOKUP(DT75,PROTOKOL!$A:$E,5,FALSE))</f>
        <v xml:space="preserve"> </v>
      </c>
      <c r="DY75" s="211" t="str">
        <f t="shared" si="130"/>
        <v xml:space="preserve"> </v>
      </c>
      <c r="DZ75" s="175">
        <f t="shared" si="205"/>
        <v>0</v>
      </c>
      <c r="EA75" s="176" t="str">
        <f t="shared" si="206"/>
        <v xml:space="preserve"> </v>
      </c>
      <c r="EC75" s="172">
        <v>18</v>
      </c>
      <c r="ED75" s="231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58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07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59"/>
        <v xml:space="preserve"> </v>
      </c>
      <c r="ET75" s="175" t="str">
        <f>IF(EP75=0," ",VLOOKUP(EP75,PROTOKOL!$A:$E,5,FALSE))</f>
        <v xml:space="preserve"> </v>
      </c>
      <c r="EU75" s="211" t="str">
        <f t="shared" si="131"/>
        <v xml:space="preserve"> </v>
      </c>
      <c r="EV75" s="175">
        <f t="shared" si="208"/>
        <v>0</v>
      </c>
      <c r="EW75" s="176" t="str">
        <f t="shared" si="209"/>
        <v xml:space="preserve"> </v>
      </c>
      <c r="EY75" s="172">
        <v>18</v>
      </c>
      <c r="EZ75" s="231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60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10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61"/>
        <v xml:space="preserve"> </v>
      </c>
      <c r="FP75" s="175" t="str">
        <f>IF(FL75=0," ",VLOOKUP(FL75,PROTOKOL!$A:$E,5,FALSE))</f>
        <v xml:space="preserve"> </v>
      </c>
      <c r="FQ75" s="211" t="str">
        <f t="shared" si="132"/>
        <v xml:space="preserve"> </v>
      </c>
      <c r="FR75" s="175">
        <f t="shared" si="211"/>
        <v>0</v>
      </c>
      <c r="FS75" s="176" t="str">
        <f t="shared" si="212"/>
        <v xml:space="preserve"> </v>
      </c>
      <c r="FU75" s="172">
        <v>18</v>
      </c>
      <c r="FV75" s="231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62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13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63"/>
        <v xml:space="preserve"> </v>
      </c>
      <c r="GL75" s="175" t="str">
        <f>IF(GH75=0," ",VLOOKUP(GH75,PROTOKOL!$A:$E,5,FALSE))</f>
        <v xml:space="preserve"> </v>
      </c>
      <c r="GM75" s="211" t="str">
        <f t="shared" si="133"/>
        <v xml:space="preserve"> </v>
      </c>
      <c r="GN75" s="175">
        <f t="shared" si="214"/>
        <v>0</v>
      </c>
      <c r="GO75" s="176" t="str">
        <f t="shared" si="215"/>
        <v xml:space="preserve"> </v>
      </c>
      <c r="GQ75" s="172">
        <v>18</v>
      </c>
      <c r="GR75" s="231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64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16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65"/>
        <v xml:space="preserve"> </v>
      </c>
      <c r="HH75" s="175" t="str">
        <f>IF(HD75=0," ",VLOOKUP(HD75,PROTOKOL!$A:$E,5,FALSE))</f>
        <v xml:space="preserve"> </v>
      </c>
      <c r="HI75" s="211" t="str">
        <f t="shared" si="134"/>
        <v xml:space="preserve"> </v>
      </c>
      <c r="HJ75" s="175">
        <f t="shared" si="217"/>
        <v>0</v>
      </c>
      <c r="HK75" s="176" t="str">
        <f t="shared" si="218"/>
        <v xml:space="preserve"> </v>
      </c>
      <c r="HM75" s="172">
        <v>18</v>
      </c>
      <c r="HN75" s="231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66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19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67"/>
        <v xml:space="preserve"> </v>
      </c>
      <c r="ID75" s="175" t="str">
        <f>IF(HZ75=0," ",VLOOKUP(HZ75,PROTOKOL!$A:$E,5,FALSE))</f>
        <v xml:space="preserve"> </v>
      </c>
      <c r="IE75" s="211" t="str">
        <f t="shared" si="135"/>
        <v xml:space="preserve"> </v>
      </c>
      <c r="IF75" s="175">
        <f t="shared" si="220"/>
        <v>0</v>
      </c>
      <c r="IG75" s="176" t="str">
        <f t="shared" si="221"/>
        <v xml:space="preserve"> </v>
      </c>
      <c r="II75" s="172">
        <v>18</v>
      </c>
      <c r="IJ75" s="231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68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22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69"/>
        <v xml:space="preserve"> </v>
      </c>
      <c r="IZ75" s="175" t="str">
        <f>IF(IV75=0," ",VLOOKUP(IV75,PROTOKOL!$A:$E,5,FALSE))</f>
        <v xml:space="preserve"> </v>
      </c>
      <c r="JA75" s="211" t="str">
        <f t="shared" si="136"/>
        <v xml:space="preserve"> </v>
      </c>
      <c r="JB75" s="175">
        <f t="shared" si="223"/>
        <v>0</v>
      </c>
      <c r="JC75" s="176" t="str">
        <f t="shared" si="224"/>
        <v xml:space="preserve"> </v>
      </c>
      <c r="JE75" s="172">
        <v>18</v>
      </c>
      <c r="JF75" s="231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70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25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71"/>
        <v xml:space="preserve"> </v>
      </c>
      <c r="JV75" s="175" t="str">
        <f>IF(JR75=0," ",VLOOKUP(JR75,PROTOKOL!$A:$E,5,FALSE))</f>
        <v xml:space="preserve"> </v>
      </c>
      <c r="JW75" s="211" t="str">
        <f t="shared" si="137"/>
        <v xml:space="preserve"> </v>
      </c>
      <c r="JX75" s="175">
        <f t="shared" si="226"/>
        <v>0</v>
      </c>
      <c r="JY75" s="176" t="str">
        <f t="shared" si="227"/>
        <v xml:space="preserve"> </v>
      </c>
      <c r="KA75" s="172">
        <v>18</v>
      </c>
      <c r="KB75" s="231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72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28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73"/>
        <v xml:space="preserve"> </v>
      </c>
      <c r="KR75" s="175" t="str">
        <f>IF(KN75=0," ",VLOOKUP(KN75,PROTOKOL!$A:$E,5,FALSE))</f>
        <v xml:space="preserve"> </v>
      </c>
      <c r="KS75" s="211" t="str">
        <f t="shared" si="138"/>
        <v xml:space="preserve"> </v>
      </c>
      <c r="KT75" s="175">
        <f t="shared" si="229"/>
        <v>0</v>
      </c>
      <c r="KU75" s="176" t="str">
        <f t="shared" si="230"/>
        <v xml:space="preserve"> </v>
      </c>
      <c r="KW75" s="172">
        <v>18</v>
      </c>
      <c r="KX75" s="231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74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31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75"/>
        <v xml:space="preserve"> </v>
      </c>
      <c r="LN75" s="175" t="str">
        <f>IF(LJ75=0," ",VLOOKUP(LJ75,PROTOKOL!$A:$E,5,FALSE))</f>
        <v xml:space="preserve"> </v>
      </c>
      <c r="LO75" s="211" t="str">
        <f t="shared" si="139"/>
        <v xml:space="preserve"> </v>
      </c>
      <c r="LP75" s="175">
        <f t="shared" si="232"/>
        <v>0</v>
      </c>
      <c r="LQ75" s="176" t="str">
        <f t="shared" si="233"/>
        <v xml:space="preserve"> </v>
      </c>
      <c r="LS75" s="172">
        <v>18</v>
      </c>
      <c r="LT75" s="231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76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34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77"/>
        <v xml:space="preserve"> </v>
      </c>
      <c r="MJ75" s="175" t="str">
        <f>IF(MF75=0," ",VLOOKUP(MF75,PROTOKOL!$A:$E,5,FALSE))</f>
        <v xml:space="preserve"> </v>
      </c>
      <c r="MK75" s="211" t="str">
        <f t="shared" si="140"/>
        <v xml:space="preserve"> </v>
      </c>
      <c r="ML75" s="175">
        <f t="shared" si="235"/>
        <v>0</v>
      </c>
      <c r="MM75" s="176" t="str">
        <f t="shared" si="236"/>
        <v xml:space="preserve"> </v>
      </c>
      <c r="MO75" s="172">
        <v>18</v>
      </c>
      <c r="MP75" s="231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78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37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79"/>
        <v xml:space="preserve"> </v>
      </c>
      <c r="NF75" s="175" t="str">
        <f>IF(NB75=0," ",VLOOKUP(NB75,PROTOKOL!$A:$E,5,FALSE))</f>
        <v xml:space="preserve"> </v>
      </c>
      <c r="NG75" s="211" t="str">
        <f t="shared" si="141"/>
        <v xml:space="preserve"> </v>
      </c>
      <c r="NH75" s="175">
        <f t="shared" si="238"/>
        <v>0</v>
      </c>
      <c r="NI75" s="176" t="str">
        <f t="shared" si="239"/>
        <v xml:space="preserve"> </v>
      </c>
      <c r="NK75" s="172">
        <v>18</v>
      </c>
      <c r="NL75" s="231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80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40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81"/>
        <v xml:space="preserve"> </v>
      </c>
      <c r="OB75" s="175" t="str">
        <f>IF(NX75=0," ",VLOOKUP(NX75,PROTOKOL!$A:$E,5,FALSE))</f>
        <v xml:space="preserve"> </v>
      </c>
      <c r="OC75" s="211" t="str">
        <f t="shared" si="142"/>
        <v xml:space="preserve"> </v>
      </c>
      <c r="OD75" s="175">
        <f t="shared" si="241"/>
        <v>0</v>
      </c>
      <c r="OE75" s="176" t="str">
        <f t="shared" si="242"/>
        <v xml:space="preserve"> </v>
      </c>
      <c r="OG75" s="172">
        <v>18</v>
      </c>
      <c r="OH75" s="231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82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43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83"/>
        <v xml:space="preserve"> </v>
      </c>
      <c r="OX75" s="175" t="str">
        <f>IF(OT75=0," ",VLOOKUP(OT75,PROTOKOL!$A:$E,5,FALSE))</f>
        <v xml:space="preserve"> </v>
      </c>
      <c r="OY75" s="211" t="str">
        <f t="shared" si="143"/>
        <v xml:space="preserve"> </v>
      </c>
      <c r="OZ75" s="175">
        <f t="shared" si="244"/>
        <v>0</v>
      </c>
      <c r="PA75" s="176" t="str">
        <f t="shared" si="245"/>
        <v xml:space="preserve"> </v>
      </c>
      <c r="PC75" s="172">
        <v>18</v>
      </c>
      <c r="PD75" s="231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84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46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85"/>
        <v xml:space="preserve"> </v>
      </c>
      <c r="PT75" s="175" t="str">
        <f>IF(PP75=0," ",VLOOKUP(PP75,PROTOKOL!$A:$E,5,FALSE))</f>
        <v xml:space="preserve"> </v>
      </c>
      <c r="PU75" s="211" t="str">
        <f t="shared" si="144"/>
        <v xml:space="preserve"> </v>
      </c>
      <c r="PV75" s="175">
        <f t="shared" si="247"/>
        <v>0</v>
      </c>
      <c r="PW75" s="176" t="str">
        <f t="shared" si="248"/>
        <v xml:space="preserve"> </v>
      </c>
      <c r="PY75" s="172">
        <v>18</v>
      </c>
      <c r="PZ75" s="231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186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49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187"/>
        <v xml:space="preserve"> </v>
      </c>
      <c r="QP75" s="175" t="str">
        <f>IF(QL75=0," ",VLOOKUP(QL75,PROTOKOL!$A:$E,5,FALSE))</f>
        <v xml:space="preserve"> </v>
      </c>
      <c r="QQ75" s="211" t="str">
        <f t="shared" si="145"/>
        <v xml:space="preserve"> </v>
      </c>
      <c r="QR75" s="175">
        <f t="shared" si="250"/>
        <v>0</v>
      </c>
      <c r="QS75" s="176" t="str">
        <f t="shared" si="251"/>
        <v xml:space="preserve"> </v>
      </c>
    </row>
    <row r="76" spans="1:461" ht="15">
      <c r="A76" s="172">
        <v>18</v>
      </c>
      <c r="B76" s="232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46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188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47"/>
        <v xml:space="preserve"> </v>
      </c>
      <c r="R76" s="175" t="str">
        <f>IF(N76=0," ",VLOOKUP(N76,PROTOKOL!$A:$E,5,FALSE))</f>
        <v xml:space="preserve"> </v>
      </c>
      <c r="S76" s="211" t="str">
        <f t="shared" si="189"/>
        <v xml:space="preserve"> </v>
      </c>
      <c r="T76" s="175">
        <f t="shared" si="190"/>
        <v>0</v>
      </c>
      <c r="U76" s="176" t="str">
        <f t="shared" si="191"/>
        <v xml:space="preserve"> </v>
      </c>
      <c r="W76" s="172">
        <v>18</v>
      </c>
      <c r="X76" s="232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48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192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49"/>
        <v xml:space="preserve"> </v>
      </c>
      <c r="AN76" s="175" t="str">
        <f>IF(AJ76=0," ",VLOOKUP(AJ76,PROTOKOL!$A:$E,5,FALSE))</f>
        <v xml:space="preserve"> </v>
      </c>
      <c r="AO76" s="211" t="str">
        <f t="shared" si="126"/>
        <v xml:space="preserve"> </v>
      </c>
      <c r="AP76" s="175">
        <f t="shared" si="193"/>
        <v>0</v>
      </c>
      <c r="AQ76" s="176" t="str">
        <f t="shared" si="194"/>
        <v xml:space="preserve"> </v>
      </c>
      <c r="AS76" s="172">
        <v>18</v>
      </c>
      <c r="AT76" s="232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50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195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51"/>
        <v xml:space="preserve"> </v>
      </c>
      <c r="BJ76" s="175" t="str">
        <f>IF(BF76=0," ",VLOOKUP(BF76,PROTOKOL!$A:$E,5,FALSE))</f>
        <v xml:space="preserve"> </v>
      </c>
      <c r="BK76" s="211" t="str">
        <f t="shared" si="127"/>
        <v xml:space="preserve"> </v>
      </c>
      <c r="BL76" s="175">
        <f t="shared" si="196"/>
        <v>0</v>
      </c>
      <c r="BM76" s="176" t="str">
        <f t="shared" si="197"/>
        <v xml:space="preserve"> </v>
      </c>
      <c r="BO76" s="172">
        <v>18</v>
      </c>
      <c r="BP76" s="232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52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198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53"/>
        <v xml:space="preserve"> </v>
      </c>
      <c r="CF76" s="175" t="str">
        <f>IF(CB76=0," ",VLOOKUP(CB76,PROTOKOL!$A:$E,5,FALSE))</f>
        <v xml:space="preserve"> </v>
      </c>
      <c r="CG76" s="211" t="str">
        <f t="shared" si="128"/>
        <v xml:space="preserve"> </v>
      </c>
      <c r="CH76" s="175">
        <f t="shared" si="199"/>
        <v>0</v>
      </c>
      <c r="CI76" s="176" t="str">
        <f t="shared" si="200"/>
        <v xml:space="preserve"> </v>
      </c>
      <c r="CK76" s="172">
        <v>18</v>
      </c>
      <c r="CL76" s="232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54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01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55"/>
        <v xml:space="preserve"> </v>
      </c>
      <c r="DB76" s="175" t="str">
        <f>IF(CX76=0," ",VLOOKUP(CX76,PROTOKOL!$A:$E,5,FALSE))</f>
        <v xml:space="preserve"> </v>
      </c>
      <c r="DC76" s="211" t="str">
        <f t="shared" si="129"/>
        <v xml:space="preserve"> </v>
      </c>
      <c r="DD76" s="175">
        <f t="shared" si="202"/>
        <v>0</v>
      </c>
      <c r="DE76" s="176" t="str">
        <f t="shared" si="203"/>
        <v xml:space="preserve"> </v>
      </c>
      <c r="DG76" s="172">
        <v>18</v>
      </c>
      <c r="DH76" s="232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56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04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57"/>
        <v xml:space="preserve"> </v>
      </c>
      <c r="DX76" s="175" t="str">
        <f>IF(DT76=0," ",VLOOKUP(DT76,PROTOKOL!$A:$E,5,FALSE))</f>
        <v xml:space="preserve"> </v>
      </c>
      <c r="DY76" s="211" t="str">
        <f t="shared" si="130"/>
        <v xml:space="preserve"> </v>
      </c>
      <c r="DZ76" s="175">
        <f t="shared" si="205"/>
        <v>0</v>
      </c>
      <c r="EA76" s="176" t="str">
        <f t="shared" si="206"/>
        <v xml:space="preserve"> </v>
      </c>
      <c r="EC76" s="172">
        <v>18</v>
      </c>
      <c r="ED76" s="232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58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07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59"/>
        <v xml:space="preserve"> </v>
      </c>
      <c r="ET76" s="175" t="str">
        <f>IF(EP76=0," ",VLOOKUP(EP76,PROTOKOL!$A:$E,5,FALSE))</f>
        <v xml:space="preserve"> </v>
      </c>
      <c r="EU76" s="211" t="str">
        <f t="shared" si="131"/>
        <v xml:space="preserve"> </v>
      </c>
      <c r="EV76" s="175">
        <f t="shared" si="208"/>
        <v>0</v>
      </c>
      <c r="EW76" s="176" t="str">
        <f t="shared" si="209"/>
        <v xml:space="preserve"> </v>
      </c>
      <c r="EY76" s="172">
        <v>18</v>
      </c>
      <c r="EZ76" s="232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60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10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61"/>
        <v xml:space="preserve"> </v>
      </c>
      <c r="FP76" s="175" t="str">
        <f>IF(FL76=0," ",VLOOKUP(FL76,PROTOKOL!$A:$E,5,FALSE))</f>
        <v xml:space="preserve"> </v>
      </c>
      <c r="FQ76" s="211" t="str">
        <f t="shared" si="132"/>
        <v xml:space="preserve"> </v>
      </c>
      <c r="FR76" s="175">
        <f t="shared" si="211"/>
        <v>0</v>
      </c>
      <c r="FS76" s="176" t="str">
        <f t="shared" si="212"/>
        <v xml:space="preserve"> </v>
      </c>
      <c r="FU76" s="172">
        <v>18</v>
      </c>
      <c r="FV76" s="232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62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13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63"/>
        <v xml:space="preserve"> </v>
      </c>
      <c r="GL76" s="175" t="str">
        <f>IF(GH76=0," ",VLOOKUP(GH76,PROTOKOL!$A:$E,5,FALSE))</f>
        <v xml:space="preserve"> </v>
      </c>
      <c r="GM76" s="211" t="str">
        <f t="shared" si="133"/>
        <v xml:space="preserve"> </v>
      </c>
      <c r="GN76" s="175">
        <f t="shared" si="214"/>
        <v>0</v>
      </c>
      <c r="GO76" s="176" t="str">
        <f t="shared" si="215"/>
        <v xml:space="preserve"> </v>
      </c>
      <c r="GQ76" s="172">
        <v>18</v>
      </c>
      <c r="GR76" s="232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64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16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65"/>
        <v xml:space="preserve"> </v>
      </c>
      <c r="HH76" s="175" t="str">
        <f>IF(HD76=0," ",VLOOKUP(HD76,PROTOKOL!$A:$E,5,FALSE))</f>
        <v xml:space="preserve"> </v>
      </c>
      <c r="HI76" s="211" t="str">
        <f t="shared" si="134"/>
        <v xml:space="preserve"> </v>
      </c>
      <c r="HJ76" s="175">
        <f t="shared" si="217"/>
        <v>0</v>
      </c>
      <c r="HK76" s="176" t="str">
        <f t="shared" si="218"/>
        <v xml:space="preserve"> </v>
      </c>
      <c r="HM76" s="172">
        <v>18</v>
      </c>
      <c r="HN76" s="232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66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19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67"/>
        <v xml:space="preserve"> </v>
      </c>
      <c r="ID76" s="175" t="str">
        <f>IF(HZ76=0," ",VLOOKUP(HZ76,PROTOKOL!$A:$E,5,FALSE))</f>
        <v xml:space="preserve"> </v>
      </c>
      <c r="IE76" s="211" t="str">
        <f t="shared" si="135"/>
        <v xml:space="preserve"> </v>
      </c>
      <c r="IF76" s="175">
        <f t="shared" si="220"/>
        <v>0</v>
      </c>
      <c r="IG76" s="176" t="str">
        <f t="shared" si="221"/>
        <v xml:space="preserve"> </v>
      </c>
      <c r="II76" s="172">
        <v>18</v>
      </c>
      <c r="IJ76" s="232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68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22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69"/>
        <v xml:space="preserve"> </v>
      </c>
      <c r="IZ76" s="175" t="str">
        <f>IF(IV76=0," ",VLOOKUP(IV76,PROTOKOL!$A:$E,5,FALSE))</f>
        <v xml:space="preserve"> </v>
      </c>
      <c r="JA76" s="211" t="str">
        <f t="shared" si="136"/>
        <v xml:space="preserve"> </v>
      </c>
      <c r="JB76" s="175">
        <f t="shared" si="223"/>
        <v>0</v>
      </c>
      <c r="JC76" s="176" t="str">
        <f t="shared" si="224"/>
        <v xml:space="preserve"> </v>
      </c>
      <c r="JE76" s="172">
        <v>18</v>
      </c>
      <c r="JF76" s="232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70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25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71"/>
        <v xml:space="preserve"> </v>
      </c>
      <c r="JV76" s="175" t="str">
        <f>IF(JR76=0," ",VLOOKUP(JR76,PROTOKOL!$A:$E,5,FALSE))</f>
        <v xml:space="preserve"> </v>
      </c>
      <c r="JW76" s="211" t="str">
        <f t="shared" si="137"/>
        <v xml:space="preserve"> </v>
      </c>
      <c r="JX76" s="175">
        <f t="shared" si="226"/>
        <v>0</v>
      </c>
      <c r="JY76" s="176" t="str">
        <f t="shared" si="227"/>
        <v xml:space="preserve"> </v>
      </c>
      <c r="KA76" s="172">
        <v>18</v>
      </c>
      <c r="KB76" s="232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72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28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73"/>
        <v xml:space="preserve"> </v>
      </c>
      <c r="KR76" s="175" t="str">
        <f>IF(KN76=0," ",VLOOKUP(KN76,PROTOKOL!$A:$E,5,FALSE))</f>
        <v xml:space="preserve"> </v>
      </c>
      <c r="KS76" s="211" t="str">
        <f t="shared" si="138"/>
        <v xml:space="preserve"> </v>
      </c>
      <c r="KT76" s="175">
        <f t="shared" si="229"/>
        <v>0</v>
      </c>
      <c r="KU76" s="176" t="str">
        <f t="shared" si="230"/>
        <v xml:space="preserve"> </v>
      </c>
      <c r="KW76" s="172">
        <v>18</v>
      </c>
      <c r="KX76" s="232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74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31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75"/>
        <v xml:space="preserve"> </v>
      </c>
      <c r="LN76" s="175" t="str">
        <f>IF(LJ76=0," ",VLOOKUP(LJ76,PROTOKOL!$A:$E,5,FALSE))</f>
        <v xml:space="preserve"> </v>
      </c>
      <c r="LO76" s="211" t="str">
        <f t="shared" si="139"/>
        <v xml:space="preserve"> </v>
      </c>
      <c r="LP76" s="175">
        <f t="shared" si="232"/>
        <v>0</v>
      </c>
      <c r="LQ76" s="176" t="str">
        <f t="shared" si="233"/>
        <v xml:space="preserve"> </v>
      </c>
      <c r="LS76" s="172">
        <v>18</v>
      </c>
      <c r="LT76" s="232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76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34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77"/>
        <v xml:space="preserve"> </v>
      </c>
      <c r="MJ76" s="175" t="str">
        <f>IF(MF76=0," ",VLOOKUP(MF76,PROTOKOL!$A:$E,5,FALSE))</f>
        <v xml:space="preserve"> </v>
      </c>
      <c r="MK76" s="211" t="str">
        <f t="shared" si="140"/>
        <v xml:space="preserve"> </v>
      </c>
      <c r="ML76" s="175">
        <f t="shared" si="235"/>
        <v>0</v>
      </c>
      <c r="MM76" s="176" t="str">
        <f t="shared" si="236"/>
        <v xml:space="preserve"> </v>
      </c>
      <c r="MO76" s="172">
        <v>18</v>
      </c>
      <c r="MP76" s="232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78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37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79"/>
        <v xml:space="preserve"> </v>
      </c>
      <c r="NF76" s="175" t="str">
        <f>IF(NB76=0," ",VLOOKUP(NB76,PROTOKOL!$A:$E,5,FALSE))</f>
        <v xml:space="preserve"> </v>
      </c>
      <c r="NG76" s="211" t="str">
        <f t="shared" si="141"/>
        <v xml:space="preserve"> </v>
      </c>
      <c r="NH76" s="175">
        <f t="shared" si="238"/>
        <v>0</v>
      </c>
      <c r="NI76" s="176" t="str">
        <f t="shared" si="239"/>
        <v xml:space="preserve"> </v>
      </c>
      <c r="NK76" s="172">
        <v>18</v>
      </c>
      <c r="NL76" s="232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80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40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81"/>
        <v xml:space="preserve"> </v>
      </c>
      <c r="OB76" s="175" t="str">
        <f>IF(NX76=0," ",VLOOKUP(NX76,PROTOKOL!$A:$E,5,FALSE))</f>
        <v xml:space="preserve"> </v>
      </c>
      <c r="OC76" s="211" t="str">
        <f t="shared" si="142"/>
        <v xml:space="preserve"> </v>
      </c>
      <c r="OD76" s="175">
        <f t="shared" si="241"/>
        <v>0</v>
      </c>
      <c r="OE76" s="176" t="str">
        <f t="shared" si="242"/>
        <v xml:space="preserve"> </v>
      </c>
      <c r="OG76" s="172">
        <v>18</v>
      </c>
      <c r="OH76" s="232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82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43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83"/>
        <v xml:space="preserve"> </v>
      </c>
      <c r="OX76" s="175" t="str">
        <f>IF(OT76=0," ",VLOOKUP(OT76,PROTOKOL!$A:$E,5,FALSE))</f>
        <v xml:space="preserve"> </v>
      </c>
      <c r="OY76" s="211" t="str">
        <f t="shared" si="143"/>
        <v xml:space="preserve"> </v>
      </c>
      <c r="OZ76" s="175">
        <f t="shared" si="244"/>
        <v>0</v>
      </c>
      <c r="PA76" s="176" t="str">
        <f t="shared" si="245"/>
        <v xml:space="preserve"> </v>
      </c>
      <c r="PC76" s="172">
        <v>18</v>
      </c>
      <c r="PD76" s="232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84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46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85"/>
        <v xml:space="preserve"> </v>
      </c>
      <c r="PT76" s="175" t="str">
        <f>IF(PP76=0," ",VLOOKUP(PP76,PROTOKOL!$A:$E,5,FALSE))</f>
        <v xml:space="preserve"> </v>
      </c>
      <c r="PU76" s="211" t="str">
        <f t="shared" si="144"/>
        <v xml:space="preserve"> </v>
      </c>
      <c r="PV76" s="175">
        <f t="shared" si="247"/>
        <v>0</v>
      </c>
      <c r="PW76" s="176" t="str">
        <f t="shared" si="248"/>
        <v xml:space="preserve"> </v>
      </c>
      <c r="PY76" s="172">
        <v>18</v>
      </c>
      <c r="PZ76" s="232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186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49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187"/>
        <v xml:space="preserve"> </v>
      </c>
      <c r="QP76" s="175" t="str">
        <f>IF(QL76=0," ",VLOOKUP(QL76,PROTOKOL!$A:$E,5,FALSE))</f>
        <v xml:space="preserve"> </v>
      </c>
      <c r="QQ76" s="211" t="str">
        <f t="shared" si="145"/>
        <v xml:space="preserve"> </v>
      </c>
      <c r="QR76" s="175">
        <f t="shared" si="250"/>
        <v>0</v>
      </c>
      <c r="QS76" s="176" t="str">
        <f t="shared" si="251"/>
        <v xml:space="preserve"> </v>
      </c>
    </row>
    <row r="77" spans="1:461" ht="15">
      <c r="A77" s="172">
        <v>19</v>
      </c>
      <c r="B77" s="233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46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188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47"/>
        <v xml:space="preserve"> </v>
      </c>
      <c r="R77" s="175" t="str">
        <f>IF(N77=0," ",VLOOKUP(N77,PROTOKOL!$A:$E,5,FALSE))</f>
        <v xml:space="preserve"> </v>
      </c>
      <c r="S77" s="211" t="str">
        <f t="shared" si="189"/>
        <v xml:space="preserve"> </v>
      </c>
      <c r="T77" s="175">
        <f t="shared" si="190"/>
        <v>0</v>
      </c>
      <c r="U77" s="176" t="str">
        <f t="shared" si="191"/>
        <v xml:space="preserve"> </v>
      </c>
      <c r="W77" s="172">
        <v>19</v>
      </c>
      <c r="X77" s="233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48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192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49"/>
        <v xml:space="preserve"> </v>
      </c>
      <c r="AN77" s="175" t="str">
        <f>IF(AJ77=0," ",VLOOKUP(AJ77,PROTOKOL!$A:$E,5,FALSE))</f>
        <v xml:space="preserve"> </v>
      </c>
      <c r="AO77" s="211" t="str">
        <f t="shared" si="126"/>
        <v xml:space="preserve"> </v>
      </c>
      <c r="AP77" s="175">
        <f t="shared" si="193"/>
        <v>0</v>
      </c>
      <c r="AQ77" s="176" t="str">
        <f t="shared" si="194"/>
        <v xml:space="preserve"> </v>
      </c>
      <c r="AS77" s="172">
        <v>19</v>
      </c>
      <c r="AT77" s="233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50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195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51"/>
        <v xml:space="preserve"> </v>
      </c>
      <c r="BJ77" s="175" t="str">
        <f>IF(BF77=0," ",VLOOKUP(BF77,PROTOKOL!$A:$E,5,FALSE))</f>
        <v xml:space="preserve"> </v>
      </c>
      <c r="BK77" s="211" t="str">
        <f t="shared" si="127"/>
        <v xml:space="preserve"> </v>
      </c>
      <c r="BL77" s="175">
        <f t="shared" si="196"/>
        <v>0</v>
      </c>
      <c r="BM77" s="176" t="str">
        <f t="shared" si="197"/>
        <v xml:space="preserve"> </v>
      </c>
      <c r="BO77" s="172">
        <v>19</v>
      </c>
      <c r="BP77" s="233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52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198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53"/>
        <v xml:space="preserve"> </v>
      </c>
      <c r="CF77" s="175" t="str">
        <f>IF(CB77=0," ",VLOOKUP(CB77,PROTOKOL!$A:$E,5,FALSE))</f>
        <v xml:space="preserve"> </v>
      </c>
      <c r="CG77" s="211" t="str">
        <f t="shared" si="128"/>
        <v xml:space="preserve"> </v>
      </c>
      <c r="CH77" s="175">
        <f t="shared" si="199"/>
        <v>0</v>
      </c>
      <c r="CI77" s="176" t="str">
        <f t="shared" si="200"/>
        <v xml:space="preserve"> </v>
      </c>
      <c r="CK77" s="172">
        <v>19</v>
      </c>
      <c r="CL77" s="233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54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01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55"/>
        <v xml:space="preserve"> </v>
      </c>
      <c r="DB77" s="175" t="str">
        <f>IF(CX77=0," ",VLOOKUP(CX77,PROTOKOL!$A:$E,5,FALSE))</f>
        <v xml:space="preserve"> </v>
      </c>
      <c r="DC77" s="211" t="str">
        <f t="shared" si="129"/>
        <v xml:space="preserve"> </v>
      </c>
      <c r="DD77" s="175">
        <f t="shared" si="202"/>
        <v>0</v>
      </c>
      <c r="DE77" s="176" t="str">
        <f t="shared" si="203"/>
        <v xml:space="preserve"> </v>
      </c>
      <c r="DG77" s="172">
        <v>19</v>
      </c>
      <c r="DH77" s="233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56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04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57"/>
        <v xml:space="preserve"> </v>
      </c>
      <c r="DX77" s="175" t="str">
        <f>IF(DT77=0," ",VLOOKUP(DT77,PROTOKOL!$A:$E,5,FALSE))</f>
        <v xml:space="preserve"> </v>
      </c>
      <c r="DY77" s="211" t="str">
        <f t="shared" si="130"/>
        <v xml:space="preserve"> </v>
      </c>
      <c r="DZ77" s="175">
        <f t="shared" si="205"/>
        <v>0</v>
      </c>
      <c r="EA77" s="176" t="str">
        <f t="shared" si="206"/>
        <v xml:space="preserve"> </v>
      </c>
      <c r="EC77" s="172">
        <v>19</v>
      </c>
      <c r="ED77" s="233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58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07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59"/>
        <v xml:space="preserve"> </v>
      </c>
      <c r="ET77" s="175" t="str">
        <f>IF(EP77=0," ",VLOOKUP(EP77,PROTOKOL!$A:$E,5,FALSE))</f>
        <v xml:space="preserve"> </v>
      </c>
      <c r="EU77" s="211" t="str">
        <f t="shared" si="131"/>
        <v xml:space="preserve"> </v>
      </c>
      <c r="EV77" s="175">
        <f t="shared" si="208"/>
        <v>0</v>
      </c>
      <c r="EW77" s="176" t="str">
        <f t="shared" si="209"/>
        <v xml:space="preserve"> </v>
      </c>
      <c r="EY77" s="172">
        <v>19</v>
      </c>
      <c r="EZ77" s="233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60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10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61"/>
        <v xml:space="preserve"> </v>
      </c>
      <c r="FP77" s="175" t="str">
        <f>IF(FL77=0," ",VLOOKUP(FL77,PROTOKOL!$A:$E,5,FALSE))</f>
        <v xml:space="preserve"> </v>
      </c>
      <c r="FQ77" s="211" t="str">
        <f t="shared" si="132"/>
        <v xml:space="preserve"> </v>
      </c>
      <c r="FR77" s="175">
        <f t="shared" si="211"/>
        <v>0</v>
      </c>
      <c r="FS77" s="176" t="str">
        <f t="shared" si="212"/>
        <v xml:space="preserve"> </v>
      </c>
      <c r="FU77" s="172">
        <v>19</v>
      </c>
      <c r="FV77" s="233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62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13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63"/>
        <v xml:space="preserve"> </v>
      </c>
      <c r="GL77" s="175" t="str">
        <f>IF(GH77=0," ",VLOOKUP(GH77,PROTOKOL!$A:$E,5,FALSE))</f>
        <v xml:space="preserve"> </v>
      </c>
      <c r="GM77" s="211" t="str">
        <f t="shared" si="133"/>
        <v xml:space="preserve"> </v>
      </c>
      <c r="GN77" s="175">
        <f t="shared" si="214"/>
        <v>0</v>
      </c>
      <c r="GO77" s="176" t="str">
        <f t="shared" si="215"/>
        <v xml:space="preserve"> </v>
      </c>
      <c r="GQ77" s="172">
        <v>19</v>
      </c>
      <c r="GR77" s="233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64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16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65"/>
        <v xml:space="preserve"> </v>
      </c>
      <c r="HH77" s="175" t="str">
        <f>IF(HD77=0," ",VLOOKUP(HD77,PROTOKOL!$A:$E,5,FALSE))</f>
        <v xml:space="preserve"> </v>
      </c>
      <c r="HI77" s="211" t="str">
        <f t="shared" si="134"/>
        <v xml:space="preserve"> </v>
      </c>
      <c r="HJ77" s="175">
        <f t="shared" si="217"/>
        <v>0</v>
      </c>
      <c r="HK77" s="176" t="str">
        <f t="shared" si="218"/>
        <v xml:space="preserve"> </v>
      </c>
      <c r="HM77" s="172">
        <v>19</v>
      </c>
      <c r="HN77" s="233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66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19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67"/>
        <v xml:space="preserve"> </v>
      </c>
      <c r="ID77" s="175" t="str">
        <f>IF(HZ77=0," ",VLOOKUP(HZ77,PROTOKOL!$A:$E,5,FALSE))</f>
        <v xml:space="preserve"> </v>
      </c>
      <c r="IE77" s="211" t="str">
        <f t="shared" si="135"/>
        <v xml:space="preserve"> </v>
      </c>
      <c r="IF77" s="175">
        <f t="shared" si="220"/>
        <v>0</v>
      </c>
      <c r="IG77" s="176" t="str">
        <f t="shared" si="221"/>
        <v xml:space="preserve"> </v>
      </c>
      <c r="II77" s="172">
        <v>19</v>
      </c>
      <c r="IJ77" s="233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68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22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69"/>
        <v xml:space="preserve"> </v>
      </c>
      <c r="IZ77" s="175" t="str">
        <f>IF(IV77=0," ",VLOOKUP(IV77,PROTOKOL!$A:$E,5,FALSE))</f>
        <v xml:space="preserve"> </v>
      </c>
      <c r="JA77" s="211" t="str">
        <f t="shared" si="136"/>
        <v xml:space="preserve"> </v>
      </c>
      <c r="JB77" s="175">
        <f t="shared" si="223"/>
        <v>0</v>
      </c>
      <c r="JC77" s="176" t="str">
        <f t="shared" si="224"/>
        <v xml:space="preserve"> </v>
      </c>
      <c r="JE77" s="172">
        <v>19</v>
      </c>
      <c r="JF77" s="233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70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25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71"/>
        <v xml:space="preserve"> </v>
      </c>
      <c r="JV77" s="175" t="str">
        <f>IF(JR77=0," ",VLOOKUP(JR77,PROTOKOL!$A:$E,5,FALSE))</f>
        <v xml:space="preserve"> </v>
      </c>
      <c r="JW77" s="211" t="str">
        <f t="shared" si="137"/>
        <v xml:space="preserve"> </v>
      </c>
      <c r="JX77" s="175">
        <f t="shared" si="226"/>
        <v>0</v>
      </c>
      <c r="JY77" s="176" t="str">
        <f t="shared" si="227"/>
        <v xml:space="preserve"> </v>
      </c>
      <c r="KA77" s="172">
        <v>19</v>
      </c>
      <c r="KB77" s="233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72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28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73"/>
        <v xml:space="preserve"> </v>
      </c>
      <c r="KR77" s="175" t="str">
        <f>IF(KN77=0," ",VLOOKUP(KN77,PROTOKOL!$A:$E,5,FALSE))</f>
        <v xml:space="preserve"> </v>
      </c>
      <c r="KS77" s="211" t="str">
        <f t="shared" si="138"/>
        <v xml:space="preserve"> </v>
      </c>
      <c r="KT77" s="175">
        <f t="shared" si="229"/>
        <v>0</v>
      </c>
      <c r="KU77" s="176" t="str">
        <f t="shared" si="230"/>
        <v xml:space="preserve"> </v>
      </c>
      <c r="KW77" s="172">
        <v>19</v>
      </c>
      <c r="KX77" s="233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74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31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75"/>
        <v xml:space="preserve"> </v>
      </c>
      <c r="LN77" s="175" t="str">
        <f>IF(LJ77=0," ",VLOOKUP(LJ77,PROTOKOL!$A:$E,5,FALSE))</f>
        <v xml:space="preserve"> </v>
      </c>
      <c r="LO77" s="211" t="str">
        <f t="shared" si="139"/>
        <v xml:space="preserve"> </v>
      </c>
      <c r="LP77" s="175">
        <f t="shared" si="232"/>
        <v>0</v>
      </c>
      <c r="LQ77" s="176" t="str">
        <f t="shared" si="233"/>
        <v xml:space="preserve"> </v>
      </c>
      <c r="LS77" s="172">
        <v>19</v>
      </c>
      <c r="LT77" s="233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76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34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77"/>
        <v xml:space="preserve"> </v>
      </c>
      <c r="MJ77" s="175" t="str">
        <f>IF(MF77=0," ",VLOOKUP(MF77,PROTOKOL!$A:$E,5,FALSE))</f>
        <v xml:space="preserve"> </v>
      </c>
      <c r="MK77" s="211" t="str">
        <f t="shared" si="140"/>
        <v xml:space="preserve"> </v>
      </c>
      <c r="ML77" s="175">
        <f t="shared" si="235"/>
        <v>0</v>
      </c>
      <c r="MM77" s="176" t="str">
        <f t="shared" si="236"/>
        <v xml:space="preserve"> </v>
      </c>
      <c r="MO77" s="172">
        <v>19</v>
      </c>
      <c r="MP77" s="233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78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37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79"/>
        <v xml:space="preserve"> </v>
      </c>
      <c r="NF77" s="175" t="str">
        <f>IF(NB77=0," ",VLOOKUP(NB77,PROTOKOL!$A:$E,5,FALSE))</f>
        <v xml:space="preserve"> </v>
      </c>
      <c r="NG77" s="211" t="str">
        <f t="shared" si="141"/>
        <v xml:space="preserve"> </v>
      </c>
      <c r="NH77" s="175">
        <f t="shared" si="238"/>
        <v>0</v>
      </c>
      <c r="NI77" s="176" t="str">
        <f t="shared" si="239"/>
        <v xml:space="preserve"> </v>
      </c>
      <c r="NK77" s="172">
        <v>19</v>
      </c>
      <c r="NL77" s="233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80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40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81"/>
        <v xml:space="preserve"> </v>
      </c>
      <c r="OB77" s="175" t="str">
        <f>IF(NX77=0," ",VLOOKUP(NX77,PROTOKOL!$A:$E,5,FALSE))</f>
        <v xml:space="preserve"> </v>
      </c>
      <c r="OC77" s="211" t="str">
        <f t="shared" si="142"/>
        <v xml:space="preserve"> </v>
      </c>
      <c r="OD77" s="175">
        <f t="shared" si="241"/>
        <v>0</v>
      </c>
      <c r="OE77" s="176" t="str">
        <f t="shared" si="242"/>
        <v xml:space="preserve"> </v>
      </c>
      <c r="OG77" s="172">
        <v>19</v>
      </c>
      <c r="OH77" s="233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82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43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83"/>
        <v xml:space="preserve"> </v>
      </c>
      <c r="OX77" s="175" t="str">
        <f>IF(OT77=0," ",VLOOKUP(OT77,PROTOKOL!$A:$E,5,FALSE))</f>
        <v xml:space="preserve"> </v>
      </c>
      <c r="OY77" s="211" t="str">
        <f t="shared" si="143"/>
        <v xml:space="preserve"> </v>
      </c>
      <c r="OZ77" s="175">
        <f t="shared" si="244"/>
        <v>0</v>
      </c>
      <c r="PA77" s="176" t="str">
        <f t="shared" si="245"/>
        <v xml:space="preserve"> </v>
      </c>
      <c r="PC77" s="172">
        <v>19</v>
      </c>
      <c r="PD77" s="233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84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46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85"/>
        <v xml:space="preserve"> </v>
      </c>
      <c r="PT77" s="175" t="str">
        <f>IF(PP77=0," ",VLOOKUP(PP77,PROTOKOL!$A:$E,5,FALSE))</f>
        <v xml:space="preserve"> </v>
      </c>
      <c r="PU77" s="211" t="str">
        <f t="shared" si="144"/>
        <v xml:space="preserve"> </v>
      </c>
      <c r="PV77" s="175">
        <f t="shared" si="247"/>
        <v>0</v>
      </c>
      <c r="PW77" s="176" t="str">
        <f t="shared" si="248"/>
        <v xml:space="preserve"> </v>
      </c>
      <c r="PY77" s="172">
        <v>19</v>
      </c>
      <c r="PZ77" s="233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186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49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187"/>
        <v xml:space="preserve"> </v>
      </c>
      <c r="QP77" s="175" t="str">
        <f>IF(QL77=0," ",VLOOKUP(QL77,PROTOKOL!$A:$E,5,FALSE))</f>
        <v xml:space="preserve"> </v>
      </c>
      <c r="QQ77" s="211" t="str">
        <f t="shared" si="145"/>
        <v xml:space="preserve"> </v>
      </c>
      <c r="QR77" s="175">
        <f t="shared" si="250"/>
        <v>0</v>
      </c>
      <c r="QS77" s="176" t="str">
        <f t="shared" si="251"/>
        <v xml:space="preserve"> </v>
      </c>
    </row>
    <row r="78" spans="1:461" ht="15">
      <c r="A78" s="172">
        <v>19</v>
      </c>
      <c r="B78" s="231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46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188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47"/>
        <v xml:space="preserve"> </v>
      </c>
      <c r="R78" s="175" t="str">
        <f>IF(N78=0," ",VLOOKUP(N78,PROTOKOL!$A:$E,5,FALSE))</f>
        <v xml:space="preserve"> </v>
      </c>
      <c r="S78" s="211" t="str">
        <f t="shared" si="189"/>
        <v xml:space="preserve"> </v>
      </c>
      <c r="T78" s="175">
        <f t="shared" si="190"/>
        <v>0</v>
      </c>
      <c r="U78" s="176" t="str">
        <f t="shared" si="191"/>
        <v xml:space="preserve"> </v>
      </c>
      <c r="W78" s="172">
        <v>19</v>
      </c>
      <c r="X78" s="231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48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192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49"/>
        <v xml:space="preserve"> </v>
      </c>
      <c r="AN78" s="175" t="str">
        <f>IF(AJ78=0," ",VLOOKUP(AJ78,PROTOKOL!$A:$E,5,FALSE))</f>
        <v xml:space="preserve"> </v>
      </c>
      <c r="AO78" s="211" t="str">
        <f t="shared" si="126"/>
        <v xml:space="preserve"> </v>
      </c>
      <c r="AP78" s="175">
        <f t="shared" si="193"/>
        <v>0</v>
      </c>
      <c r="AQ78" s="176" t="str">
        <f t="shared" si="194"/>
        <v xml:space="preserve"> </v>
      </c>
      <c r="AS78" s="172">
        <v>19</v>
      </c>
      <c r="AT78" s="231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50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195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51"/>
        <v xml:space="preserve"> </v>
      </c>
      <c r="BJ78" s="175" t="str">
        <f>IF(BF78=0," ",VLOOKUP(BF78,PROTOKOL!$A:$E,5,FALSE))</f>
        <v xml:space="preserve"> </v>
      </c>
      <c r="BK78" s="211" t="str">
        <f t="shared" si="127"/>
        <v xml:space="preserve"> </v>
      </c>
      <c r="BL78" s="175">
        <f t="shared" si="196"/>
        <v>0</v>
      </c>
      <c r="BM78" s="176" t="str">
        <f t="shared" si="197"/>
        <v xml:space="preserve"> </v>
      </c>
      <c r="BO78" s="172">
        <v>19</v>
      </c>
      <c r="BP78" s="231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52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198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53"/>
        <v xml:space="preserve"> </v>
      </c>
      <c r="CF78" s="175" t="str">
        <f>IF(CB78=0," ",VLOOKUP(CB78,PROTOKOL!$A:$E,5,FALSE))</f>
        <v xml:space="preserve"> </v>
      </c>
      <c r="CG78" s="211" t="str">
        <f t="shared" si="128"/>
        <v xml:space="preserve"> </v>
      </c>
      <c r="CH78" s="175">
        <f t="shared" si="199"/>
        <v>0</v>
      </c>
      <c r="CI78" s="176" t="str">
        <f t="shared" si="200"/>
        <v xml:space="preserve"> </v>
      </c>
      <c r="CK78" s="172">
        <v>19</v>
      </c>
      <c r="CL78" s="231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54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01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55"/>
        <v xml:space="preserve"> </v>
      </c>
      <c r="DB78" s="175" t="str">
        <f>IF(CX78=0," ",VLOOKUP(CX78,PROTOKOL!$A:$E,5,FALSE))</f>
        <v xml:space="preserve"> </v>
      </c>
      <c r="DC78" s="211" t="str">
        <f t="shared" si="129"/>
        <v xml:space="preserve"> </v>
      </c>
      <c r="DD78" s="175">
        <f t="shared" si="202"/>
        <v>0</v>
      </c>
      <c r="DE78" s="176" t="str">
        <f t="shared" si="203"/>
        <v xml:space="preserve"> </v>
      </c>
      <c r="DG78" s="172">
        <v>19</v>
      </c>
      <c r="DH78" s="231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56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04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57"/>
        <v xml:space="preserve"> </v>
      </c>
      <c r="DX78" s="175" t="str">
        <f>IF(DT78=0," ",VLOOKUP(DT78,PROTOKOL!$A:$E,5,FALSE))</f>
        <v xml:space="preserve"> </v>
      </c>
      <c r="DY78" s="211" t="str">
        <f t="shared" si="130"/>
        <v xml:space="preserve"> </v>
      </c>
      <c r="DZ78" s="175">
        <f t="shared" si="205"/>
        <v>0</v>
      </c>
      <c r="EA78" s="176" t="str">
        <f t="shared" si="206"/>
        <v xml:space="preserve"> </v>
      </c>
      <c r="EC78" s="172">
        <v>19</v>
      </c>
      <c r="ED78" s="231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58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07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59"/>
        <v xml:space="preserve"> </v>
      </c>
      <c r="ET78" s="175" t="str">
        <f>IF(EP78=0," ",VLOOKUP(EP78,PROTOKOL!$A:$E,5,FALSE))</f>
        <v xml:space="preserve"> </v>
      </c>
      <c r="EU78" s="211" t="str">
        <f t="shared" si="131"/>
        <v xml:space="preserve"> </v>
      </c>
      <c r="EV78" s="175">
        <f t="shared" si="208"/>
        <v>0</v>
      </c>
      <c r="EW78" s="176" t="str">
        <f t="shared" si="209"/>
        <v xml:space="preserve"> </v>
      </c>
      <c r="EY78" s="172">
        <v>19</v>
      </c>
      <c r="EZ78" s="231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60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10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61"/>
        <v xml:space="preserve"> </v>
      </c>
      <c r="FP78" s="175" t="str">
        <f>IF(FL78=0," ",VLOOKUP(FL78,PROTOKOL!$A:$E,5,FALSE))</f>
        <v xml:space="preserve"> </v>
      </c>
      <c r="FQ78" s="211" t="str">
        <f t="shared" si="132"/>
        <v xml:space="preserve"> </v>
      </c>
      <c r="FR78" s="175">
        <f t="shared" si="211"/>
        <v>0</v>
      </c>
      <c r="FS78" s="176" t="str">
        <f t="shared" si="212"/>
        <v xml:space="preserve"> </v>
      </c>
      <c r="FU78" s="172">
        <v>19</v>
      </c>
      <c r="FV78" s="231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62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13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63"/>
        <v xml:space="preserve"> </v>
      </c>
      <c r="GL78" s="175" t="str">
        <f>IF(GH78=0," ",VLOOKUP(GH78,PROTOKOL!$A:$E,5,FALSE))</f>
        <v xml:space="preserve"> </v>
      </c>
      <c r="GM78" s="211" t="str">
        <f t="shared" si="133"/>
        <v xml:space="preserve"> </v>
      </c>
      <c r="GN78" s="175">
        <f t="shared" si="214"/>
        <v>0</v>
      </c>
      <c r="GO78" s="176" t="str">
        <f t="shared" si="215"/>
        <v xml:space="preserve"> </v>
      </c>
      <c r="GQ78" s="172">
        <v>19</v>
      </c>
      <c r="GR78" s="231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64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16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65"/>
        <v xml:space="preserve"> </v>
      </c>
      <c r="HH78" s="175" t="str">
        <f>IF(HD78=0," ",VLOOKUP(HD78,PROTOKOL!$A:$E,5,FALSE))</f>
        <v xml:space="preserve"> </v>
      </c>
      <c r="HI78" s="211" t="str">
        <f t="shared" si="134"/>
        <v xml:space="preserve"> </v>
      </c>
      <c r="HJ78" s="175">
        <f t="shared" si="217"/>
        <v>0</v>
      </c>
      <c r="HK78" s="176" t="str">
        <f t="shared" si="218"/>
        <v xml:space="preserve"> </v>
      </c>
      <c r="HM78" s="172">
        <v>19</v>
      </c>
      <c r="HN78" s="231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66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19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67"/>
        <v xml:space="preserve"> </v>
      </c>
      <c r="ID78" s="175" t="str">
        <f>IF(HZ78=0," ",VLOOKUP(HZ78,PROTOKOL!$A:$E,5,FALSE))</f>
        <v xml:space="preserve"> </v>
      </c>
      <c r="IE78" s="211" t="str">
        <f t="shared" si="135"/>
        <v xml:space="preserve"> </v>
      </c>
      <c r="IF78" s="175">
        <f t="shared" si="220"/>
        <v>0</v>
      </c>
      <c r="IG78" s="176" t="str">
        <f t="shared" si="221"/>
        <v xml:space="preserve"> </v>
      </c>
      <c r="II78" s="172">
        <v>19</v>
      </c>
      <c r="IJ78" s="231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68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22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69"/>
        <v xml:space="preserve"> </v>
      </c>
      <c r="IZ78" s="175" t="str">
        <f>IF(IV78=0," ",VLOOKUP(IV78,PROTOKOL!$A:$E,5,FALSE))</f>
        <v xml:space="preserve"> </v>
      </c>
      <c r="JA78" s="211" t="str">
        <f t="shared" si="136"/>
        <v xml:space="preserve"> </v>
      </c>
      <c r="JB78" s="175">
        <f t="shared" si="223"/>
        <v>0</v>
      </c>
      <c r="JC78" s="176" t="str">
        <f t="shared" si="224"/>
        <v xml:space="preserve"> </v>
      </c>
      <c r="JE78" s="172">
        <v>19</v>
      </c>
      <c r="JF78" s="231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70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25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71"/>
        <v xml:space="preserve"> </v>
      </c>
      <c r="JV78" s="175" t="str">
        <f>IF(JR78=0," ",VLOOKUP(JR78,PROTOKOL!$A:$E,5,FALSE))</f>
        <v xml:space="preserve"> </v>
      </c>
      <c r="JW78" s="211" t="str">
        <f t="shared" si="137"/>
        <v xml:space="preserve"> </v>
      </c>
      <c r="JX78" s="175">
        <f t="shared" si="226"/>
        <v>0</v>
      </c>
      <c r="JY78" s="176" t="str">
        <f t="shared" si="227"/>
        <v xml:space="preserve"> </v>
      </c>
      <c r="KA78" s="172">
        <v>19</v>
      </c>
      <c r="KB78" s="231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72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28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73"/>
        <v xml:space="preserve"> </v>
      </c>
      <c r="KR78" s="175" t="str">
        <f>IF(KN78=0," ",VLOOKUP(KN78,PROTOKOL!$A:$E,5,FALSE))</f>
        <v xml:space="preserve"> </v>
      </c>
      <c r="KS78" s="211" t="str">
        <f t="shared" si="138"/>
        <v xml:space="preserve"> </v>
      </c>
      <c r="KT78" s="175">
        <f t="shared" si="229"/>
        <v>0</v>
      </c>
      <c r="KU78" s="176" t="str">
        <f t="shared" si="230"/>
        <v xml:space="preserve"> </v>
      </c>
      <c r="KW78" s="172">
        <v>19</v>
      </c>
      <c r="KX78" s="231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74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31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75"/>
        <v xml:space="preserve"> </v>
      </c>
      <c r="LN78" s="175" t="str">
        <f>IF(LJ78=0," ",VLOOKUP(LJ78,PROTOKOL!$A:$E,5,FALSE))</f>
        <v xml:space="preserve"> </v>
      </c>
      <c r="LO78" s="211" t="str">
        <f t="shared" si="139"/>
        <v xml:space="preserve"> </v>
      </c>
      <c r="LP78" s="175">
        <f t="shared" si="232"/>
        <v>0</v>
      </c>
      <c r="LQ78" s="176" t="str">
        <f t="shared" si="233"/>
        <v xml:space="preserve"> </v>
      </c>
      <c r="LS78" s="172">
        <v>19</v>
      </c>
      <c r="LT78" s="231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76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34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77"/>
        <v xml:space="preserve"> </v>
      </c>
      <c r="MJ78" s="175" t="str">
        <f>IF(MF78=0," ",VLOOKUP(MF78,PROTOKOL!$A:$E,5,FALSE))</f>
        <v xml:space="preserve"> </v>
      </c>
      <c r="MK78" s="211" t="str">
        <f t="shared" si="140"/>
        <v xml:space="preserve"> </v>
      </c>
      <c r="ML78" s="175">
        <f t="shared" si="235"/>
        <v>0</v>
      </c>
      <c r="MM78" s="176" t="str">
        <f t="shared" si="236"/>
        <v xml:space="preserve"> </v>
      </c>
      <c r="MO78" s="172">
        <v>19</v>
      </c>
      <c r="MP78" s="231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78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37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79"/>
        <v xml:space="preserve"> </v>
      </c>
      <c r="NF78" s="175" t="str">
        <f>IF(NB78=0," ",VLOOKUP(NB78,PROTOKOL!$A:$E,5,FALSE))</f>
        <v xml:space="preserve"> </v>
      </c>
      <c r="NG78" s="211" t="str">
        <f t="shared" si="141"/>
        <v xml:space="preserve"> </v>
      </c>
      <c r="NH78" s="175">
        <f t="shared" si="238"/>
        <v>0</v>
      </c>
      <c r="NI78" s="176" t="str">
        <f t="shared" si="239"/>
        <v xml:space="preserve"> </v>
      </c>
      <c r="NK78" s="172">
        <v>19</v>
      </c>
      <c r="NL78" s="231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80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40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81"/>
        <v xml:space="preserve"> </v>
      </c>
      <c r="OB78" s="175" t="str">
        <f>IF(NX78=0," ",VLOOKUP(NX78,PROTOKOL!$A:$E,5,FALSE))</f>
        <v xml:space="preserve"> </v>
      </c>
      <c r="OC78" s="211" t="str">
        <f t="shared" si="142"/>
        <v xml:space="preserve"> </v>
      </c>
      <c r="OD78" s="175">
        <f t="shared" si="241"/>
        <v>0</v>
      </c>
      <c r="OE78" s="176" t="str">
        <f t="shared" si="242"/>
        <v xml:space="preserve"> </v>
      </c>
      <c r="OG78" s="172">
        <v>19</v>
      </c>
      <c r="OH78" s="231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82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43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83"/>
        <v xml:space="preserve"> </v>
      </c>
      <c r="OX78" s="175" t="str">
        <f>IF(OT78=0," ",VLOOKUP(OT78,PROTOKOL!$A:$E,5,FALSE))</f>
        <v xml:space="preserve"> </v>
      </c>
      <c r="OY78" s="211" t="str">
        <f t="shared" si="143"/>
        <v xml:space="preserve"> </v>
      </c>
      <c r="OZ78" s="175">
        <f t="shared" si="244"/>
        <v>0</v>
      </c>
      <c r="PA78" s="176" t="str">
        <f t="shared" si="245"/>
        <v xml:space="preserve"> </v>
      </c>
      <c r="PC78" s="172">
        <v>19</v>
      </c>
      <c r="PD78" s="231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84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46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85"/>
        <v xml:space="preserve"> </v>
      </c>
      <c r="PT78" s="175" t="str">
        <f>IF(PP78=0," ",VLOOKUP(PP78,PROTOKOL!$A:$E,5,FALSE))</f>
        <v xml:space="preserve"> </v>
      </c>
      <c r="PU78" s="211" t="str">
        <f t="shared" si="144"/>
        <v xml:space="preserve"> </v>
      </c>
      <c r="PV78" s="175">
        <f t="shared" si="247"/>
        <v>0</v>
      </c>
      <c r="PW78" s="176" t="str">
        <f t="shared" si="248"/>
        <v xml:space="preserve"> </v>
      </c>
      <c r="PY78" s="172">
        <v>19</v>
      </c>
      <c r="PZ78" s="231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186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49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187"/>
        <v xml:space="preserve"> </v>
      </c>
      <c r="QP78" s="175" t="str">
        <f>IF(QL78=0," ",VLOOKUP(QL78,PROTOKOL!$A:$E,5,FALSE))</f>
        <v xml:space="preserve"> </v>
      </c>
      <c r="QQ78" s="211" t="str">
        <f t="shared" si="145"/>
        <v xml:space="preserve"> </v>
      </c>
      <c r="QR78" s="175">
        <f t="shared" si="250"/>
        <v>0</v>
      </c>
      <c r="QS78" s="176" t="str">
        <f t="shared" si="251"/>
        <v xml:space="preserve"> </v>
      </c>
    </row>
    <row r="79" spans="1:461" ht="15">
      <c r="A79" s="172">
        <v>19</v>
      </c>
      <c r="B79" s="232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46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188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47"/>
        <v xml:space="preserve"> </v>
      </c>
      <c r="R79" s="175" t="str">
        <f>IF(N79=0," ",VLOOKUP(N79,PROTOKOL!$A:$E,5,FALSE))</f>
        <v xml:space="preserve"> </v>
      </c>
      <c r="S79" s="211" t="str">
        <f t="shared" si="189"/>
        <v xml:space="preserve"> </v>
      </c>
      <c r="T79" s="175">
        <f t="shared" si="190"/>
        <v>0</v>
      </c>
      <c r="U79" s="176" t="str">
        <f t="shared" si="191"/>
        <v xml:space="preserve"> </v>
      </c>
      <c r="W79" s="172">
        <v>19</v>
      </c>
      <c r="X79" s="232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48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192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49"/>
        <v xml:space="preserve"> </v>
      </c>
      <c r="AN79" s="175" t="str">
        <f>IF(AJ79=0," ",VLOOKUP(AJ79,PROTOKOL!$A:$E,5,FALSE))</f>
        <v xml:space="preserve"> </v>
      </c>
      <c r="AO79" s="211" t="str">
        <f t="shared" si="126"/>
        <v xml:space="preserve"> </v>
      </c>
      <c r="AP79" s="175">
        <f t="shared" si="193"/>
        <v>0</v>
      </c>
      <c r="AQ79" s="176" t="str">
        <f t="shared" si="194"/>
        <v xml:space="preserve"> </v>
      </c>
      <c r="AS79" s="172">
        <v>19</v>
      </c>
      <c r="AT79" s="232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50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195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51"/>
        <v xml:space="preserve"> </v>
      </c>
      <c r="BJ79" s="175" t="str">
        <f>IF(BF79=0," ",VLOOKUP(BF79,PROTOKOL!$A:$E,5,FALSE))</f>
        <v xml:space="preserve"> </v>
      </c>
      <c r="BK79" s="211" t="str">
        <f t="shared" si="127"/>
        <v xml:space="preserve"> </v>
      </c>
      <c r="BL79" s="175">
        <f t="shared" si="196"/>
        <v>0</v>
      </c>
      <c r="BM79" s="176" t="str">
        <f t="shared" si="197"/>
        <v xml:space="preserve"> </v>
      </c>
      <c r="BO79" s="172">
        <v>19</v>
      </c>
      <c r="BP79" s="232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52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198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53"/>
        <v xml:space="preserve"> </v>
      </c>
      <c r="CF79" s="175" t="str">
        <f>IF(CB79=0," ",VLOOKUP(CB79,PROTOKOL!$A:$E,5,FALSE))</f>
        <v xml:space="preserve"> </v>
      </c>
      <c r="CG79" s="211" t="str">
        <f t="shared" si="128"/>
        <v xml:space="preserve"> </v>
      </c>
      <c r="CH79" s="175">
        <f t="shared" si="199"/>
        <v>0</v>
      </c>
      <c r="CI79" s="176" t="str">
        <f t="shared" si="200"/>
        <v xml:space="preserve"> </v>
      </c>
      <c r="CK79" s="172">
        <v>19</v>
      </c>
      <c r="CL79" s="232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54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01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55"/>
        <v xml:space="preserve"> </v>
      </c>
      <c r="DB79" s="175" t="str">
        <f>IF(CX79=0," ",VLOOKUP(CX79,PROTOKOL!$A:$E,5,FALSE))</f>
        <v xml:space="preserve"> </v>
      </c>
      <c r="DC79" s="211" t="str">
        <f t="shared" si="129"/>
        <v xml:space="preserve"> </v>
      </c>
      <c r="DD79" s="175">
        <f t="shared" si="202"/>
        <v>0</v>
      </c>
      <c r="DE79" s="176" t="str">
        <f t="shared" si="203"/>
        <v xml:space="preserve"> </v>
      </c>
      <c r="DG79" s="172">
        <v>19</v>
      </c>
      <c r="DH79" s="232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56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04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57"/>
        <v xml:space="preserve"> </v>
      </c>
      <c r="DX79" s="175" t="str">
        <f>IF(DT79=0," ",VLOOKUP(DT79,PROTOKOL!$A:$E,5,FALSE))</f>
        <v xml:space="preserve"> </v>
      </c>
      <c r="DY79" s="211" t="str">
        <f t="shared" si="130"/>
        <v xml:space="preserve"> </v>
      </c>
      <c r="DZ79" s="175">
        <f t="shared" si="205"/>
        <v>0</v>
      </c>
      <c r="EA79" s="176" t="str">
        <f t="shared" si="206"/>
        <v xml:space="preserve"> </v>
      </c>
      <c r="EC79" s="172">
        <v>19</v>
      </c>
      <c r="ED79" s="232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58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07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59"/>
        <v xml:space="preserve"> </v>
      </c>
      <c r="ET79" s="175" t="str">
        <f>IF(EP79=0," ",VLOOKUP(EP79,PROTOKOL!$A:$E,5,FALSE))</f>
        <v xml:space="preserve"> </v>
      </c>
      <c r="EU79" s="211" t="str">
        <f t="shared" si="131"/>
        <v xml:space="preserve"> </v>
      </c>
      <c r="EV79" s="175">
        <f t="shared" si="208"/>
        <v>0</v>
      </c>
      <c r="EW79" s="176" t="str">
        <f t="shared" si="209"/>
        <v xml:space="preserve"> </v>
      </c>
      <c r="EY79" s="172">
        <v>19</v>
      </c>
      <c r="EZ79" s="232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60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10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61"/>
        <v xml:space="preserve"> </v>
      </c>
      <c r="FP79" s="175" t="str">
        <f>IF(FL79=0," ",VLOOKUP(FL79,PROTOKOL!$A:$E,5,FALSE))</f>
        <v xml:space="preserve"> </v>
      </c>
      <c r="FQ79" s="211" t="str">
        <f t="shared" si="132"/>
        <v xml:space="preserve"> </v>
      </c>
      <c r="FR79" s="175">
        <f t="shared" si="211"/>
        <v>0</v>
      </c>
      <c r="FS79" s="176" t="str">
        <f t="shared" si="212"/>
        <v xml:space="preserve"> </v>
      </c>
      <c r="FU79" s="172">
        <v>19</v>
      </c>
      <c r="FV79" s="232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62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13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63"/>
        <v xml:space="preserve"> </v>
      </c>
      <c r="GL79" s="175" t="str">
        <f>IF(GH79=0," ",VLOOKUP(GH79,PROTOKOL!$A:$E,5,FALSE))</f>
        <v xml:space="preserve"> </v>
      </c>
      <c r="GM79" s="211" t="str">
        <f t="shared" si="133"/>
        <v xml:space="preserve"> </v>
      </c>
      <c r="GN79" s="175">
        <f t="shared" si="214"/>
        <v>0</v>
      </c>
      <c r="GO79" s="176" t="str">
        <f t="shared" si="215"/>
        <v xml:space="preserve"> </v>
      </c>
      <c r="GQ79" s="172">
        <v>19</v>
      </c>
      <c r="GR79" s="232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64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16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65"/>
        <v xml:space="preserve"> </v>
      </c>
      <c r="HH79" s="175" t="str">
        <f>IF(HD79=0," ",VLOOKUP(HD79,PROTOKOL!$A:$E,5,FALSE))</f>
        <v xml:space="preserve"> </v>
      </c>
      <c r="HI79" s="211" t="str">
        <f t="shared" si="134"/>
        <v xml:space="preserve"> </v>
      </c>
      <c r="HJ79" s="175">
        <f t="shared" si="217"/>
        <v>0</v>
      </c>
      <c r="HK79" s="176" t="str">
        <f t="shared" si="218"/>
        <v xml:space="preserve"> </v>
      </c>
      <c r="HM79" s="172">
        <v>19</v>
      </c>
      <c r="HN79" s="232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66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19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67"/>
        <v xml:space="preserve"> </v>
      </c>
      <c r="ID79" s="175" t="str">
        <f>IF(HZ79=0," ",VLOOKUP(HZ79,PROTOKOL!$A:$E,5,FALSE))</f>
        <v xml:space="preserve"> </v>
      </c>
      <c r="IE79" s="211" t="str">
        <f t="shared" si="135"/>
        <v xml:space="preserve"> </v>
      </c>
      <c r="IF79" s="175">
        <f t="shared" si="220"/>
        <v>0</v>
      </c>
      <c r="IG79" s="176" t="str">
        <f t="shared" si="221"/>
        <v xml:space="preserve"> </v>
      </c>
      <c r="II79" s="172">
        <v>19</v>
      </c>
      <c r="IJ79" s="232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68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22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69"/>
        <v xml:space="preserve"> </v>
      </c>
      <c r="IZ79" s="175" t="str">
        <f>IF(IV79=0," ",VLOOKUP(IV79,PROTOKOL!$A:$E,5,FALSE))</f>
        <v xml:space="preserve"> </v>
      </c>
      <c r="JA79" s="211" t="str">
        <f t="shared" si="136"/>
        <v xml:space="preserve"> </v>
      </c>
      <c r="JB79" s="175">
        <f t="shared" si="223"/>
        <v>0</v>
      </c>
      <c r="JC79" s="176" t="str">
        <f t="shared" si="224"/>
        <v xml:space="preserve"> </v>
      </c>
      <c r="JE79" s="172">
        <v>19</v>
      </c>
      <c r="JF79" s="232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70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25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71"/>
        <v xml:space="preserve"> </v>
      </c>
      <c r="JV79" s="175" t="str">
        <f>IF(JR79=0," ",VLOOKUP(JR79,PROTOKOL!$A:$E,5,FALSE))</f>
        <v xml:space="preserve"> </v>
      </c>
      <c r="JW79" s="211" t="str">
        <f t="shared" si="137"/>
        <v xml:space="preserve"> </v>
      </c>
      <c r="JX79" s="175">
        <f t="shared" si="226"/>
        <v>0</v>
      </c>
      <c r="JY79" s="176" t="str">
        <f t="shared" si="227"/>
        <v xml:space="preserve"> </v>
      </c>
      <c r="KA79" s="172">
        <v>19</v>
      </c>
      <c r="KB79" s="232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72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28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73"/>
        <v xml:space="preserve"> </v>
      </c>
      <c r="KR79" s="175" t="str">
        <f>IF(KN79=0," ",VLOOKUP(KN79,PROTOKOL!$A:$E,5,FALSE))</f>
        <v xml:space="preserve"> </v>
      </c>
      <c r="KS79" s="211" t="str">
        <f t="shared" si="138"/>
        <v xml:space="preserve"> </v>
      </c>
      <c r="KT79" s="175">
        <f t="shared" si="229"/>
        <v>0</v>
      </c>
      <c r="KU79" s="176" t="str">
        <f t="shared" si="230"/>
        <v xml:space="preserve"> </v>
      </c>
      <c r="KW79" s="172">
        <v>19</v>
      </c>
      <c r="KX79" s="232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74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31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75"/>
        <v xml:space="preserve"> </v>
      </c>
      <c r="LN79" s="175" t="str">
        <f>IF(LJ79=0," ",VLOOKUP(LJ79,PROTOKOL!$A:$E,5,FALSE))</f>
        <v xml:space="preserve"> </v>
      </c>
      <c r="LO79" s="211" t="str">
        <f t="shared" si="139"/>
        <v xml:space="preserve"> </v>
      </c>
      <c r="LP79" s="175">
        <f t="shared" si="232"/>
        <v>0</v>
      </c>
      <c r="LQ79" s="176" t="str">
        <f t="shared" si="233"/>
        <v xml:space="preserve"> </v>
      </c>
      <c r="LS79" s="172">
        <v>19</v>
      </c>
      <c r="LT79" s="232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76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34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77"/>
        <v xml:space="preserve"> </v>
      </c>
      <c r="MJ79" s="175" t="str">
        <f>IF(MF79=0," ",VLOOKUP(MF79,PROTOKOL!$A:$E,5,FALSE))</f>
        <v xml:space="preserve"> </v>
      </c>
      <c r="MK79" s="211" t="str">
        <f t="shared" si="140"/>
        <v xml:space="preserve"> </v>
      </c>
      <c r="ML79" s="175">
        <f t="shared" si="235"/>
        <v>0</v>
      </c>
      <c r="MM79" s="176" t="str">
        <f t="shared" si="236"/>
        <v xml:space="preserve"> </v>
      </c>
      <c r="MO79" s="172">
        <v>19</v>
      </c>
      <c r="MP79" s="232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78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37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79"/>
        <v xml:space="preserve"> </v>
      </c>
      <c r="NF79" s="175" t="str">
        <f>IF(NB79=0," ",VLOOKUP(NB79,PROTOKOL!$A:$E,5,FALSE))</f>
        <v xml:space="preserve"> </v>
      </c>
      <c r="NG79" s="211" t="str">
        <f t="shared" si="141"/>
        <v xml:space="preserve"> </v>
      </c>
      <c r="NH79" s="175">
        <f t="shared" si="238"/>
        <v>0</v>
      </c>
      <c r="NI79" s="176" t="str">
        <f t="shared" si="239"/>
        <v xml:space="preserve"> </v>
      </c>
      <c r="NK79" s="172">
        <v>19</v>
      </c>
      <c r="NL79" s="232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80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40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81"/>
        <v xml:space="preserve"> </v>
      </c>
      <c r="OB79" s="175" t="str">
        <f>IF(NX79=0," ",VLOOKUP(NX79,PROTOKOL!$A:$E,5,FALSE))</f>
        <v xml:space="preserve"> </v>
      </c>
      <c r="OC79" s="211" t="str">
        <f t="shared" si="142"/>
        <v xml:space="preserve"> </v>
      </c>
      <c r="OD79" s="175">
        <f t="shared" si="241"/>
        <v>0</v>
      </c>
      <c r="OE79" s="176" t="str">
        <f t="shared" si="242"/>
        <v xml:space="preserve"> </v>
      </c>
      <c r="OG79" s="172">
        <v>19</v>
      </c>
      <c r="OH79" s="232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82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43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83"/>
        <v xml:space="preserve"> </v>
      </c>
      <c r="OX79" s="175" t="str">
        <f>IF(OT79=0," ",VLOOKUP(OT79,PROTOKOL!$A:$E,5,FALSE))</f>
        <v xml:space="preserve"> </v>
      </c>
      <c r="OY79" s="211" t="str">
        <f t="shared" si="143"/>
        <v xml:space="preserve"> </v>
      </c>
      <c r="OZ79" s="175">
        <f t="shared" si="244"/>
        <v>0</v>
      </c>
      <c r="PA79" s="176" t="str">
        <f t="shared" si="245"/>
        <v xml:space="preserve"> </v>
      </c>
      <c r="PC79" s="172">
        <v>19</v>
      </c>
      <c r="PD79" s="232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84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46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85"/>
        <v xml:space="preserve"> </v>
      </c>
      <c r="PT79" s="175" t="str">
        <f>IF(PP79=0," ",VLOOKUP(PP79,PROTOKOL!$A:$E,5,FALSE))</f>
        <v xml:space="preserve"> </v>
      </c>
      <c r="PU79" s="211" t="str">
        <f t="shared" si="144"/>
        <v xml:space="preserve"> </v>
      </c>
      <c r="PV79" s="175">
        <f t="shared" si="247"/>
        <v>0</v>
      </c>
      <c r="PW79" s="176" t="str">
        <f t="shared" si="248"/>
        <v xml:space="preserve"> </v>
      </c>
      <c r="PY79" s="172">
        <v>19</v>
      </c>
      <c r="PZ79" s="232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186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49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187"/>
        <v xml:space="preserve"> </v>
      </c>
      <c r="QP79" s="175" t="str">
        <f>IF(QL79=0," ",VLOOKUP(QL79,PROTOKOL!$A:$E,5,FALSE))</f>
        <v xml:space="preserve"> </v>
      </c>
      <c r="QQ79" s="211" t="str">
        <f t="shared" si="145"/>
        <v xml:space="preserve"> </v>
      </c>
      <c r="QR79" s="175">
        <f t="shared" si="250"/>
        <v>0</v>
      </c>
      <c r="QS79" s="176" t="str">
        <f t="shared" si="251"/>
        <v xml:space="preserve"> </v>
      </c>
    </row>
    <row r="80" spans="1:461" ht="15">
      <c r="A80" s="172">
        <v>20</v>
      </c>
      <c r="B80" s="233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46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188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47"/>
        <v xml:space="preserve"> </v>
      </c>
      <c r="R80" s="175" t="str">
        <f>IF(N80=0," ",VLOOKUP(N80,PROTOKOL!$A:$E,5,FALSE))</f>
        <v xml:space="preserve"> </v>
      </c>
      <c r="S80" s="211" t="str">
        <f t="shared" si="189"/>
        <v xml:space="preserve"> </v>
      </c>
      <c r="T80" s="175">
        <f t="shared" si="190"/>
        <v>0</v>
      </c>
      <c r="U80" s="176" t="str">
        <f t="shared" si="191"/>
        <v xml:space="preserve"> </v>
      </c>
      <c r="W80" s="172">
        <v>20</v>
      </c>
      <c r="X80" s="233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48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192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49"/>
        <v xml:space="preserve"> </v>
      </c>
      <c r="AN80" s="175" t="str">
        <f>IF(AJ80=0," ",VLOOKUP(AJ80,PROTOKOL!$A:$E,5,FALSE))</f>
        <v xml:space="preserve"> </v>
      </c>
      <c r="AO80" s="211" t="str">
        <f t="shared" si="126"/>
        <v xml:space="preserve"> </v>
      </c>
      <c r="AP80" s="175">
        <f t="shared" si="193"/>
        <v>0</v>
      </c>
      <c r="AQ80" s="176" t="str">
        <f t="shared" si="194"/>
        <v xml:space="preserve"> </v>
      </c>
      <c r="AS80" s="172">
        <v>20</v>
      </c>
      <c r="AT80" s="233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50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195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51"/>
        <v xml:space="preserve"> </v>
      </c>
      <c r="BJ80" s="175" t="str">
        <f>IF(BF80=0," ",VLOOKUP(BF80,PROTOKOL!$A:$E,5,FALSE))</f>
        <v xml:space="preserve"> </v>
      </c>
      <c r="BK80" s="211" t="str">
        <f t="shared" si="127"/>
        <v xml:space="preserve"> </v>
      </c>
      <c r="BL80" s="175">
        <f t="shared" si="196"/>
        <v>0</v>
      </c>
      <c r="BM80" s="176" t="str">
        <f t="shared" si="197"/>
        <v xml:space="preserve"> </v>
      </c>
      <c r="BO80" s="172">
        <v>20</v>
      </c>
      <c r="BP80" s="233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52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198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53"/>
        <v xml:space="preserve"> </v>
      </c>
      <c r="CF80" s="175" t="str">
        <f>IF(CB80=0," ",VLOOKUP(CB80,PROTOKOL!$A:$E,5,FALSE))</f>
        <v xml:space="preserve"> </v>
      </c>
      <c r="CG80" s="211" t="str">
        <f t="shared" si="128"/>
        <v xml:space="preserve"> </v>
      </c>
      <c r="CH80" s="175">
        <f t="shared" si="199"/>
        <v>0</v>
      </c>
      <c r="CI80" s="176" t="str">
        <f t="shared" si="200"/>
        <v xml:space="preserve"> </v>
      </c>
      <c r="CK80" s="172">
        <v>20</v>
      </c>
      <c r="CL80" s="233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54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01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55"/>
        <v xml:space="preserve"> </v>
      </c>
      <c r="DB80" s="175" t="str">
        <f>IF(CX80=0," ",VLOOKUP(CX80,PROTOKOL!$A:$E,5,FALSE))</f>
        <v xml:space="preserve"> </v>
      </c>
      <c r="DC80" s="211" t="str">
        <f t="shared" si="129"/>
        <v xml:space="preserve"> </v>
      </c>
      <c r="DD80" s="175">
        <f t="shared" si="202"/>
        <v>0</v>
      </c>
      <c r="DE80" s="176" t="str">
        <f t="shared" si="203"/>
        <v xml:space="preserve"> </v>
      </c>
      <c r="DG80" s="172">
        <v>20</v>
      </c>
      <c r="DH80" s="233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56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04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57"/>
        <v xml:space="preserve"> </v>
      </c>
      <c r="DX80" s="175" t="str">
        <f>IF(DT80=0," ",VLOOKUP(DT80,PROTOKOL!$A:$E,5,FALSE))</f>
        <v xml:space="preserve"> </v>
      </c>
      <c r="DY80" s="211" t="str">
        <f t="shared" si="130"/>
        <v xml:space="preserve"> </v>
      </c>
      <c r="DZ80" s="175">
        <f t="shared" si="205"/>
        <v>0</v>
      </c>
      <c r="EA80" s="176" t="str">
        <f t="shared" si="206"/>
        <v xml:space="preserve"> </v>
      </c>
      <c r="EC80" s="172">
        <v>20</v>
      </c>
      <c r="ED80" s="233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58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07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59"/>
        <v xml:space="preserve"> </v>
      </c>
      <c r="ET80" s="175" t="str">
        <f>IF(EP80=0," ",VLOOKUP(EP80,PROTOKOL!$A:$E,5,FALSE))</f>
        <v xml:space="preserve"> </v>
      </c>
      <c r="EU80" s="211" t="str">
        <f t="shared" si="131"/>
        <v xml:space="preserve"> </v>
      </c>
      <c r="EV80" s="175">
        <f t="shared" si="208"/>
        <v>0</v>
      </c>
      <c r="EW80" s="176" t="str">
        <f t="shared" si="209"/>
        <v xml:space="preserve"> </v>
      </c>
      <c r="EY80" s="172">
        <v>20</v>
      </c>
      <c r="EZ80" s="233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60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10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61"/>
        <v xml:space="preserve"> </v>
      </c>
      <c r="FP80" s="175" t="str">
        <f>IF(FL80=0," ",VLOOKUP(FL80,PROTOKOL!$A:$E,5,FALSE))</f>
        <v xml:space="preserve"> </v>
      </c>
      <c r="FQ80" s="211" t="str">
        <f t="shared" si="132"/>
        <v xml:space="preserve"> </v>
      </c>
      <c r="FR80" s="175">
        <f t="shared" si="211"/>
        <v>0</v>
      </c>
      <c r="FS80" s="176" t="str">
        <f t="shared" si="212"/>
        <v xml:space="preserve"> </v>
      </c>
      <c r="FU80" s="172">
        <v>20</v>
      </c>
      <c r="FV80" s="233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62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13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63"/>
        <v xml:space="preserve"> </v>
      </c>
      <c r="GL80" s="175" t="str">
        <f>IF(GH80=0," ",VLOOKUP(GH80,PROTOKOL!$A:$E,5,FALSE))</f>
        <v xml:space="preserve"> </v>
      </c>
      <c r="GM80" s="211" t="str">
        <f t="shared" si="133"/>
        <v xml:space="preserve"> </v>
      </c>
      <c r="GN80" s="175">
        <f t="shared" si="214"/>
        <v>0</v>
      </c>
      <c r="GO80" s="176" t="str">
        <f t="shared" si="215"/>
        <v xml:space="preserve"> </v>
      </c>
      <c r="GQ80" s="172">
        <v>20</v>
      </c>
      <c r="GR80" s="233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64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16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65"/>
        <v xml:space="preserve"> </v>
      </c>
      <c r="HH80" s="175" t="str">
        <f>IF(HD80=0," ",VLOOKUP(HD80,PROTOKOL!$A:$E,5,FALSE))</f>
        <v xml:space="preserve"> </v>
      </c>
      <c r="HI80" s="211" t="str">
        <f t="shared" si="134"/>
        <v xml:space="preserve"> </v>
      </c>
      <c r="HJ80" s="175">
        <f t="shared" si="217"/>
        <v>0</v>
      </c>
      <c r="HK80" s="176" t="str">
        <f t="shared" si="218"/>
        <v xml:space="preserve"> </v>
      </c>
      <c r="HM80" s="172">
        <v>20</v>
      </c>
      <c r="HN80" s="233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66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19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67"/>
        <v xml:space="preserve"> </v>
      </c>
      <c r="ID80" s="175" t="str">
        <f>IF(HZ80=0," ",VLOOKUP(HZ80,PROTOKOL!$A:$E,5,FALSE))</f>
        <v xml:space="preserve"> </v>
      </c>
      <c r="IE80" s="211" t="str">
        <f t="shared" si="135"/>
        <v xml:space="preserve"> </v>
      </c>
      <c r="IF80" s="175">
        <f t="shared" si="220"/>
        <v>0</v>
      </c>
      <c r="IG80" s="176" t="str">
        <f t="shared" si="221"/>
        <v xml:space="preserve"> </v>
      </c>
      <c r="II80" s="172">
        <v>20</v>
      </c>
      <c r="IJ80" s="233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68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22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69"/>
        <v xml:space="preserve"> </v>
      </c>
      <c r="IZ80" s="175" t="str">
        <f>IF(IV80=0," ",VLOOKUP(IV80,PROTOKOL!$A:$E,5,FALSE))</f>
        <v xml:space="preserve"> </v>
      </c>
      <c r="JA80" s="211" t="str">
        <f t="shared" si="136"/>
        <v xml:space="preserve"> </v>
      </c>
      <c r="JB80" s="175">
        <f t="shared" si="223"/>
        <v>0</v>
      </c>
      <c r="JC80" s="176" t="str">
        <f t="shared" si="224"/>
        <v xml:space="preserve"> </v>
      </c>
      <c r="JE80" s="172">
        <v>20</v>
      </c>
      <c r="JF80" s="233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70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25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71"/>
        <v xml:space="preserve"> </v>
      </c>
      <c r="JV80" s="175" t="str">
        <f>IF(JR80=0," ",VLOOKUP(JR80,PROTOKOL!$A:$E,5,FALSE))</f>
        <v xml:space="preserve"> </v>
      </c>
      <c r="JW80" s="211" t="str">
        <f t="shared" si="137"/>
        <v xml:space="preserve"> </v>
      </c>
      <c r="JX80" s="175">
        <f t="shared" si="226"/>
        <v>0</v>
      </c>
      <c r="JY80" s="176" t="str">
        <f t="shared" si="227"/>
        <v xml:space="preserve"> </v>
      </c>
      <c r="KA80" s="172">
        <v>20</v>
      </c>
      <c r="KB80" s="233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72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28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73"/>
        <v xml:space="preserve"> </v>
      </c>
      <c r="KR80" s="175" t="str">
        <f>IF(KN80=0," ",VLOOKUP(KN80,PROTOKOL!$A:$E,5,FALSE))</f>
        <v xml:space="preserve"> </v>
      </c>
      <c r="KS80" s="211" t="str">
        <f t="shared" si="138"/>
        <v xml:space="preserve"> </v>
      </c>
      <c r="KT80" s="175">
        <f t="shared" si="229"/>
        <v>0</v>
      </c>
      <c r="KU80" s="176" t="str">
        <f t="shared" si="230"/>
        <v xml:space="preserve"> </v>
      </c>
      <c r="KW80" s="172">
        <v>20</v>
      </c>
      <c r="KX80" s="233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74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31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75"/>
        <v xml:space="preserve"> </v>
      </c>
      <c r="LN80" s="175" t="str">
        <f>IF(LJ80=0," ",VLOOKUP(LJ80,PROTOKOL!$A:$E,5,FALSE))</f>
        <v xml:space="preserve"> </v>
      </c>
      <c r="LO80" s="211" t="str">
        <f t="shared" si="139"/>
        <v xml:space="preserve"> </v>
      </c>
      <c r="LP80" s="175">
        <f t="shared" si="232"/>
        <v>0</v>
      </c>
      <c r="LQ80" s="176" t="str">
        <f t="shared" si="233"/>
        <v xml:space="preserve"> </v>
      </c>
      <c r="LS80" s="172">
        <v>20</v>
      </c>
      <c r="LT80" s="233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76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34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77"/>
        <v xml:space="preserve"> </v>
      </c>
      <c r="MJ80" s="175" t="str">
        <f>IF(MF80=0," ",VLOOKUP(MF80,PROTOKOL!$A:$E,5,FALSE))</f>
        <v xml:space="preserve"> </v>
      </c>
      <c r="MK80" s="211" t="str">
        <f t="shared" si="140"/>
        <v xml:space="preserve"> </v>
      </c>
      <c r="ML80" s="175">
        <f t="shared" si="235"/>
        <v>0</v>
      </c>
      <c r="MM80" s="176" t="str">
        <f t="shared" si="236"/>
        <v xml:space="preserve"> </v>
      </c>
      <c r="MO80" s="172">
        <v>20</v>
      </c>
      <c r="MP80" s="233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78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37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79"/>
        <v xml:space="preserve"> </v>
      </c>
      <c r="NF80" s="175" t="str">
        <f>IF(NB80=0," ",VLOOKUP(NB80,PROTOKOL!$A:$E,5,FALSE))</f>
        <v xml:space="preserve"> </v>
      </c>
      <c r="NG80" s="211" t="str">
        <f t="shared" si="141"/>
        <v xml:space="preserve"> </v>
      </c>
      <c r="NH80" s="175">
        <f t="shared" si="238"/>
        <v>0</v>
      </c>
      <c r="NI80" s="176" t="str">
        <f t="shared" si="239"/>
        <v xml:space="preserve"> </v>
      </c>
      <c r="NK80" s="172">
        <v>20</v>
      </c>
      <c r="NL80" s="233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80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40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81"/>
        <v xml:space="preserve"> </v>
      </c>
      <c r="OB80" s="175" t="str">
        <f>IF(NX80=0," ",VLOOKUP(NX80,PROTOKOL!$A:$E,5,FALSE))</f>
        <v xml:space="preserve"> </v>
      </c>
      <c r="OC80" s="211" t="str">
        <f t="shared" si="142"/>
        <v xml:space="preserve"> </v>
      </c>
      <c r="OD80" s="175">
        <f t="shared" si="241"/>
        <v>0</v>
      </c>
      <c r="OE80" s="176" t="str">
        <f t="shared" si="242"/>
        <v xml:space="preserve"> </v>
      </c>
      <c r="OG80" s="172">
        <v>20</v>
      </c>
      <c r="OH80" s="233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82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43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83"/>
        <v xml:space="preserve"> </v>
      </c>
      <c r="OX80" s="175" t="str">
        <f>IF(OT80=0," ",VLOOKUP(OT80,PROTOKOL!$A:$E,5,FALSE))</f>
        <v xml:space="preserve"> </v>
      </c>
      <c r="OY80" s="211" t="str">
        <f t="shared" si="143"/>
        <v xml:space="preserve"> </v>
      </c>
      <c r="OZ80" s="175">
        <f t="shared" si="244"/>
        <v>0</v>
      </c>
      <c r="PA80" s="176" t="str">
        <f t="shared" si="245"/>
        <v xml:space="preserve"> </v>
      </c>
      <c r="PC80" s="172">
        <v>20</v>
      </c>
      <c r="PD80" s="233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84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46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85"/>
        <v xml:space="preserve"> </v>
      </c>
      <c r="PT80" s="175" t="str">
        <f>IF(PP80=0," ",VLOOKUP(PP80,PROTOKOL!$A:$E,5,FALSE))</f>
        <v xml:space="preserve"> </v>
      </c>
      <c r="PU80" s="211" t="str">
        <f t="shared" si="144"/>
        <v xml:space="preserve"> </v>
      </c>
      <c r="PV80" s="175">
        <f t="shared" si="247"/>
        <v>0</v>
      </c>
      <c r="PW80" s="176" t="str">
        <f t="shared" si="248"/>
        <v xml:space="preserve"> </v>
      </c>
      <c r="PY80" s="172">
        <v>20</v>
      </c>
      <c r="PZ80" s="233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186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49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187"/>
        <v xml:space="preserve"> </v>
      </c>
      <c r="QP80" s="175" t="str">
        <f>IF(QL80=0," ",VLOOKUP(QL80,PROTOKOL!$A:$E,5,FALSE))</f>
        <v xml:space="preserve"> </v>
      </c>
      <c r="QQ80" s="211" t="str">
        <f t="shared" si="145"/>
        <v xml:space="preserve"> </v>
      </c>
      <c r="QR80" s="175">
        <f t="shared" si="250"/>
        <v>0</v>
      </c>
      <c r="QS80" s="176" t="str">
        <f t="shared" si="251"/>
        <v xml:space="preserve"> </v>
      </c>
    </row>
    <row r="81" spans="1:461" ht="15">
      <c r="A81" s="172">
        <v>20</v>
      </c>
      <c r="B81" s="231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46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188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47"/>
        <v xml:space="preserve"> </v>
      </c>
      <c r="R81" s="175" t="str">
        <f>IF(N81=0," ",VLOOKUP(N81,PROTOKOL!$A:$E,5,FALSE))</f>
        <v xml:space="preserve"> </v>
      </c>
      <c r="S81" s="211" t="str">
        <f t="shared" si="189"/>
        <v xml:space="preserve"> </v>
      </c>
      <c r="T81" s="175">
        <f t="shared" si="190"/>
        <v>0</v>
      </c>
      <c r="U81" s="176" t="str">
        <f t="shared" si="191"/>
        <v xml:space="preserve"> </v>
      </c>
      <c r="W81" s="172">
        <v>20</v>
      </c>
      <c r="X81" s="231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48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192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49"/>
        <v xml:space="preserve"> </v>
      </c>
      <c r="AN81" s="175" t="str">
        <f>IF(AJ81=0," ",VLOOKUP(AJ81,PROTOKOL!$A:$E,5,FALSE))</f>
        <v xml:space="preserve"> </v>
      </c>
      <c r="AO81" s="211" t="str">
        <f t="shared" si="126"/>
        <v xml:space="preserve"> </v>
      </c>
      <c r="AP81" s="175">
        <f t="shared" si="193"/>
        <v>0</v>
      </c>
      <c r="AQ81" s="176" t="str">
        <f t="shared" si="194"/>
        <v xml:space="preserve"> </v>
      </c>
      <c r="AS81" s="172">
        <v>20</v>
      </c>
      <c r="AT81" s="231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50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195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51"/>
        <v xml:space="preserve"> </v>
      </c>
      <c r="BJ81" s="175" t="str">
        <f>IF(BF81=0," ",VLOOKUP(BF81,PROTOKOL!$A:$E,5,FALSE))</f>
        <v xml:space="preserve"> </v>
      </c>
      <c r="BK81" s="211" t="str">
        <f t="shared" si="127"/>
        <v xml:space="preserve"> </v>
      </c>
      <c r="BL81" s="175">
        <f t="shared" si="196"/>
        <v>0</v>
      </c>
      <c r="BM81" s="176" t="str">
        <f t="shared" si="197"/>
        <v xml:space="preserve"> </v>
      </c>
      <c r="BO81" s="172">
        <v>20</v>
      </c>
      <c r="BP81" s="231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52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198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53"/>
        <v xml:space="preserve"> </v>
      </c>
      <c r="CF81" s="175" t="str">
        <f>IF(CB81=0," ",VLOOKUP(CB81,PROTOKOL!$A:$E,5,FALSE))</f>
        <v xml:space="preserve"> </v>
      </c>
      <c r="CG81" s="211" t="str">
        <f t="shared" si="128"/>
        <v xml:space="preserve"> </v>
      </c>
      <c r="CH81" s="175">
        <f t="shared" si="199"/>
        <v>0</v>
      </c>
      <c r="CI81" s="176" t="str">
        <f t="shared" si="200"/>
        <v xml:space="preserve"> </v>
      </c>
      <c r="CK81" s="172">
        <v>20</v>
      </c>
      <c r="CL81" s="231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54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01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55"/>
        <v xml:space="preserve"> </v>
      </c>
      <c r="DB81" s="175" t="str">
        <f>IF(CX81=0," ",VLOOKUP(CX81,PROTOKOL!$A:$E,5,FALSE))</f>
        <v xml:space="preserve"> </v>
      </c>
      <c r="DC81" s="211" t="str">
        <f t="shared" si="129"/>
        <v xml:space="preserve"> </v>
      </c>
      <c r="DD81" s="175">
        <f t="shared" si="202"/>
        <v>0</v>
      </c>
      <c r="DE81" s="176" t="str">
        <f t="shared" si="203"/>
        <v xml:space="preserve"> </v>
      </c>
      <c r="DG81" s="172">
        <v>20</v>
      </c>
      <c r="DH81" s="231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56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04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57"/>
        <v xml:space="preserve"> </v>
      </c>
      <c r="DX81" s="175" t="str">
        <f>IF(DT81=0," ",VLOOKUP(DT81,PROTOKOL!$A:$E,5,FALSE))</f>
        <v xml:space="preserve"> </v>
      </c>
      <c r="DY81" s="211" t="str">
        <f t="shared" si="130"/>
        <v xml:space="preserve"> </v>
      </c>
      <c r="DZ81" s="175">
        <f t="shared" si="205"/>
        <v>0</v>
      </c>
      <c r="EA81" s="176" t="str">
        <f t="shared" si="206"/>
        <v xml:space="preserve"> </v>
      </c>
      <c r="EC81" s="172">
        <v>20</v>
      </c>
      <c r="ED81" s="231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58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07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59"/>
        <v xml:space="preserve"> </v>
      </c>
      <c r="ET81" s="175" t="str">
        <f>IF(EP81=0," ",VLOOKUP(EP81,PROTOKOL!$A:$E,5,FALSE))</f>
        <v xml:space="preserve"> </v>
      </c>
      <c r="EU81" s="211" t="str">
        <f t="shared" si="131"/>
        <v xml:space="preserve"> </v>
      </c>
      <c r="EV81" s="175">
        <f t="shared" si="208"/>
        <v>0</v>
      </c>
      <c r="EW81" s="176" t="str">
        <f t="shared" si="209"/>
        <v xml:space="preserve"> </v>
      </c>
      <c r="EY81" s="172">
        <v>20</v>
      </c>
      <c r="EZ81" s="231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60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10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61"/>
        <v xml:space="preserve"> </v>
      </c>
      <c r="FP81" s="175" t="str">
        <f>IF(FL81=0," ",VLOOKUP(FL81,PROTOKOL!$A:$E,5,FALSE))</f>
        <v xml:space="preserve"> </v>
      </c>
      <c r="FQ81" s="211" t="str">
        <f t="shared" si="132"/>
        <v xml:space="preserve"> </v>
      </c>
      <c r="FR81" s="175">
        <f t="shared" si="211"/>
        <v>0</v>
      </c>
      <c r="FS81" s="176" t="str">
        <f t="shared" si="212"/>
        <v xml:space="preserve"> </v>
      </c>
      <c r="FU81" s="172">
        <v>20</v>
      </c>
      <c r="FV81" s="231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62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13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63"/>
        <v xml:space="preserve"> </v>
      </c>
      <c r="GL81" s="175" t="str">
        <f>IF(GH81=0," ",VLOOKUP(GH81,PROTOKOL!$A:$E,5,FALSE))</f>
        <v xml:space="preserve"> </v>
      </c>
      <c r="GM81" s="211" t="str">
        <f t="shared" si="133"/>
        <v xml:space="preserve"> </v>
      </c>
      <c r="GN81" s="175">
        <f t="shared" si="214"/>
        <v>0</v>
      </c>
      <c r="GO81" s="176" t="str">
        <f t="shared" si="215"/>
        <v xml:space="preserve"> </v>
      </c>
      <c r="GQ81" s="172">
        <v>20</v>
      </c>
      <c r="GR81" s="231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64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16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65"/>
        <v xml:space="preserve"> </v>
      </c>
      <c r="HH81" s="175" t="str">
        <f>IF(HD81=0," ",VLOOKUP(HD81,PROTOKOL!$A:$E,5,FALSE))</f>
        <v xml:space="preserve"> </v>
      </c>
      <c r="HI81" s="211" t="str">
        <f t="shared" si="134"/>
        <v xml:space="preserve"> </v>
      </c>
      <c r="HJ81" s="175">
        <f t="shared" si="217"/>
        <v>0</v>
      </c>
      <c r="HK81" s="176" t="str">
        <f t="shared" si="218"/>
        <v xml:space="preserve"> </v>
      </c>
      <c r="HM81" s="172">
        <v>20</v>
      </c>
      <c r="HN81" s="231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66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19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67"/>
        <v xml:space="preserve"> </v>
      </c>
      <c r="ID81" s="175" t="str">
        <f>IF(HZ81=0," ",VLOOKUP(HZ81,PROTOKOL!$A:$E,5,FALSE))</f>
        <v xml:space="preserve"> </v>
      </c>
      <c r="IE81" s="211" t="str">
        <f t="shared" si="135"/>
        <v xml:space="preserve"> </v>
      </c>
      <c r="IF81" s="175">
        <f t="shared" si="220"/>
        <v>0</v>
      </c>
      <c r="IG81" s="176" t="str">
        <f t="shared" si="221"/>
        <v xml:space="preserve"> </v>
      </c>
      <c r="II81" s="172">
        <v>20</v>
      </c>
      <c r="IJ81" s="231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68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22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69"/>
        <v xml:space="preserve"> </v>
      </c>
      <c r="IZ81" s="175" t="str">
        <f>IF(IV81=0," ",VLOOKUP(IV81,PROTOKOL!$A:$E,5,FALSE))</f>
        <v xml:space="preserve"> </v>
      </c>
      <c r="JA81" s="211" t="str">
        <f t="shared" si="136"/>
        <v xml:space="preserve"> </v>
      </c>
      <c r="JB81" s="175">
        <f t="shared" si="223"/>
        <v>0</v>
      </c>
      <c r="JC81" s="176" t="str">
        <f t="shared" si="224"/>
        <v xml:space="preserve"> </v>
      </c>
      <c r="JE81" s="172">
        <v>20</v>
      </c>
      <c r="JF81" s="231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70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25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71"/>
        <v xml:space="preserve"> </v>
      </c>
      <c r="JV81" s="175" t="str">
        <f>IF(JR81=0," ",VLOOKUP(JR81,PROTOKOL!$A:$E,5,FALSE))</f>
        <v xml:space="preserve"> </v>
      </c>
      <c r="JW81" s="211" t="str">
        <f t="shared" si="137"/>
        <v xml:space="preserve"> </v>
      </c>
      <c r="JX81" s="175">
        <f t="shared" si="226"/>
        <v>0</v>
      </c>
      <c r="JY81" s="176" t="str">
        <f t="shared" si="227"/>
        <v xml:space="preserve"> </v>
      </c>
      <c r="KA81" s="172">
        <v>20</v>
      </c>
      <c r="KB81" s="231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72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28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73"/>
        <v xml:space="preserve"> </v>
      </c>
      <c r="KR81" s="175" t="str">
        <f>IF(KN81=0," ",VLOOKUP(KN81,PROTOKOL!$A:$E,5,FALSE))</f>
        <v xml:space="preserve"> </v>
      </c>
      <c r="KS81" s="211" t="str">
        <f t="shared" si="138"/>
        <v xml:space="preserve"> </v>
      </c>
      <c r="KT81" s="175">
        <f t="shared" si="229"/>
        <v>0</v>
      </c>
      <c r="KU81" s="176" t="str">
        <f t="shared" si="230"/>
        <v xml:space="preserve"> </v>
      </c>
      <c r="KW81" s="172">
        <v>20</v>
      </c>
      <c r="KX81" s="231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74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31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75"/>
        <v xml:space="preserve"> </v>
      </c>
      <c r="LN81" s="175" t="str">
        <f>IF(LJ81=0," ",VLOOKUP(LJ81,PROTOKOL!$A:$E,5,FALSE))</f>
        <v xml:space="preserve"> </v>
      </c>
      <c r="LO81" s="211" t="str">
        <f t="shared" si="139"/>
        <v xml:space="preserve"> </v>
      </c>
      <c r="LP81" s="175">
        <f t="shared" si="232"/>
        <v>0</v>
      </c>
      <c r="LQ81" s="176" t="str">
        <f t="shared" si="233"/>
        <v xml:space="preserve"> </v>
      </c>
      <c r="LS81" s="172">
        <v>20</v>
      </c>
      <c r="LT81" s="231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76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34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77"/>
        <v xml:space="preserve"> </v>
      </c>
      <c r="MJ81" s="175" t="str">
        <f>IF(MF81=0," ",VLOOKUP(MF81,PROTOKOL!$A:$E,5,FALSE))</f>
        <v xml:space="preserve"> </v>
      </c>
      <c r="MK81" s="211" t="str">
        <f t="shared" si="140"/>
        <v xml:space="preserve"> </v>
      </c>
      <c r="ML81" s="175">
        <f t="shared" si="235"/>
        <v>0</v>
      </c>
      <c r="MM81" s="176" t="str">
        <f t="shared" si="236"/>
        <v xml:space="preserve"> </v>
      </c>
      <c r="MO81" s="172">
        <v>20</v>
      </c>
      <c r="MP81" s="231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78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37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79"/>
        <v xml:space="preserve"> </v>
      </c>
      <c r="NF81" s="175" t="str">
        <f>IF(NB81=0," ",VLOOKUP(NB81,PROTOKOL!$A:$E,5,FALSE))</f>
        <v xml:space="preserve"> </v>
      </c>
      <c r="NG81" s="211" t="str">
        <f t="shared" si="141"/>
        <v xml:space="preserve"> </v>
      </c>
      <c r="NH81" s="175">
        <f t="shared" si="238"/>
        <v>0</v>
      </c>
      <c r="NI81" s="176" t="str">
        <f t="shared" si="239"/>
        <v xml:space="preserve"> </v>
      </c>
      <c r="NK81" s="172">
        <v>20</v>
      </c>
      <c r="NL81" s="231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80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40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81"/>
        <v xml:space="preserve"> </v>
      </c>
      <c r="OB81" s="175" t="str">
        <f>IF(NX81=0," ",VLOOKUP(NX81,PROTOKOL!$A:$E,5,FALSE))</f>
        <v xml:space="preserve"> </v>
      </c>
      <c r="OC81" s="211" t="str">
        <f t="shared" si="142"/>
        <v xml:space="preserve"> </v>
      </c>
      <c r="OD81" s="175">
        <f t="shared" si="241"/>
        <v>0</v>
      </c>
      <c r="OE81" s="176" t="str">
        <f t="shared" si="242"/>
        <v xml:space="preserve"> </v>
      </c>
      <c r="OG81" s="172">
        <v>20</v>
      </c>
      <c r="OH81" s="231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82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43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83"/>
        <v xml:space="preserve"> </v>
      </c>
      <c r="OX81" s="175" t="str">
        <f>IF(OT81=0," ",VLOOKUP(OT81,PROTOKOL!$A:$E,5,FALSE))</f>
        <v xml:space="preserve"> </v>
      </c>
      <c r="OY81" s="211" t="str">
        <f t="shared" si="143"/>
        <v xml:space="preserve"> </v>
      </c>
      <c r="OZ81" s="175">
        <f t="shared" si="244"/>
        <v>0</v>
      </c>
      <c r="PA81" s="176" t="str">
        <f t="shared" si="245"/>
        <v xml:space="preserve"> </v>
      </c>
      <c r="PC81" s="172">
        <v>20</v>
      </c>
      <c r="PD81" s="231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84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46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85"/>
        <v xml:space="preserve"> </v>
      </c>
      <c r="PT81" s="175" t="str">
        <f>IF(PP81=0," ",VLOOKUP(PP81,PROTOKOL!$A:$E,5,FALSE))</f>
        <v xml:space="preserve"> </v>
      </c>
      <c r="PU81" s="211" t="str">
        <f t="shared" si="144"/>
        <v xml:space="preserve"> </v>
      </c>
      <c r="PV81" s="175">
        <f t="shared" si="247"/>
        <v>0</v>
      </c>
      <c r="PW81" s="176" t="str">
        <f t="shared" si="248"/>
        <v xml:space="preserve"> </v>
      </c>
      <c r="PY81" s="172">
        <v>20</v>
      </c>
      <c r="PZ81" s="231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186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49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187"/>
        <v xml:space="preserve"> </v>
      </c>
      <c r="QP81" s="175" t="str">
        <f>IF(QL81=0," ",VLOOKUP(QL81,PROTOKOL!$A:$E,5,FALSE))</f>
        <v xml:space="preserve"> </v>
      </c>
      <c r="QQ81" s="211" t="str">
        <f t="shared" si="145"/>
        <v xml:space="preserve"> </v>
      </c>
      <c r="QR81" s="175">
        <f t="shared" si="250"/>
        <v>0</v>
      </c>
      <c r="QS81" s="176" t="str">
        <f t="shared" si="251"/>
        <v xml:space="preserve"> </v>
      </c>
    </row>
    <row r="82" spans="1:461" ht="15">
      <c r="A82" s="172">
        <v>20</v>
      </c>
      <c r="B82" s="232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46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188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47"/>
        <v xml:space="preserve"> </v>
      </c>
      <c r="R82" s="175" t="str">
        <f>IF(N82=0," ",VLOOKUP(N82,PROTOKOL!$A:$E,5,FALSE))</f>
        <v xml:space="preserve"> </v>
      </c>
      <c r="S82" s="211" t="str">
        <f t="shared" si="189"/>
        <v xml:space="preserve"> </v>
      </c>
      <c r="T82" s="175">
        <f t="shared" si="190"/>
        <v>0</v>
      </c>
      <c r="U82" s="176" t="str">
        <f t="shared" si="191"/>
        <v xml:space="preserve"> </v>
      </c>
      <c r="W82" s="172">
        <v>20</v>
      </c>
      <c r="X82" s="232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48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192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49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52">IF(AJ82=0," ",(AM82*AN82))</f>
        <v xml:space="preserve"> </v>
      </c>
      <c r="AP82" s="175">
        <f t="shared" si="193"/>
        <v>0</v>
      </c>
      <c r="AQ82" s="176" t="str">
        <f t="shared" si="194"/>
        <v xml:space="preserve"> </v>
      </c>
      <c r="AS82" s="172">
        <v>20</v>
      </c>
      <c r="AT82" s="232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50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195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51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53">IF(BF82=0," ",(BI82*BJ82))</f>
        <v xml:space="preserve"> </v>
      </c>
      <c r="BL82" s="175">
        <f t="shared" si="196"/>
        <v>0</v>
      </c>
      <c r="BM82" s="176" t="str">
        <f t="shared" si="197"/>
        <v xml:space="preserve"> </v>
      </c>
      <c r="BO82" s="172">
        <v>20</v>
      </c>
      <c r="BP82" s="232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52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198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53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54">IF(CB82=0," ",(CE82*CF82))</f>
        <v xml:space="preserve"> </v>
      </c>
      <c r="CH82" s="175">
        <f t="shared" si="199"/>
        <v>0</v>
      </c>
      <c r="CI82" s="176" t="str">
        <f t="shared" si="200"/>
        <v xml:space="preserve"> </v>
      </c>
      <c r="CK82" s="172">
        <v>20</v>
      </c>
      <c r="CL82" s="232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54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01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55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55">IF(CX82=0," ",(DA82*DB82))</f>
        <v xml:space="preserve"> </v>
      </c>
      <c r="DD82" s="175">
        <f t="shared" si="202"/>
        <v>0</v>
      </c>
      <c r="DE82" s="176" t="str">
        <f t="shared" si="203"/>
        <v xml:space="preserve"> </v>
      </c>
      <c r="DG82" s="172">
        <v>20</v>
      </c>
      <c r="DH82" s="232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56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04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57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56">IF(DT82=0," ",(DW82*DX82))</f>
        <v xml:space="preserve"> </v>
      </c>
      <c r="DZ82" s="175">
        <f t="shared" si="205"/>
        <v>0</v>
      </c>
      <c r="EA82" s="176" t="str">
        <f t="shared" si="206"/>
        <v xml:space="preserve"> </v>
      </c>
      <c r="EC82" s="172">
        <v>20</v>
      </c>
      <c r="ED82" s="232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58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07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59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57">IF(EP82=0," ",(ES82*ET82))</f>
        <v xml:space="preserve"> </v>
      </c>
      <c r="EV82" s="175">
        <f t="shared" si="208"/>
        <v>0</v>
      </c>
      <c r="EW82" s="176" t="str">
        <f t="shared" si="209"/>
        <v xml:space="preserve"> </v>
      </c>
      <c r="EY82" s="172">
        <v>20</v>
      </c>
      <c r="EZ82" s="232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60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10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61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58">IF(FL82=0," ",(FO82*FP82))</f>
        <v xml:space="preserve"> </v>
      </c>
      <c r="FR82" s="175">
        <f t="shared" si="211"/>
        <v>0</v>
      </c>
      <c r="FS82" s="176" t="str">
        <f t="shared" si="212"/>
        <v xml:space="preserve"> </v>
      </c>
      <c r="FU82" s="172">
        <v>20</v>
      </c>
      <c r="FV82" s="232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62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13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63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59">IF(GH82=0," ",(GK82*GL82))</f>
        <v xml:space="preserve"> </v>
      </c>
      <c r="GN82" s="175">
        <f t="shared" si="214"/>
        <v>0</v>
      </c>
      <c r="GO82" s="176" t="str">
        <f t="shared" si="215"/>
        <v xml:space="preserve"> </v>
      </c>
      <c r="GQ82" s="172">
        <v>20</v>
      </c>
      <c r="GR82" s="232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64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16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65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60">IF(HD82=0," ",(HG82*HH82))</f>
        <v xml:space="preserve"> </v>
      </c>
      <c r="HJ82" s="175">
        <f t="shared" si="217"/>
        <v>0</v>
      </c>
      <c r="HK82" s="176" t="str">
        <f t="shared" si="218"/>
        <v xml:space="preserve"> </v>
      </c>
      <c r="HM82" s="172">
        <v>20</v>
      </c>
      <c r="HN82" s="232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66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19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67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61">IF(HZ82=0," ",(IC82*ID82))</f>
        <v xml:space="preserve"> </v>
      </c>
      <c r="IF82" s="175">
        <f t="shared" si="220"/>
        <v>0</v>
      </c>
      <c r="IG82" s="176" t="str">
        <f t="shared" si="221"/>
        <v xml:space="preserve"> </v>
      </c>
      <c r="II82" s="172">
        <v>20</v>
      </c>
      <c r="IJ82" s="232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68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22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69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62">IF(IV82=0," ",(IY82*IZ82))</f>
        <v xml:space="preserve"> </v>
      </c>
      <c r="JB82" s="175">
        <f t="shared" si="223"/>
        <v>0</v>
      </c>
      <c r="JC82" s="176" t="str">
        <f t="shared" si="224"/>
        <v xml:space="preserve"> </v>
      </c>
      <c r="JE82" s="172">
        <v>20</v>
      </c>
      <c r="JF82" s="232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70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25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71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63">IF(JR82=0," ",(JU82*JV82))</f>
        <v xml:space="preserve"> </v>
      </c>
      <c r="JX82" s="175">
        <f t="shared" si="226"/>
        <v>0</v>
      </c>
      <c r="JY82" s="176" t="str">
        <f t="shared" si="227"/>
        <v xml:space="preserve"> </v>
      </c>
      <c r="KA82" s="172">
        <v>20</v>
      </c>
      <c r="KB82" s="232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72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28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73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64">IF(KN82=0," ",(KQ82*KR82))</f>
        <v xml:space="preserve"> </v>
      </c>
      <c r="KT82" s="175">
        <f t="shared" si="229"/>
        <v>0</v>
      </c>
      <c r="KU82" s="176" t="str">
        <f t="shared" si="230"/>
        <v xml:space="preserve"> </v>
      </c>
      <c r="KW82" s="172">
        <v>20</v>
      </c>
      <c r="KX82" s="232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74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31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75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65">IF(LJ82=0," ",(LM82*LN82))</f>
        <v xml:space="preserve"> </v>
      </c>
      <c r="LP82" s="175">
        <f t="shared" si="232"/>
        <v>0</v>
      </c>
      <c r="LQ82" s="176" t="str">
        <f t="shared" si="233"/>
        <v xml:space="preserve"> </v>
      </c>
      <c r="LS82" s="172">
        <v>20</v>
      </c>
      <c r="LT82" s="232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76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34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77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66">IF(MF82=0," ",(MI82*MJ82))</f>
        <v xml:space="preserve"> </v>
      </c>
      <c r="ML82" s="175">
        <f t="shared" si="235"/>
        <v>0</v>
      </c>
      <c r="MM82" s="176" t="str">
        <f t="shared" si="236"/>
        <v xml:space="preserve"> </v>
      </c>
      <c r="MO82" s="172">
        <v>20</v>
      </c>
      <c r="MP82" s="232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78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37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79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67">IF(NB82=0," ",(NE82*NF82))</f>
        <v xml:space="preserve"> </v>
      </c>
      <c r="NH82" s="175">
        <f t="shared" si="238"/>
        <v>0</v>
      </c>
      <c r="NI82" s="176" t="str">
        <f t="shared" si="239"/>
        <v xml:space="preserve"> </v>
      </c>
      <c r="NK82" s="172">
        <v>20</v>
      </c>
      <c r="NL82" s="232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80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40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81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68">IF(NX82=0," ",(OA82*OB82))</f>
        <v xml:space="preserve"> </v>
      </c>
      <c r="OD82" s="175">
        <f t="shared" si="241"/>
        <v>0</v>
      </c>
      <c r="OE82" s="176" t="str">
        <f t="shared" si="242"/>
        <v xml:space="preserve"> </v>
      </c>
      <c r="OG82" s="172">
        <v>20</v>
      </c>
      <c r="OH82" s="232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82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43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83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69">IF(OT82=0," ",(OW82*OX82))</f>
        <v xml:space="preserve"> </v>
      </c>
      <c r="OZ82" s="175">
        <f t="shared" si="244"/>
        <v>0</v>
      </c>
      <c r="PA82" s="176" t="str">
        <f t="shared" si="245"/>
        <v xml:space="preserve"> </v>
      </c>
      <c r="PC82" s="172">
        <v>20</v>
      </c>
      <c r="PD82" s="232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84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46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85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70">IF(PP82=0," ",(PS82*PT82))</f>
        <v xml:space="preserve"> </v>
      </c>
      <c r="PV82" s="175">
        <f t="shared" si="247"/>
        <v>0</v>
      </c>
      <c r="PW82" s="176" t="str">
        <f t="shared" si="248"/>
        <v xml:space="preserve"> </v>
      </c>
      <c r="PY82" s="172">
        <v>20</v>
      </c>
      <c r="PZ82" s="232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186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49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187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71">IF(QL82=0," ",(QO82*QP82))</f>
        <v xml:space="preserve"> </v>
      </c>
      <c r="QR82" s="175">
        <f t="shared" si="250"/>
        <v>0</v>
      </c>
      <c r="QS82" s="176" t="str">
        <f t="shared" si="251"/>
        <v xml:space="preserve"> </v>
      </c>
    </row>
    <row r="83" spans="1:461" ht="15">
      <c r="A83" s="172">
        <v>21</v>
      </c>
      <c r="B83" s="233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46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188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47"/>
        <v xml:space="preserve"> </v>
      </c>
      <c r="R83" s="175" t="str">
        <f>IF(N83=0," ",VLOOKUP(N83,PROTOKOL!$A:$E,5,FALSE))</f>
        <v xml:space="preserve"> </v>
      </c>
      <c r="S83" s="211" t="str">
        <f t="shared" si="189"/>
        <v xml:space="preserve"> </v>
      </c>
      <c r="T83" s="175">
        <f t="shared" si="190"/>
        <v>0</v>
      </c>
      <c r="U83" s="176" t="str">
        <f t="shared" si="191"/>
        <v xml:space="preserve"> </v>
      </c>
      <c r="W83" s="172">
        <v>21</v>
      </c>
      <c r="X83" s="233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48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192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49"/>
        <v xml:space="preserve"> </v>
      </c>
      <c r="AN83" s="175" t="str">
        <f>IF(AJ83=0," ",VLOOKUP(AJ83,PROTOKOL!$A:$E,5,FALSE))</f>
        <v xml:space="preserve"> </v>
      </c>
      <c r="AO83" s="211" t="str">
        <f t="shared" si="252"/>
        <v xml:space="preserve"> </v>
      </c>
      <c r="AP83" s="175">
        <f t="shared" si="193"/>
        <v>0</v>
      </c>
      <c r="AQ83" s="176" t="str">
        <f t="shared" si="194"/>
        <v xml:space="preserve"> </v>
      </c>
      <c r="AS83" s="172">
        <v>21</v>
      </c>
      <c r="AT83" s="233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50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195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51"/>
        <v xml:space="preserve"> </v>
      </c>
      <c r="BJ83" s="175" t="str">
        <f>IF(BF83=0," ",VLOOKUP(BF83,PROTOKOL!$A:$E,5,FALSE))</f>
        <v xml:space="preserve"> </v>
      </c>
      <c r="BK83" s="211" t="str">
        <f t="shared" si="253"/>
        <v xml:space="preserve"> </v>
      </c>
      <c r="BL83" s="175">
        <f t="shared" si="196"/>
        <v>0</v>
      </c>
      <c r="BM83" s="176" t="str">
        <f t="shared" si="197"/>
        <v xml:space="preserve"> </v>
      </c>
      <c r="BO83" s="172">
        <v>21</v>
      </c>
      <c r="BP83" s="233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52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198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53"/>
        <v xml:space="preserve"> </v>
      </c>
      <c r="CF83" s="175" t="str">
        <f>IF(CB83=0," ",VLOOKUP(CB83,PROTOKOL!$A:$E,5,FALSE))</f>
        <v xml:space="preserve"> </v>
      </c>
      <c r="CG83" s="211" t="str">
        <f t="shared" si="254"/>
        <v xml:space="preserve"> </v>
      </c>
      <c r="CH83" s="175">
        <f t="shared" si="199"/>
        <v>0</v>
      </c>
      <c r="CI83" s="176" t="str">
        <f t="shared" si="200"/>
        <v xml:space="preserve"> </v>
      </c>
      <c r="CK83" s="172">
        <v>21</v>
      </c>
      <c r="CL83" s="233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54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01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55"/>
        <v xml:space="preserve"> </v>
      </c>
      <c r="DB83" s="175" t="str">
        <f>IF(CX83=0," ",VLOOKUP(CX83,PROTOKOL!$A:$E,5,FALSE))</f>
        <v xml:space="preserve"> </v>
      </c>
      <c r="DC83" s="211" t="str">
        <f t="shared" si="255"/>
        <v xml:space="preserve"> </v>
      </c>
      <c r="DD83" s="175">
        <f t="shared" si="202"/>
        <v>0</v>
      </c>
      <c r="DE83" s="176" t="str">
        <f t="shared" si="203"/>
        <v xml:space="preserve"> </v>
      </c>
      <c r="DG83" s="172">
        <v>21</v>
      </c>
      <c r="DH83" s="233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56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04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57"/>
        <v xml:space="preserve"> </v>
      </c>
      <c r="DX83" s="175" t="str">
        <f>IF(DT83=0," ",VLOOKUP(DT83,PROTOKOL!$A:$E,5,FALSE))</f>
        <v xml:space="preserve"> </v>
      </c>
      <c r="DY83" s="211" t="str">
        <f t="shared" si="256"/>
        <v xml:space="preserve"> </v>
      </c>
      <c r="DZ83" s="175">
        <f t="shared" si="205"/>
        <v>0</v>
      </c>
      <c r="EA83" s="176" t="str">
        <f t="shared" si="206"/>
        <v xml:space="preserve"> </v>
      </c>
      <c r="EC83" s="172">
        <v>21</v>
      </c>
      <c r="ED83" s="233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58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07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59"/>
        <v xml:space="preserve"> </v>
      </c>
      <c r="ET83" s="175" t="str">
        <f>IF(EP83=0," ",VLOOKUP(EP83,PROTOKOL!$A:$E,5,FALSE))</f>
        <v xml:space="preserve"> </v>
      </c>
      <c r="EU83" s="211" t="str">
        <f t="shared" si="257"/>
        <v xml:space="preserve"> </v>
      </c>
      <c r="EV83" s="175">
        <f t="shared" si="208"/>
        <v>0</v>
      </c>
      <c r="EW83" s="176" t="str">
        <f t="shared" si="209"/>
        <v xml:space="preserve"> </v>
      </c>
      <c r="EY83" s="172">
        <v>21</v>
      </c>
      <c r="EZ83" s="233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60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10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61"/>
        <v xml:space="preserve"> </v>
      </c>
      <c r="FP83" s="175" t="str">
        <f>IF(FL83=0," ",VLOOKUP(FL83,PROTOKOL!$A:$E,5,FALSE))</f>
        <v xml:space="preserve"> </v>
      </c>
      <c r="FQ83" s="211" t="str">
        <f t="shared" si="258"/>
        <v xml:space="preserve"> </v>
      </c>
      <c r="FR83" s="175">
        <f t="shared" si="211"/>
        <v>0</v>
      </c>
      <c r="FS83" s="176" t="str">
        <f t="shared" si="212"/>
        <v xml:space="preserve"> </v>
      </c>
      <c r="FU83" s="172">
        <v>21</v>
      </c>
      <c r="FV83" s="233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62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13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63"/>
        <v xml:space="preserve"> </v>
      </c>
      <c r="GL83" s="175" t="str">
        <f>IF(GH83=0," ",VLOOKUP(GH83,PROTOKOL!$A:$E,5,FALSE))</f>
        <v xml:space="preserve"> </v>
      </c>
      <c r="GM83" s="211" t="str">
        <f t="shared" si="259"/>
        <v xml:space="preserve"> </v>
      </c>
      <c r="GN83" s="175">
        <f t="shared" si="214"/>
        <v>0</v>
      </c>
      <c r="GO83" s="176" t="str">
        <f t="shared" si="215"/>
        <v xml:space="preserve"> </v>
      </c>
      <c r="GQ83" s="172">
        <v>21</v>
      </c>
      <c r="GR83" s="233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64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16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65"/>
        <v xml:space="preserve"> </v>
      </c>
      <c r="HH83" s="175" t="str">
        <f>IF(HD83=0," ",VLOOKUP(HD83,PROTOKOL!$A:$E,5,FALSE))</f>
        <v xml:space="preserve"> </v>
      </c>
      <c r="HI83" s="211" t="str">
        <f t="shared" si="260"/>
        <v xml:space="preserve"> </v>
      </c>
      <c r="HJ83" s="175">
        <f t="shared" si="217"/>
        <v>0</v>
      </c>
      <c r="HK83" s="176" t="str">
        <f t="shared" si="218"/>
        <v xml:space="preserve"> </v>
      </c>
      <c r="HM83" s="172">
        <v>21</v>
      </c>
      <c r="HN83" s="233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66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19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67"/>
        <v xml:space="preserve"> </v>
      </c>
      <c r="ID83" s="175" t="str">
        <f>IF(HZ83=0," ",VLOOKUP(HZ83,PROTOKOL!$A:$E,5,FALSE))</f>
        <v xml:space="preserve"> </v>
      </c>
      <c r="IE83" s="211" t="str">
        <f t="shared" si="261"/>
        <v xml:space="preserve"> </v>
      </c>
      <c r="IF83" s="175">
        <f t="shared" si="220"/>
        <v>0</v>
      </c>
      <c r="IG83" s="176" t="str">
        <f t="shared" si="221"/>
        <v xml:space="preserve"> </v>
      </c>
      <c r="II83" s="172">
        <v>21</v>
      </c>
      <c r="IJ83" s="233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68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22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69"/>
        <v xml:space="preserve"> </v>
      </c>
      <c r="IZ83" s="175" t="str">
        <f>IF(IV83=0," ",VLOOKUP(IV83,PROTOKOL!$A:$E,5,FALSE))</f>
        <v xml:space="preserve"> </v>
      </c>
      <c r="JA83" s="211" t="str">
        <f t="shared" si="262"/>
        <v xml:space="preserve"> </v>
      </c>
      <c r="JB83" s="175">
        <f t="shared" si="223"/>
        <v>0</v>
      </c>
      <c r="JC83" s="176" t="str">
        <f t="shared" si="224"/>
        <v xml:space="preserve"> </v>
      </c>
      <c r="JE83" s="172">
        <v>21</v>
      </c>
      <c r="JF83" s="233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70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25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71"/>
        <v xml:space="preserve"> </v>
      </c>
      <c r="JV83" s="175" t="str">
        <f>IF(JR83=0," ",VLOOKUP(JR83,PROTOKOL!$A:$E,5,FALSE))</f>
        <v xml:space="preserve"> </v>
      </c>
      <c r="JW83" s="211" t="str">
        <f t="shared" si="263"/>
        <v xml:space="preserve"> </v>
      </c>
      <c r="JX83" s="175">
        <f t="shared" si="226"/>
        <v>0</v>
      </c>
      <c r="JY83" s="176" t="str">
        <f t="shared" si="227"/>
        <v xml:space="preserve"> </v>
      </c>
      <c r="KA83" s="172">
        <v>21</v>
      </c>
      <c r="KB83" s="233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72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28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73"/>
        <v xml:space="preserve"> </v>
      </c>
      <c r="KR83" s="175" t="str">
        <f>IF(KN83=0," ",VLOOKUP(KN83,PROTOKOL!$A:$E,5,FALSE))</f>
        <v xml:space="preserve"> </v>
      </c>
      <c r="KS83" s="211" t="str">
        <f t="shared" si="264"/>
        <v xml:space="preserve"> </v>
      </c>
      <c r="KT83" s="175">
        <f t="shared" si="229"/>
        <v>0</v>
      </c>
      <c r="KU83" s="176" t="str">
        <f t="shared" si="230"/>
        <v xml:space="preserve"> </v>
      </c>
      <c r="KW83" s="172">
        <v>21</v>
      </c>
      <c r="KX83" s="233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74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31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75"/>
        <v xml:space="preserve"> </v>
      </c>
      <c r="LN83" s="175" t="str">
        <f>IF(LJ83=0," ",VLOOKUP(LJ83,PROTOKOL!$A:$E,5,FALSE))</f>
        <v xml:space="preserve"> </v>
      </c>
      <c r="LO83" s="211" t="str">
        <f t="shared" si="265"/>
        <v xml:space="preserve"> </v>
      </c>
      <c r="LP83" s="175">
        <f t="shared" si="232"/>
        <v>0</v>
      </c>
      <c r="LQ83" s="176" t="str">
        <f t="shared" si="233"/>
        <v xml:space="preserve"> </v>
      </c>
      <c r="LS83" s="172">
        <v>21</v>
      </c>
      <c r="LT83" s="233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76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34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77"/>
        <v xml:space="preserve"> </v>
      </c>
      <c r="MJ83" s="175" t="str">
        <f>IF(MF83=0," ",VLOOKUP(MF83,PROTOKOL!$A:$E,5,FALSE))</f>
        <v xml:space="preserve"> </v>
      </c>
      <c r="MK83" s="211" t="str">
        <f t="shared" si="266"/>
        <v xml:space="preserve"> </v>
      </c>
      <c r="ML83" s="175">
        <f t="shared" si="235"/>
        <v>0</v>
      </c>
      <c r="MM83" s="176" t="str">
        <f t="shared" si="236"/>
        <v xml:space="preserve"> </v>
      </c>
      <c r="MO83" s="172">
        <v>21</v>
      </c>
      <c r="MP83" s="233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78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37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79"/>
        <v xml:space="preserve"> </v>
      </c>
      <c r="NF83" s="175" t="str">
        <f>IF(NB83=0," ",VLOOKUP(NB83,PROTOKOL!$A:$E,5,FALSE))</f>
        <v xml:space="preserve"> </v>
      </c>
      <c r="NG83" s="211" t="str">
        <f t="shared" si="267"/>
        <v xml:space="preserve"> </v>
      </c>
      <c r="NH83" s="175">
        <f t="shared" si="238"/>
        <v>0</v>
      </c>
      <c r="NI83" s="176" t="str">
        <f t="shared" si="239"/>
        <v xml:space="preserve"> </v>
      </c>
      <c r="NK83" s="172">
        <v>21</v>
      </c>
      <c r="NL83" s="233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80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40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81"/>
        <v xml:space="preserve"> </v>
      </c>
      <c r="OB83" s="175" t="str">
        <f>IF(NX83=0," ",VLOOKUP(NX83,PROTOKOL!$A:$E,5,FALSE))</f>
        <v xml:space="preserve"> </v>
      </c>
      <c r="OC83" s="211" t="str">
        <f t="shared" si="268"/>
        <v xml:space="preserve"> </v>
      </c>
      <c r="OD83" s="175">
        <f t="shared" si="241"/>
        <v>0</v>
      </c>
      <c r="OE83" s="176" t="str">
        <f t="shared" si="242"/>
        <v xml:space="preserve"> </v>
      </c>
      <c r="OG83" s="172">
        <v>21</v>
      </c>
      <c r="OH83" s="233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82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43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83"/>
        <v xml:space="preserve"> </v>
      </c>
      <c r="OX83" s="175" t="str">
        <f>IF(OT83=0," ",VLOOKUP(OT83,PROTOKOL!$A:$E,5,FALSE))</f>
        <v xml:space="preserve"> </v>
      </c>
      <c r="OY83" s="211" t="str">
        <f t="shared" si="269"/>
        <v xml:space="preserve"> </v>
      </c>
      <c r="OZ83" s="175">
        <f t="shared" si="244"/>
        <v>0</v>
      </c>
      <c r="PA83" s="176" t="str">
        <f t="shared" si="245"/>
        <v xml:space="preserve"> </v>
      </c>
      <c r="PC83" s="172">
        <v>21</v>
      </c>
      <c r="PD83" s="233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84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46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85"/>
        <v xml:space="preserve"> </v>
      </c>
      <c r="PT83" s="175" t="str">
        <f>IF(PP83=0," ",VLOOKUP(PP83,PROTOKOL!$A:$E,5,FALSE))</f>
        <v xml:space="preserve"> </v>
      </c>
      <c r="PU83" s="211" t="str">
        <f t="shared" si="270"/>
        <v xml:space="preserve"> </v>
      </c>
      <c r="PV83" s="175">
        <f t="shared" si="247"/>
        <v>0</v>
      </c>
      <c r="PW83" s="176" t="str">
        <f t="shared" si="248"/>
        <v xml:space="preserve"> </v>
      </c>
      <c r="PY83" s="172">
        <v>21</v>
      </c>
      <c r="PZ83" s="233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186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49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187"/>
        <v xml:space="preserve"> </v>
      </c>
      <c r="QP83" s="175" t="str">
        <f>IF(QL83=0," ",VLOOKUP(QL83,PROTOKOL!$A:$E,5,FALSE))</f>
        <v xml:space="preserve"> </v>
      </c>
      <c r="QQ83" s="211" t="str">
        <f t="shared" si="271"/>
        <v xml:space="preserve"> </v>
      </c>
      <c r="QR83" s="175">
        <f t="shared" si="250"/>
        <v>0</v>
      </c>
      <c r="QS83" s="176" t="str">
        <f t="shared" si="251"/>
        <v xml:space="preserve"> </v>
      </c>
    </row>
    <row r="84" spans="1:461" ht="15">
      <c r="A84" s="172">
        <v>21</v>
      </c>
      <c r="B84" s="231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46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188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47"/>
        <v xml:space="preserve"> </v>
      </c>
      <c r="R84" s="175" t="str">
        <f>IF(N84=0," ",VLOOKUP(N84,PROTOKOL!$A:$E,5,FALSE))</f>
        <v xml:space="preserve"> </v>
      </c>
      <c r="S84" s="211" t="str">
        <f t="shared" si="189"/>
        <v xml:space="preserve"> </v>
      </c>
      <c r="T84" s="175">
        <f t="shared" si="190"/>
        <v>0</v>
      </c>
      <c r="U84" s="176" t="str">
        <f t="shared" si="191"/>
        <v xml:space="preserve"> </v>
      </c>
      <c r="W84" s="172">
        <v>21</v>
      </c>
      <c r="X84" s="231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48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192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49"/>
        <v xml:space="preserve"> </v>
      </c>
      <c r="AN84" s="175" t="str">
        <f>IF(AJ84=0," ",VLOOKUP(AJ84,PROTOKOL!$A:$E,5,FALSE))</f>
        <v xml:space="preserve"> </v>
      </c>
      <c r="AO84" s="211" t="str">
        <f t="shared" si="252"/>
        <v xml:space="preserve"> </v>
      </c>
      <c r="AP84" s="175">
        <f t="shared" si="193"/>
        <v>0</v>
      </c>
      <c r="AQ84" s="176" t="str">
        <f t="shared" si="194"/>
        <v xml:space="preserve"> </v>
      </c>
      <c r="AS84" s="172">
        <v>21</v>
      </c>
      <c r="AT84" s="231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50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195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51"/>
        <v xml:space="preserve"> </v>
      </c>
      <c r="BJ84" s="175" t="str">
        <f>IF(BF84=0," ",VLOOKUP(BF84,PROTOKOL!$A:$E,5,FALSE))</f>
        <v xml:space="preserve"> </v>
      </c>
      <c r="BK84" s="211" t="str">
        <f t="shared" si="253"/>
        <v xml:space="preserve"> </v>
      </c>
      <c r="BL84" s="175">
        <f t="shared" si="196"/>
        <v>0</v>
      </c>
      <c r="BM84" s="176" t="str">
        <f t="shared" si="197"/>
        <v xml:space="preserve"> </v>
      </c>
      <c r="BO84" s="172">
        <v>21</v>
      </c>
      <c r="BP84" s="231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52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198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53"/>
        <v xml:space="preserve"> </v>
      </c>
      <c r="CF84" s="175" t="str">
        <f>IF(CB84=0," ",VLOOKUP(CB84,PROTOKOL!$A:$E,5,FALSE))</f>
        <v xml:space="preserve"> </v>
      </c>
      <c r="CG84" s="211" t="str">
        <f t="shared" si="254"/>
        <v xml:space="preserve"> </v>
      </c>
      <c r="CH84" s="175">
        <f t="shared" si="199"/>
        <v>0</v>
      </c>
      <c r="CI84" s="176" t="str">
        <f t="shared" si="200"/>
        <v xml:space="preserve"> </v>
      </c>
      <c r="CK84" s="172">
        <v>21</v>
      </c>
      <c r="CL84" s="231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54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01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55"/>
        <v xml:space="preserve"> </v>
      </c>
      <c r="DB84" s="175" t="str">
        <f>IF(CX84=0," ",VLOOKUP(CX84,PROTOKOL!$A:$E,5,FALSE))</f>
        <v xml:space="preserve"> </v>
      </c>
      <c r="DC84" s="211" t="str">
        <f t="shared" si="255"/>
        <v xml:space="preserve"> </v>
      </c>
      <c r="DD84" s="175">
        <f t="shared" si="202"/>
        <v>0</v>
      </c>
      <c r="DE84" s="176" t="str">
        <f t="shared" si="203"/>
        <v xml:space="preserve"> </v>
      </c>
      <c r="DG84" s="172">
        <v>21</v>
      </c>
      <c r="DH84" s="231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56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04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57"/>
        <v xml:space="preserve"> </v>
      </c>
      <c r="DX84" s="175" t="str">
        <f>IF(DT84=0," ",VLOOKUP(DT84,PROTOKOL!$A:$E,5,FALSE))</f>
        <v xml:space="preserve"> </v>
      </c>
      <c r="DY84" s="211" t="str">
        <f t="shared" si="256"/>
        <v xml:space="preserve"> </v>
      </c>
      <c r="DZ84" s="175">
        <f t="shared" si="205"/>
        <v>0</v>
      </c>
      <c r="EA84" s="176" t="str">
        <f t="shared" si="206"/>
        <v xml:space="preserve"> </v>
      </c>
      <c r="EC84" s="172">
        <v>21</v>
      </c>
      <c r="ED84" s="231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58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07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59"/>
        <v xml:space="preserve"> </v>
      </c>
      <c r="ET84" s="175" t="str">
        <f>IF(EP84=0," ",VLOOKUP(EP84,PROTOKOL!$A:$E,5,FALSE))</f>
        <v xml:space="preserve"> </v>
      </c>
      <c r="EU84" s="211" t="str">
        <f t="shared" si="257"/>
        <v xml:space="preserve"> </v>
      </c>
      <c r="EV84" s="175">
        <f t="shared" si="208"/>
        <v>0</v>
      </c>
      <c r="EW84" s="176" t="str">
        <f t="shared" si="209"/>
        <v xml:space="preserve"> </v>
      </c>
      <c r="EY84" s="172">
        <v>21</v>
      </c>
      <c r="EZ84" s="231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60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10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61"/>
        <v xml:space="preserve"> </v>
      </c>
      <c r="FP84" s="175" t="str">
        <f>IF(FL84=0," ",VLOOKUP(FL84,PROTOKOL!$A:$E,5,FALSE))</f>
        <v xml:space="preserve"> </v>
      </c>
      <c r="FQ84" s="211" t="str">
        <f t="shared" si="258"/>
        <v xml:space="preserve"> </v>
      </c>
      <c r="FR84" s="175">
        <f t="shared" si="211"/>
        <v>0</v>
      </c>
      <c r="FS84" s="176" t="str">
        <f t="shared" si="212"/>
        <v xml:space="preserve"> </v>
      </c>
      <c r="FU84" s="172">
        <v>21</v>
      </c>
      <c r="FV84" s="231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62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13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63"/>
        <v xml:space="preserve"> </v>
      </c>
      <c r="GL84" s="175" t="str">
        <f>IF(GH84=0," ",VLOOKUP(GH84,PROTOKOL!$A:$E,5,FALSE))</f>
        <v xml:space="preserve"> </v>
      </c>
      <c r="GM84" s="211" t="str">
        <f t="shared" si="259"/>
        <v xml:space="preserve"> </v>
      </c>
      <c r="GN84" s="175">
        <f t="shared" si="214"/>
        <v>0</v>
      </c>
      <c r="GO84" s="176" t="str">
        <f t="shared" si="215"/>
        <v xml:space="preserve"> </v>
      </c>
      <c r="GQ84" s="172">
        <v>21</v>
      </c>
      <c r="GR84" s="231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64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16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65"/>
        <v xml:space="preserve"> </v>
      </c>
      <c r="HH84" s="175" t="str">
        <f>IF(HD84=0," ",VLOOKUP(HD84,PROTOKOL!$A:$E,5,FALSE))</f>
        <v xml:space="preserve"> </v>
      </c>
      <c r="HI84" s="211" t="str">
        <f t="shared" si="260"/>
        <v xml:space="preserve"> </v>
      </c>
      <c r="HJ84" s="175">
        <f t="shared" si="217"/>
        <v>0</v>
      </c>
      <c r="HK84" s="176" t="str">
        <f t="shared" si="218"/>
        <v xml:space="preserve"> </v>
      </c>
      <c r="HM84" s="172">
        <v>21</v>
      </c>
      <c r="HN84" s="231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66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19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67"/>
        <v xml:space="preserve"> </v>
      </c>
      <c r="ID84" s="175" t="str">
        <f>IF(HZ84=0," ",VLOOKUP(HZ84,PROTOKOL!$A:$E,5,FALSE))</f>
        <v xml:space="preserve"> </v>
      </c>
      <c r="IE84" s="211" t="str">
        <f t="shared" si="261"/>
        <v xml:space="preserve"> </v>
      </c>
      <c r="IF84" s="175">
        <f t="shared" si="220"/>
        <v>0</v>
      </c>
      <c r="IG84" s="176" t="str">
        <f t="shared" si="221"/>
        <v xml:space="preserve"> </v>
      </c>
      <c r="II84" s="172">
        <v>21</v>
      </c>
      <c r="IJ84" s="231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68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22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69"/>
        <v xml:space="preserve"> </v>
      </c>
      <c r="IZ84" s="175" t="str">
        <f>IF(IV84=0," ",VLOOKUP(IV84,PROTOKOL!$A:$E,5,FALSE))</f>
        <v xml:space="preserve"> </v>
      </c>
      <c r="JA84" s="211" t="str">
        <f t="shared" si="262"/>
        <v xml:space="preserve"> </v>
      </c>
      <c r="JB84" s="175">
        <f t="shared" si="223"/>
        <v>0</v>
      </c>
      <c r="JC84" s="176" t="str">
        <f t="shared" si="224"/>
        <v xml:space="preserve"> </v>
      </c>
      <c r="JE84" s="172">
        <v>21</v>
      </c>
      <c r="JF84" s="231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70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25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71"/>
        <v xml:space="preserve"> </v>
      </c>
      <c r="JV84" s="175" t="str">
        <f>IF(JR84=0," ",VLOOKUP(JR84,PROTOKOL!$A:$E,5,FALSE))</f>
        <v xml:space="preserve"> </v>
      </c>
      <c r="JW84" s="211" t="str">
        <f t="shared" si="263"/>
        <v xml:space="preserve"> </v>
      </c>
      <c r="JX84" s="175">
        <f t="shared" si="226"/>
        <v>0</v>
      </c>
      <c r="JY84" s="176" t="str">
        <f t="shared" si="227"/>
        <v xml:space="preserve"> </v>
      </c>
      <c r="KA84" s="172">
        <v>21</v>
      </c>
      <c r="KB84" s="231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72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28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73"/>
        <v xml:space="preserve"> </v>
      </c>
      <c r="KR84" s="175" t="str">
        <f>IF(KN84=0," ",VLOOKUP(KN84,PROTOKOL!$A:$E,5,FALSE))</f>
        <v xml:space="preserve"> </v>
      </c>
      <c r="KS84" s="211" t="str">
        <f t="shared" si="264"/>
        <v xml:space="preserve"> </v>
      </c>
      <c r="KT84" s="175">
        <f t="shared" si="229"/>
        <v>0</v>
      </c>
      <c r="KU84" s="176" t="str">
        <f t="shared" si="230"/>
        <v xml:space="preserve"> </v>
      </c>
      <c r="KW84" s="172">
        <v>21</v>
      </c>
      <c r="KX84" s="231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74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31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75"/>
        <v xml:space="preserve"> </v>
      </c>
      <c r="LN84" s="175" t="str">
        <f>IF(LJ84=0," ",VLOOKUP(LJ84,PROTOKOL!$A:$E,5,FALSE))</f>
        <v xml:space="preserve"> </v>
      </c>
      <c r="LO84" s="211" t="str">
        <f t="shared" si="265"/>
        <v xml:space="preserve"> </v>
      </c>
      <c r="LP84" s="175">
        <f t="shared" si="232"/>
        <v>0</v>
      </c>
      <c r="LQ84" s="176" t="str">
        <f t="shared" si="233"/>
        <v xml:space="preserve"> </v>
      </c>
      <c r="LS84" s="172">
        <v>21</v>
      </c>
      <c r="LT84" s="231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76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34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77"/>
        <v xml:space="preserve"> </v>
      </c>
      <c r="MJ84" s="175" t="str">
        <f>IF(MF84=0," ",VLOOKUP(MF84,PROTOKOL!$A:$E,5,FALSE))</f>
        <v xml:space="preserve"> </v>
      </c>
      <c r="MK84" s="211" t="str">
        <f t="shared" si="266"/>
        <v xml:space="preserve"> </v>
      </c>
      <c r="ML84" s="175">
        <f t="shared" si="235"/>
        <v>0</v>
      </c>
      <c r="MM84" s="176" t="str">
        <f t="shared" si="236"/>
        <v xml:space="preserve"> </v>
      </c>
      <c r="MO84" s="172">
        <v>21</v>
      </c>
      <c r="MP84" s="231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78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37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79"/>
        <v xml:space="preserve"> </v>
      </c>
      <c r="NF84" s="175" t="str">
        <f>IF(NB84=0," ",VLOOKUP(NB84,PROTOKOL!$A:$E,5,FALSE))</f>
        <v xml:space="preserve"> </v>
      </c>
      <c r="NG84" s="211" t="str">
        <f t="shared" si="267"/>
        <v xml:space="preserve"> </v>
      </c>
      <c r="NH84" s="175">
        <f t="shared" si="238"/>
        <v>0</v>
      </c>
      <c r="NI84" s="176" t="str">
        <f t="shared" si="239"/>
        <v xml:space="preserve"> </v>
      </c>
      <c r="NK84" s="172">
        <v>21</v>
      </c>
      <c r="NL84" s="231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80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40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81"/>
        <v xml:space="preserve"> </v>
      </c>
      <c r="OB84" s="175" t="str">
        <f>IF(NX84=0," ",VLOOKUP(NX84,PROTOKOL!$A:$E,5,FALSE))</f>
        <v xml:space="preserve"> </v>
      </c>
      <c r="OC84" s="211" t="str">
        <f t="shared" si="268"/>
        <v xml:space="preserve"> </v>
      </c>
      <c r="OD84" s="175">
        <f t="shared" si="241"/>
        <v>0</v>
      </c>
      <c r="OE84" s="176" t="str">
        <f t="shared" si="242"/>
        <v xml:space="preserve"> </v>
      </c>
      <c r="OG84" s="172">
        <v>21</v>
      </c>
      <c r="OH84" s="231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82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43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83"/>
        <v xml:space="preserve"> </v>
      </c>
      <c r="OX84" s="175" t="str">
        <f>IF(OT84=0," ",VLOOKUP(OT84,PROTOKOL!$A:$E,5,FALSE))</f>
        <v xml:space="preserve"> </v>
      </c>
      <c r="OY84" s="211" t="str">
        <f t="shared" si="269"/>
        <v xml:space="preserve"> </v>
      </c>
      <c r="OZ84" s="175">
        <f t="shared" si="244"/>
        <v>0</v>
      </c>
      <c r="PA84" s="176" t="str">
        <f t="shared" si="245"/>
        <v xml:space="preserve"> </v>
      </c>
      <c r="PC84" s="172">
        <v>21</v>
      </c>
      <c r="PD84" s="231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84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46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85"/>
        <v xml:space="preserve"> </v>
      </c>
      <c r="PT84" s="175" t="str">
        <f>IF(PP84=0," ",VLOOKUP(PP84,PROTOKOL!$A:$E,5,FALSE))</f>
        <v xml:space="preserve"> </v>
      </c>
      <c r="PU84" s="211" t="str">
        <f t="shared" si="270"/>
        <v xml:space="preserve"> </v>
      </c>
      <c r="PV84" s="175">
        <f t="shared" si="247"/>
        <v>0</v>
      </c>
      <c r="PW84" s="176" t="str">
        <f t="shared" si="248"/>
        <v xml:space="preserve"> </v>
      </c>
      <c r="PY84" s="172">
        <v>21</v>
      </c>
      <c r="PZ84" s="231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186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49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187"/>
        <v xml:space="preserve"> </v>
      </c>
      <c r="QP84" s="175" t="str">
        <f>IF(QL84=0," ",VLOOKUP(QL84,PROTOKOL!$A:$E,5,FALSE))</f>
        <v xml:space="preserve"> </v>
      </c>
      <c r="QQ84" s="211" t="str">
        <f t="shared" si="271"/>
        <v xml:space="preserve"> </v>
      </c>
      <c r="QR84" s="175">
        <f t="shared" si="250"/>
        <v>0</v>
      </c>
      <c r="QS84" s="176" t="str">
        <f t="shared" si="251"/>
        <v xml:space="preserve"> </v>
      </c>
    </row>
    <row r="85" spans="1:461" ht="15">
      <c r="A85" s="172">
        <v>21</v>
      </c>
      <c r="B85" s="232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46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188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47"/>
        <v xml:space="preserve"> </v>
      </c>
      <c r="R85" s="175" t="str">
        <f>IF(N85=0," ",VLOOKUP(N85,PROTOKOL!$A:$E,5,FALSE))</f>
        <v xml:space="preserve"> </v>
      </c>
      <c r="S85" s="211" t="str">
        <f t="shared" si="189"/>
        <v xml:space="preserve"> </v>
      </c>
      <c r="T85" s="175">
        <f t="shared" si="190"/>
        <v>0</v>
      </c>
      <c r="U85" s="176" t="str">
        <f t="shared" si="191"/>
        <v xml:space="preserve"> </v>
      </c>
      <c r="W85" s="172">
        <v>21</v>
      </c>
      <c r="X85" s="232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48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192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49"/>
        <v xml:space="preserve"> </v>
      </c>
      <c r="AN85" s="175" t="str">
        <f>IF(AJ85=0," ",VLOOKUP(AJ85,PROTOKOL!$A:$E,5,FALSE))</f>
        <v xml:space="preserve"> </v>
      </c>
      <c r="AO85" s="211" t="str">
        <f t="shared" si="252"/>
        <v xml:space="preserve"> </v>
      </c>
      <c r="AP85" s="175">
        <f t="shared" si="193"/>
        <v>0</v>
      </c>
      <c r="AQ85" s="176" t="str">
        <f t="shared" si="194"/>
        <v xml:space="preserve"> </v>
      </c>
      <c r="AS85" s="172">
        <v>21</v>
      </c>
      <c r="AT85" s="232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50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195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51"/>
        <v xml:space="preserve"> </v>
      </c>
      <c r="BJ85" s="175" t="str">
        <f>IF(BF85=0," ",VLOOKUP(BF85,PROTOKOL!$A:$E,5,FALSE))</f>
        <v xml:space="preserve"> </v>
      </c>
      <c r="BK85" s="211" t="str">
        <f t="shared" si="253"/>
        <v xml:space="preserve"> </v>
      </c>
      <c r="BL85" s="175">
        <f t="shared" si="196"/>
        <v>0</v>
      </c>
      <c r="BM85" s="176" t="str">
        <f t="shared" si="197"/>
        <v xml:space="preserve"> </v>
      </c>
      <c r="BO85" s="172">
        <v>21</v>
      </c>
      <c r="BP85" s="232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52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198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53"/>
        <v xml:space="preserve"> </v>
      </c>
      <c r="CF85" s="175" t="str">
        <f>IF(CB85=0," ",VLOOKUP(CB85,PROTOKOL!$A:$E,5,FALSE))</f>
        <v xml:space="preserve"> </v>
      </c>
      <c r="CG85" s="211" t="str">
        <f t="shared" si="254"/>
        <v xml:space="preserve"> </v>
      </c>
      <c r="CH85" s="175">
        <f t="shared" si="199"/>
        <v>0</v>
      </c>
      <c r="CI85" s="176" t="str">
        <f t="shared" si="200"/>
        <v xml:space="preserve"> </v>
      </c>
      <c r="CK85" s="172">
        <v>21</v>
      </c>
      <c r="CL85" s="232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54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01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55"/>
        <v xml:space="preserve"> </v>
      </c>
      <c r="DB85" s="175" t="str">
        <f>IF(CX85=0," ",VLOOKUP(CX85,PROTOKOL!$A:$E,5,FALSE))</f>
        <v xml:space="preserve"> </v>
      </c>
      <c r="DC85" s="211" t="str">
        <f t="shared" si="255"/>
        <v xml:space="preserve"> </v>
      </c>
      <c r="DD85" s="175">
        <f t="shared" si="202"/>
        <v>0</v>
      </c>
      <c r="DE85" s="176" t="str">
        <f t="shared" si="203"/>
        <v xml:space="preserve"> </v>
      </c>
      <c r="DG85" s="172">
        <v>21</v>
      </c>
      <c r="DH85" s="232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56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04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57"/>
        <v xml:space="preserve"> </v>
      </c>
      <c r="DX85" s="175" t="str">
        <f>IF(DT85=0," ",VLOOKUP(DT85,PROTOKOL!$A:$E,5,FALSE))</f>
        <v xml:space="preserve"> </v>
      </c>
      <c r="DY85" s="211" t="str">
        <f t="shared" si="256"/>
        <v xml:space="preserve"> </v>
      </c>
      <c r="DZ85" s="175">
        <f t="shared" si="205"/>
        <v>0</v>
      </c>
      <c r="EA85" s="176" t="str">
        <f t="shared" si="206"/>
        <v xml:space="preserve"> </v>
      </c>
      <c r="EC85" s="172">
        <v>21</v>
      </c>
      <c r="ED85" s="232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58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07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59"/>
        <v xml:space="preserve"> </v>
      </c>
      <c r="ET85" s="175" t="str">
        <f>IF(EP85=0," ",VLOOKUP(EP85,PROTOKOL!$A:$E,5,FALSE))</f>
        <v xml:space="preserve"> </v>
      </c>
      <c r="EU85" s="211" t="str">
        <f t="shared" si="257"/>
        <v xml:space="preserve"> </v>
      </c>
      <c r="EV85" s="175">
        <f t="shared" si="208"/>
        <v>0</v>
      </c>
      <c r="EW85" s="176" t="str">
        <f t="shared" si="209"/>
        <v xml:space="preserve"> </v>
      </c>
      <c r="EY85" s="172">
        <v>21</v>
      </c>
      <c r="EZ85" s="232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60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10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61"/>
        <v xml:space="preserve"> </v>
      </c>
      <c r="FP85" s="175" t="str">
        <f>IF(FL85=0," ",VLOOKUP(FL85,PROTOKOL!$A:$E,5,FALSE))</f>
        <v xml:space="preserve"> </v>
      </c>
      <c r="FQ85" s="211" t="str">
        <f t="shared" si="258"/>
        <v xml:space="preserve"> </v>
      </c>
      <c r="FR85" s="175">
        <f t="shared" si="211"/>
        <v>0</v>
      </c>
      <c r="FS85" s="176" t="str">
        <f t="shared" si="212"/>
        <v xml:space="preserve"> </v>
      </c>
      <c r="FU85" s="172">
        <v>21</v>
      </c>
      <c r="FV85" s="232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62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13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63"/>
        <v xml:space="preserve"> </v>
      </c>
      <c r="GL85" s="175" t="str">
        <f>IF(GH85=0," ",VLOOKUP(GH85,PROTOKOL!$A:$E,5,FALSE))</f>
        <v xml:space="preserve"> </v>
      </c>
      <c r="GM85" s="211" t="str">
        <f t="shared" si="259"/>
        <v xml:space="preserve"> </v>
      </c>
      <c r="GN85" s="175">
        <f t="shared" si="214"/>
        <v>0</v>
      </c>
      <c r="GO85" s="176" t="str">
        <f t="shared" si="215"/>
        <v xml:space="preserve"> </v>
      </c>
      <c r="GQ85" s="172">
        <v>21</v>
      </c>
      <c r="GR85" s="232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64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16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65"/>
        <v xml:space="preserve"> </v>
      </c>
      <c r="HH85" s="175" t="str">
        <f>IF(HD85=0," ",VLOOKUP(HD85,PROTOKOL!$A:$E,5,FALSE))</f>
        <v xml:space="preserve"> </v>
      </c>
      <c r="HI85" s="211" t="str">
        <f t="shared" si="260"/>
        <v xml:space="preserve"> </v>
      </c>
      <c r="HJ85" s="175">
        <f t="shared" si="217"/>
        <v>0</v>
      </c>
      <c r="HK85" s="176" t="str">
        <f t="shared" si="218"/>
        <v xml:space="preserve"> </v>
      </c>
      <c r="HM85" s="172">
        <v>21</v>
      </c>
      <c r="HN85" s="232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66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19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67"/>
        <v xml:space="preserve"> </v>
      </c>
      <c r="ID85" s="175" t="str">
        <f>IF(HZ85=0," ",VLOOKUP(HZ85,PROTOKOL!$A:$E,5,FALSE))</f>
        <v xml:space="preserve"> </v>
      </c>
      <c r="IE85" s="211" t="str">
        <f t="shared" si="261"/>
        <v xml:space="preserve"> </v>
      </c>
      <c r="IF85" s="175">
        <f t="shared" si="220"/>
        <v>0</v>
      </c>
      <c r="IG85" s="176" t="str">
        <f t="shared" si="221"/>
        <v xml:space="preserve"> </v>
      </c>
      <c r="II85" s="172">
        <v>21</v>
      </c>
      <c r="IJ85" s="232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68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22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69"/>
        <v xml:space="preserve"> </v>
      </c>
      <c r="IZ85" s="175" t="str">
        <f>IF(IV85=0," ",VLOOKUP(IV85,PROTOKOL!$A:$E,5,FALSE))</f>
        <v xml:space="preserve"> </v>
      </c>
      <c r="JA85" s="211" t="str">
        <f t="shared" si="262"/>
        <v xml:space="preserve"> </v>
      </c>
      <c r="JB85" s="175">
        <f t="shared" si="223"/>
        <v>0</v>
      </c>
      <c r="JC85" s="176" t="str">
        <f t="shared" si="224"/>
        <v xml:space="preserve"> </v>
      </c>
      <c r="JE85" s="172">
        <v>21</v>
      </c>
      <c r="JF85" s="232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70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25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71"/>
        <v xml:space="preserve"> </v>
      </c>
      <c r="JV85" s="175" t="str">
        <f>IF(JR85=0," ",VLOOKUP(JR85,PROTOKOL!$A:$E,5,FALSE))</f>
        <v xml:space="preserve"> </v>
      </c>
      <c r="JW85" s="211" t="str">
        <f t="shared" si="263"/>
        <v xml:space="preserve"> </v>
      </c>
      <c r="JX85" s="175">
        <f t="shared" si="226"/>
        <v>0</v>
      </c>
      <c r="JY85" s="176" t="str">
        <f t="shared" si="227"/>
        <v xml:space="preserve"> </v>
      </c>
      <c r="KA85" s="172">
        <v>21</v>
      </c>
      <c r="KB85" s="232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72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28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73"/>
        <v xml:space="preserve"> </v>
      </c>
      <c r="KR85" s="175" t="str">
        <f>IF(KN85=0," ",VLOOKUP(KN85,PROTOKOL!$A:$E,5,FALSE))</f>
        <v xml:space="preserve"> </v>
      </c>
      <c r="KS85" s="211" t="str">
        <f t="shared" si="264"/>
        <v xml:space="preserve"> </v>
      </c>
      <c r="KT85" s="175">
        <f t="shared" si="229"/>
        <v>0</v>
      </c>
      <c r="KU85" s="176" t="str">
        <f t="shared" si="230"/>
        <v xml:space="preserve"> </v>
      </c>
      <c r="KW85" s="172">
        <v>21</v>
      </c>
      <c r="KX85" s="232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74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31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75"/>
        <v xml:space="preserve"> </v>
      </c>
      <c r="LN85" s="175" t="str">
        <f>IF(LJ85=0," ",VLOOKUP(LJ85,PROTOKOL!$A:$E,5,FALSE))</f>
        <v xml:space="preserve"> </v>
      </c>
      <c r="LO85" s="211" t="str">
        <f t="shared" si="265"/>
        <v xml:space="preserve"> </v>
      </c>
      <c r="LP85" s="175">
        <f t="shared" si="232"/>
        <v>0</v>
      </c>
      <c r="LQ85" s="176" t="str">
        <f t="shared" si="233"/>
        <v xml:space="preserve"> </v>
      </c>
      <c r="LS85" s="172">
        <v>21</v>
      </c>
      <c r="LT85" s="232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76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34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77"/>
        <v xml:space="preserve"> </v>
      </c>
      <c r="MJ85" s="175" t="str">
        <f>IF(MF85=0," ",VLOOKUP(MF85,PROTOKOL!$A:$E,5,FALSE))</f>
        <v xml:space="preserve"> </v>
      </c>
      <c r="MK85" s="211" t="str">
        <f t="shared" si="266"/>
        <v xml:space="preserve"> </v>
      </c>
      <c r="ML85" s="175">
        <f t="shared" si="235"/>
        <v>0</v>
      </c>
      <c r="MM85" s="176" t="str">
        <f t="shared" si="236"/>
        <v xml:space="preserve"> </v>
      </c>
      <c r="MO85" s="172">
        <v>21</v>
      </c>
      <c r="MP85" s="232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78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37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79"/>
        <v xml:space="preserve"> </v>
      </c>
      <c r="NF85" s="175" t="str">
        <f>IF(NB85=0," ",VLOOKUP(NB85,PROTOKOL!$A:$E,5,FALSE))</f>
        <v xml:space="preserve"> </v>
      </c>
      <c r="NG85" s="211" t="str">
        <f t="shared" si="267"/>
        <v xml:space="preserve"> </v>
      </c>
      <c r="NH85" s="175">
        <f t="shared" si="238"/>
        <v>0</v>
      </c>
      <c r="NI85" s="176" t="str">
        <f t="shared" si="239"/>
        <v xml:space="preserve"> </v>
      </c>
      <c r="NK85" s="172">
        <v>21</v>
      </c>
      <c r="NL85" s="232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80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40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81"/>
        <v xml:space="preserve"> </v>
      </c>
      <c r="OB85" s="175" t="str">
        <f>IF(NX85=0," ",VLOOKUP(NX85,PROTOKOL!$A:$E,5,FALSE))</f>
        <v xml:space="preserve"> </v>
      </c>
      <c r="OC85" s="211" t="str">
        <f t="shared" si="268"/>
        <v xml:space="preserve"> </v>
      </c>
      <c r="OD85" s="175">
        <f t="shared" si="241"/>
        <v>0</v>
      </c>
      <c r="OE85" s="176" t="str">
        <f t="shared" si="242"/>
        <v xml:space="preserve"> </v>
      </c>
      <c r="OG85" s="172">
        <v>21</v>
      </c>
      <c r="OH85" s="232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82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43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83"/>
        <v xml:space="preserve"> </v>
      </c>
      <c r="OX85" s="175" t="str">
        <f>IF(OT85=0," ",VLOOKUP(OT85,PROTOKOL!$A:$E,5,FALSE))</f>
        <v xml:space="preserve"> </v>
      </c>
      <c r="OY85" s="211" t="str">
        <f t="shared" si="269"/>
        <v xml:space="preserve"> </v>
      </c>
      <c r="OZ85" s="175">
        <f t="shared" si="244"/>
        <v>0</v>
      </c>
      <c r="PA85" s="176" t="str">
        <f t="shared" si="245"/>
        <v xml:space="preserve"> </v>
      </c>
      <c r="PC85" s="172">
        <v>21</v>
      </c>
      <c r="PD85" s="232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84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46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85"/>
        <v xml:space="preserve"> </v>
      </c>
      <c r="PT85" s="175" t="str">
        <f>IF(PP85=0," ",VLOOKUP(PP85,PROTOKOL!$A:$E,5,FALSE))</f>
        <v xml:space="preserve"> </v>
      </c>
      <c r="PU85" s="211" t="str">
        <f t="shared" si="270"/>
        <v xml:space="preserve"> </v>
      </c>
      <c r="PV85" s="175">
        <f t="shared" si="247"/>
        <v>0</v>
      </c>
      <c r="PW85" s="176" t="str">
        <f t="shared" si="248"/>
        <v xml:space="preserve"> </v>
      </c>
      <c r="PY85" s="172">
        <v>21</v>
      </c>
      <c r="PZ85" s="232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186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49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187"/>
        <v xml:space="preserve"> </v>
      </c>
      <c r="QP85" s="175" t="str">
        <f>IF(QL85=0," ",VLOOKUP(QL85,PROTOKOL!$A:$E,5,FALSE))</f>
        <v xml:space="preserve"> </v>
      </c>
      <c r="QQ85" s="211" t="str">
        <f t="shared" si="271"/>
        <v xml:space="preserve"> </v>
      </c>
      <c r="QR85" s="175">
        <f t="shared" si="250"/>
        <v>0</v>
      </c>
      <c r="QS85" s="176" t="str">
        <f t="shared" si="251"/>
        <v xml:space="preserve"> </v>
      </c>
    </row>
    <row r="86" spans="1:461" ht="15">
      <c r="A86" s="172">
        <v>22</v>
      </c>
      <c r="B86" s="233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46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188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47"/>
        <v xml:space="preserve"> </v>
      </c>
      <c r="R86" s="175" t="str">
        <f>IF(N86=0," ",VLOOKUP(N86,PROTOKOL!$A:$E,5,FALSE))</f>
        <v xml:space="preserve"> </v>
      </c>
      <c r="S86" s="211" t="str">
        <f t="shared" si="189"/>
        <v xml:space="preserve"> </v>
      </c>
      <c r="T86" s="175">
        <f t="shared" si="190"/>
        <v>0</v>
      </c>
      <c r="U86" s="176" t="str">
        <f t="shared" si="191"/>
        <v xml:space="preserve"> </v>
      </c>
      <c r="W86" s="172">
        <v>22</v>
      </c>
      <c r="X86" s="233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48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192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49"/>
        <v xml:space="preserve"> </v>
      </c>
      <c r="AN86" s="175" t="str">
        <f>IF(AJ86=0," ",VLOOKUP(AJ86,PROTOKOL!$A:$E,5,FALSE))</f>
        <v xml:space="preserve"> </v>
      </c>
      <c r="AO86" s="211" t="str">
        <f t="shared" si="252"/>
        <v xml:space="preserve"> </v>
      </c>
      <c r="AP86" s="175">
        <f t="shared" si="193"/>
        <v>0</v>
      </c>
      <c r="AQ86" s="176" t="str">
        <f t="shared" si="194"/>
        <v xml:space="preserve"> </v>
      </c>
      <c r="AS86" s="172">
        <v>22</v>
      </c>
      <c r="AT86" s="233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50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195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51"/>
        <v xml:space="preserve"> </v>
      </c>
      <c r="BJ86" s="175" t="str">
        <f>IF(BF86=0," ",VLOOKUP(BF86,PROTOKOL!$A:$E,5,FALSE))</f>
        <v xml:space="preserve"> </v>
      </c>
      <c r="BK86" s="211" t="str">
        <f t="shared" si="253"/>
        <v xml:space="preserve"> </v>
      </c>
      <c r="BL86" s="175">
        <f t="shared" si="196"/>
        <v>0</v>
      </c>
      <c r="BM86" s="176" t="str">
        <f t="shared" si="197"/>
        <v xml:space="preserve"> </v>
      </c>
      <c r="BO86" s="172">
        <v>22</v>
      </c>
      <c r="BP86" s="233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52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198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53"/>
        <v xml:space="preserve"> </v>
      </c>
      <c r="CF86" s="175" t="str">
        <f>IF(CB86=0," ",VLOOKUP(CB86,PROTOKOL!$A:$E,5,FALSE))</f>
        <v xml:space="preserve"> </v>
      </c>
      <c r="CG86" s="211" t="str">
        <f t="shared" si="254"/>
        <v xml:space="preserve"> </v>
      </c>
      <c r="CH86" s="175">
        <f t="shared" si="199"/>
        <v>0</v>
      </c>
      <c r="CI86" s="176" t="str">
        <f t="shared" si="200"/>
        <v xml:space="preserve"> </v>
      </c>
      <c r="CK86" s="172">
        <v>22</v>
      </c>
      <c r="CL86" s="233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54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01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55"/>
        <v xml:space="preserve"> </v>
      </c>
      <c r="DB86" s="175" t="str">
        <f>IF(CX86=0," ",VLOOKUP(CX86,PROTOKOL!$A:$E,5,FALSE))</f>
        <v xml:space="preserve"> </v>
      </c>
      <c r="DC86" s="211" t="str">
        <f t="shared" si="255"/>
        <v xml:space="preserve"> </v>
      </c>
      <c r="DD86" s="175">
        <f t="shared" si="202"/>
        <v>0</v>
      </c>
      <c r="DE86" s="176" t="str">
        <f t="shared" si="203"/>
        <v xml:space="preserve"> </v>
      </c>
      <c r="DG86" s="172">
        <v>22</v>
      </c>
      <c r="DH86" s="233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56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04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57"/>
        <v xml:space="preserve"> </v>
      </c>
      <c r="DX86" s="175" t="str">
        <f>IF(DT86=0," ",VLOOKUP(DT86,PROTOKOL!$A:$E,5,FALSE))</f>
        <v xml:space="preserve"> </v>
      </c>
      <c r="DY86" s="211" t="str">
        <f t="shared" si="256"/>
        <v xml:space="preserve"> </v>
      </c>
      <c r="DZ86" s="175">
        <f t="shared" si="205"/>
        <v>0</v>
      </c>
      <c r="EA86" s="176" t="str">
        <f t="shared" si="206"/>
        <v xml:space="preserve"> </v>
      </c>
      <c r="EC86" s="172">
        <v>22</v>
      </c>
      <c r="ED86" s="233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58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07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59"/>
        <v xml:space="preserve"> </v>
      </c>
      <c r="ET86" s="175" t="str">
        <f>IF(EP86=0," ",VLOOKUP(EP86,PROTOKOL!$A:$E,5,FALSE))</f>
        <v xml:space="preserve"> </v>
      </c>
      <c r="EU86" s="211" t="str">
        <f t="shared" si="257"/>
        <v xml:space="preserve"> </v>
      </c>
      <c r="EV86" s="175">
        <f t="shared" si="208"/>
        <v>0</v>
      </c>
      <c r="EW86" s="176" t="str">
        <f t="shared" si="209"/>
        <v xml:space="preserve"> </v>
      </c>
      <c r="EY86" s="172">
        <v>22</v>
      </c>
      <c r="EZ86" s="233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60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10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61"/>
        <v xml:space="preserve"> </v>
      </c>
      <c r="FP86" s="175" t="str">
        <f>IF(FL86=0," ",VLOOKUP(FL86,PROTOKOL!$A:$E,5,FALSE))</f>
        <v xml:space="preserve"> </v>
      </c>
      <c r="FQ86" s="211" t="str">
        <f t="shared" si="258"/>
        <v xml:space="preserve"> </v>
      </c>
      <c r="FR86" s="175">
        <f t="shared" si="211"/>
        <v>0</v>
      </c>
      <c r="FS86" s="176" t="str">
        <f t="shared" si="212"/>
        <v xml:space="preserve"> </v>
      </c>
      <c r="FU86" s="172">
        <v>22</v>
      </c>
      <c r="FV86" s="233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62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13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63"/>
        <v xml:space="preserve"> </v>
      </c>
      <c r="GL86" s="175" t="str">
        <f>IF(GH86=0," ",VLOOKUP(GH86,PROTOKOL!$A:$E,5,FALSE))</f>
        <v xml:space="preserve"> </v>
      </c>
      <c r="GM86" s="211" t="str">
        <f t="shared" si="259"/>
        <v xml:space="preserve"> </v>
      </c>
      <c r="GN86" s="175">
        <f t="shared" si="214"/>
        <v>0</v>
      </c>
      <c r="GO86" s="176" t="str">
        <f t="shared" si="215"/>
        <v xml:space="preserve"> </v>
      </c>
      <c r="GQ86" s="172">
        <v>22</v>
      </c>
      <c r="GR86" s="233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64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16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65"/>
        <v xml:space="preserve"> </v>
      </c>
      <c r="HH86" s="175" t="str">
        <f>IF(HD86=0," ",VLOOKUP(HD86,PROTOKOL!$A:$E,5,FALSE))</f>
        <v xml:space="preserve"> </v>
      </c>
      <c r="HI86" s="211" t="str">
        <f t="shared" si="260"/>
        <v xml:space="preserve"> </v>
      </c>
      <c r="HJ86" s="175">
        <f t="shared" si="217"/>
        <v>0</v>
      </c>
      <c r="HK86" s="176" t="str">
        <f t="shared" si="218"/>
        <v xml:space="preserve"> </v>
      </c>
      <c r="HM86" s="172">
        <v>22</v>
      </c>
      <c r="HN86" s="233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66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19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67"/>
        <v xml:space="preserve"> </v>
      </c>
      <c r="ID86" s="175" t="str">
        <f>IF(HZ86=0," ",VLOOKUP(HZ86,PROTOKOL!$A:$E,5,FALSE))</f>
        <v xml:space="preserve"> </v>
      </c>
      <c r="IE86" s="211" t="str">
        <f t="shared" si="261"/>
        <v xml:space="preserve"> </v>
      </c>
      <c r="IF86" s="175">
        <f t="shared" si="220"/>
        <v>0</v>
      </c>
      <c r="IG86" s="176" t="str">
        <f t="shared" si="221"/>
        <v xml:space="preserve"> </v>
      </c>
      <c r="II86" s="172">
        <v>22</v>
      </c>
      <c r="IJ86" s="233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68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22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69"/>
        <v xml:space="preserve"> </v>
      </c>
      <c r="IZ86" s="175" t="str">
        <f>IF(IV86=0," ",VLOOKUP(IV86,PROTOKOL!$A:$E,5,FALSE))</f>
        <v xml:space="preserve"> </v>
      </c>
      <c r="JA86" s="211" t="str">
        <f t="shared" si="262"/>
        <v xml:space="preserve"> </v>
      </c>
      <c r="JB86" s="175">
        <f t="shared" si="223"/>
        <v>0</v>
      </c>
      <c r="JC86" s="176" t="str">
        <f t="shared" si="224"/>
        <v xml:space="preserve"> </v>
      </c>
      <c r="JE86" s="172">
        <v>22</v>
      </c>
      <c r="JF86" s="233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70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25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71"/>
        <v xml:space="preserve"> </v>
      </c>
      <c r="JV86" s="175" t="str">
        <f>IF(JR86=0," ",VLOOKUP(JR86,PROTOKOL!$A:$E,5,FALSE))</f>
        <v xml:space="preserve"> </v>
      </c>
      <c r="JW86" s="211" t="str">
        <f t="shared" si="263"/>
        <v xml:space="preserve"> </v>
      </c>
      <c r="JX86" s="175">
        <f t="shared" si="226"/>
        <v>0</v>
      </c>
      <c r="JY86" s="176" t="str">
        <f t="shared" si="227"/>
        <v xml:space="preserve"> </v>
      </c>
      <c r="KA86" s="172">
        <v>22</v>
      </c>
      <c r="KB86" s="233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72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28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73"/>
        <v xml:space="preserve"> </v>
      </c>
      <c r="KR86" s="175" t="str">
        <f>IF(KN86=0," ",VLOOKUP(KN86,PROTOKOL!$A:$E,5,FALSE))</f>
        <v xml:space="preserve"> </v>
      </c>
      <c r="KS86" s="211" t="str">
        <f t="shared" si="264"/>
        <v xml:space="preserve"> </v>
      </c>
      <c r="KT86" s="175">
        <f t="shared" si="229"/>
        <v>0</v>
      </c>
      <c r="KU86" s="176" t="str">
        <f t="shared" si="230"/>
        <v xml:space="preserve"> </v>
      </c>
      <c r="KW86" s="172">
        <v>22</v>
      </c>
      <c r="KX86" s="233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74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31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75"/>
        <v xml:space="preserve"> </v>
      </c>
      <c r="LN86" s="175" t="str">
        <f>IF(LJ86=0," ",VLOOKUP(LJ86,PROTOKOL!$A:$E,5,FALSE))</f>
        <v xml:space="preserve"> </v>
      </c>
      <c r="LO86" s="211" t="str">
        <f t="shared" si="265"/>
        <v xml:space="preserve"> </v>
      </c>
      <c r="LP86" s="175">
        <f t="shared" si="232"/>
        <v>0</v>
      </c>
      <c r="LQ86" s="176" t="str">
        <f t="shared" si="233"/>
        <v xml:space="preserve"> </v>
      </c>
      <c r="LS86" s="172">
        <v>22</v>
      </c>
      <c r="LT86" s="233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76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34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77"/>
        <v xml:space="preserve"> </v>
      </c>
      <c r="MJ86" s="175" t="str">
        <f>IF(MF86=0," ",VLOOKUP(MF86,PROTOKOL!$A:$E,5,FALSE))</f>
        <v xml:space="preserve"> </v>
      </c>
      <c r="MK86" s="211" t="str">
        <f t="shared" si="266"/>
        <v xml:space="preserve"> </v>
      </c>
      <c r="ML86" s="175">
        <f t="shared" si="235"/>
        <v>0</v>
      </c>
      <c r="MM86" s="176" t="str">
        <f t="shared" si="236"/>
        <v xml:space="preserve"> </v>
      </c>
      <c r="MO86" s="172">
        <v>22</v>
      </c>
      <c r="MP86" s="233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78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37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79"/>
        <v xml:space="preserve"> </v>
      </c>
      <c r="NF86" s="175" t="str">
        <f>IF(NB86=0," ",VLOOKUP(NB86,PROTOKOL!$A:$E,5,FALSE))</f>
        <v xml:space="preserve"> </v>
      </c>
      <c r="NG86" s="211" t="str">
        <f t="shared" si="267"/>
        <v xml:space="preserve"> </v>
      </c>
      <c r="NH86" s="175">
        <f t="shared" si="238"/>
        <v>0</v>
      </c>
      <c r="NI86" s="176" t="str">
        <f t="shared" si="239"/>
        <v xml:space="preserve"> </v>
      </c>
      <c r="NK86" s="172">
        <v>22</v>
      </c>
      <c r="NL86" s="233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80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40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81"/>
        <v xml:space="preserve"> </v>
      </c>
      <c r="OB86" s="175" t="str">
        <f>IF(NX86=0," ",VLOOKUP(NX86,PROTOKOL!$A:$E,5,FALSE))</f>
        <v xml:space="preserve"> </v>
      </c>
      <c r="OC86" s="211" t="str">
        <f t="shared" si="268"/>
        <v xml:space="preserve"> </v>
      </c>
      <c r="OD86" s="175">
        <f t="shared" si="241"/>
        <v>0</v>
      </c>
      <c r="OE86" s="176" t="str">
        <f t="shared" si="242"/>
        <v xml:space="preserve"> </v>
      </c>
      <c r="OG86" s="172">
        <v>22</v>
      </c>
      <c r="OH86" s="233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82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43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83"/>
        <v xml:space="preserve"> </v>
      </c>
      <c r="OX86" s="175" t="str">
        <f>IF(OT86=0," ",VLOOKUP(OT86,PROTOKOL!$A:$E,5,FALSE))</f>
        <v xml:space="preserve"> </v>
      </c>
      <c r="OY86" s="211" t="str">
        <f t="shared" si="269"/>
        <v xml:space="preserve"> </v>
      </c>
      <c r="OZ86" s="175">
        <f t="shared" si="244"/>
        <v>0</v>
      </c>
      <c r="PA86" s="176" t="str">
        <f t="shared" si="245"/>
        <v xml:space="preserve"> </v>
      </c>
      <c r="PC86" s="172">
        <v>22</v>
      </c>
      <c r="PD86" s="233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84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46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85"/>
        <v xml:space="preserve"> </v>
      </c>
      <c r="PT86" s="175" t="str">
        <f>IF(PP86=0," ",VLOOKUP(PP86,PROTOKOL!$A:$E,5,FALSE))</f>
        <v xml:space="preserve"> </v>
      </c>
      <c r="PU86" s="211" t="str">
        <f t="shared" si="270"/>
        <v xml:space="preserve"> </v>
      </c>
      <c r="PV86" s="175">
        <f t="shared" si="247"/>
        <v>0</v>
      </c>
      <c r="PW86" s="176" t="str">
        <f t="shared" si="248"/>
        <v xml:space="preserve"> </v>
      </c>
      <c r="PY86" s="172">
        <v>22</v>
      </c>
      <c r="PZ86" s="233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186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49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187"/>
        <v xml:space="preserve"> </v>
      </c>
      <c r="QP86" s="175" t="str">
        <f>IF(QL86=0," ",VLOOKUP(QL86,PROTOKOL!$A:$E,5,FALSE))</f>
        <v xml:space="preserve"> </v>
      </c>
      <c r="QQ86" s="211" t="str">
        <f t="shared" si="271"/>
        <v xml:space="preserve"> </v>
      </c>
      <c r="QR86" s="175">
        <f t="shared" si="250"/>
        <v>0</v>
      </c>
      <c r="QS86" s="176" t="str">
        <f t="shared" si="251"/>
        <v xml:space="preserve"> </v>
      </c>
    </row>
    <row r="87" spans="1:461" ht="15">
      <c r="A87" s="172">
        <v>22</v>
      </c>
      <c r="B87" s="231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46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188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47"/>
        <v xml:space="preserve"> </v>
      </c>
      <c r="R87" s="175" t="str">
        <f>IF(N87=0," ",VLOOKUP(N87,PROTOKOL!$A:$E,5,FALSE))</f>
        <v xml:space="preserve"> </v>
      </c>
      <c r="S87" s="211" t="str">
        <f t="shared" si="189"/>
        <v xml:space="preserve"> </v>
      </c>
      <c r="T87" s="175">
        <f t="shared" si="190"/>
        <v>0</v>
      </c>
      <c r="U87" s="176" t="str">
        <f t="shared" si="191"/>
        <v xml:space="preserve"> </v>
      </c>
      <c r="W87" s="172">
        <v>22</v>
      </c>
      <c r="X87" s="231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48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192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49"/>
        <v xml:space="preserve"> </v>
      </c>
      <c r="AN87" s="175" t="str">
        <f>IF(AJ87=0," ",VLOOKUP(AJ87,PROTOKOL!$A:$E,5,FALSE))</f>
        <v xml:space="preserve"> </v>
      </c>
      <c r="AO87" s="211" t="str">
        <f t="shared" si="252"/>
        <v xml:space="preserve"> </v>
      </c>
      <c r="AP87" s="175">
        <f t="shared" si="193"/>
        <v>0</v>
      </c>
      <c r="AQ87" s="176" t="str">
        <f t="shared" si="194"/>
        <v xml:space="preserve"> </v>
      </c>
      <c r="AS87" s="172">
        <v>22</v>
      </c>
      <c r="AT87" s="231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50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195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51"/>
        <v xml:space="preserve"> </v>
      </c>
      <c r="BJ87" s="175" t="str">
        <f>IF(BF87=0," ",VLOOKUP(BF87,PROTOKOL!$A:$E,5,FALSE))</f>
        <v xml:space="preserve"> </v>
      </c>
      <c r="BK87" s="211" t="str">
        <f t="shared" si="253"/>
        <v xml:space="preserve"> </v>
      </c>
      <c r="BL87" s="175">
        <f t="shared" si="196"/>
        <v>0</v>
      </c>
      <c r="BM87" s="176" t="str">
        <f t="shared" si="197"/>
        <v xml:space="preserve"> </v>
      </c>
      <c r="BO87" s="172">
        <v>22</v>
      </c>
      <c r="BP87" s="231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52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198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53"/>
        <v xml:space="preserve"> </v>
      </c>
      <c r="CF87" s="175" t="str">
        <f>IF(CB87=0," ",VLOOKUP(CB87,PROTOKOL!$A:$E,5,FALSE))</f>
        <v xml:space="preserve"> </v>
      </c>
      <c r="CG87" s="211" t="str">
        <f t="shared" si="254"/>
        <v xml:space="preserve"> </v>
      </c>
      <c r="CH87" s="175">
        <f t="shared" si="199"/>
        <v>0</v>
      </c>
      <c r="CI87" s="176" t="str">
        <f t="shared" si="200"/>
        <v xml:space="preserve"> </v>
      </c>
      <c r="CK87" s="172">
        <v>22</v>
      </c>
      <c r="CL87" s="231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54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01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55"/>
        <v xml:space="preserve"> </v>
      </c>
      <c r="DB87" s="175" t="str">
        <f>IF(CX87=0," ",VLOOKUP(CX87,PROTOKOL!$A:$E,5,FALSE))</f>
        <v xml:space="preserve"> </v>
      </c>
      <c r="DC87" s="211" t="str">
        <f t="shared" si="255"/>
        <v xml:space="preserve"> </v>
      </c>
      <c r="DD87" s="175">
        <f t="shared" si="202"/>
        <v>0</v>
      </c>
      <c r="DE87" s="176" t="str">
        <f t="shared" si="203"/>
        <v xml:space="preserve"> </v>
      </c>
      <c r="DG87" s="172">
        <v>22</v>
      </c>
      <c r="DH87" s="231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56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04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57"/>
        <v xml:space="preserve"> </v>
      </c>
      <c r="DX87" s="175" t="str">
        <f>IF(DT87=0," ",VLOOKUP(DT87,PROTOKOL!$A:$E,5,FALSE))</f>
        <v xml:space="preserve"> </v>
      </c>
      <c r="DY87" s="211" t="str">
        <f t="shared" si="256"/>
        <v xml:space="preserve"> </v>
      </c>
      <c r="DZ87" s="175">
        <f t="shared" si="205"/>
        <v>0</v>
      </c>
      <c r="EA87" s="176" t="str">
        <f t="shared" si="206"/>
        <v xml:space="preserve"> </v>
      </c>
      <c r="EC87" s="172">
        <v>22</v>
      </c>
      <c r="ED87" s="231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58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07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59"/>
        <v xml:space="preserve"> </v>
      </c>
      <c r="ET87" s="175" t="str">
        <f>IF(EP87=0," ",VLOOKUP(EP87,PROTOKOL!$A:$E,5,FALSE))</f>
        <v xml:space="preserve"> </v>
      </c>
      <c r="EU87" s="211" t="str">
        <f t="shared" si="257"/>
        <v xml:space="preserve"> </v>
      </c>
      <c r="EV87" s="175">
        <f t="shared" si="208"/>
        <v>0</v>
      </c>
      <c r="EW87" s="176" t="str">
        <f t="shared" si="209"/>
        <v xml:space="preserve"> </v>
      </c>
      <c r="EY87" s="172">
        <v>22</v>
      </c>
      <c r="EZ87" s="231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60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10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61"/>
        <v xml:space="preserve"> </v>
      </c>
      <c r="FP87" s="175" t="str">
        <f>IF(FL87=0," ",VLOOKUP(FL87,PROTOKOL!$A:$E,5,FALSE))</f>
        <v xml:space="preserve"> </v>
      </c>
      <c r="FQ87" s="211" t="str">
        <f t="shared" si="258"/>
        <v xml:space="preserve"> </v>
      </c>
      <c r="FR87" s="175">
        <f t="shared" si="211"/>
        <v>0</v>
      </c>
      <c r="FS87" s="176" t="str">
        <f t="shared" si="212"/>
        <v xml:space="preserve"> </v>
      </c>
      <c r="FU87" s="172">
        <v>22</v>
      </c>
      <c r="FV87" s="231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62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13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63"/>
        <v xml:space="preserve"> </v>
      </c>
      <c r="GL87" s="175" t="str">
        <f>IF(GH87=0," ",VLOOKUP(GH87,PROTOKOL!$A:$E,5,FALSE))</f>
        <v xml:space="preserve"> </v>
      </c>
      <c r="GM87" s="211" t="str">
        <f t="shared" si="259"/>
        <v xml:space="preserve"> </v>
      </c>
      <c r="GN87" s="175">
        <f t="shared" si="214"/>
        <v>0</v>
      </c>
      <c r="GO87" s="176" t="str">
        <f t="shared" si="215"/>
        <v xml:space="preserve"> </v>
      </c>
      <c r="GQ87" s="172">
        <v>22</v>
      </c>
      <c r="GR87" s="231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64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16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65"/>
        <v xml:space="preserve"> </v>
      </c>
      <c r="HH87" s="175" t="str">
        <f>IF(HD87=0," ",VLOOKUP(HD87,PROTOKOL!$A:$E,5,FALSE))</f>
        <v xml:space="preserve"> </v>
      </c>
      <c r="HI87" s="211" t="str">
        <f t="shared" si="260"/>
        <v xml:space="preserve"> </v>
      </c>
      <c r="HJ87" s="175">
        <f t="shared" si="217"/>
        <v>0</v>
      </c>
      <c r="HK87" s="176" t="str">
        <f t="shared" si="218"/>
        <v xml:space="preserve"> </v>
      </c>
      <c r="HM87" s="172">
        <v>22</v>
      </c>
      <c r="HN87" s="231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66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19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67"/>
        <v xml:space="preserve"> </v>
      </c>
      <c r="ID87" s="175" t="str">
        <f>IF(HZ87=0," ",VLOOKUP(HZ87,PROTOKOL!$A:$E,5,FALSE))</f>
        <v xml:space="preserve"> </v>
      </c>
      <c r="IE87" s="211" t="str">
        <f t="shared" si="261"/>
        <v xml:space="preserve"> </v>
      </c>
      <c r="IF87" s="175">
        <f t="shared" si="220"/>
        <v>0</v>
      </c>
      <c r="IG87" s="176" t="str">
        <f t="shared" si="221"/>
        <v xml:space="preserve"> </v>
      </c>
      <c r="II87" s="172">
        <v>22</v>
      </c>
      <c r="IJ87" s="231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68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22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69"/>
        <v xml:space="preserve"> </v>
      </c>
      <c r="IZ87" s="175" t="str">
        <f>IF(IV87=0," ",VLOOKUP(IV87,PROTOKOL!$A:$E,5,FALSE))</f>
        <v xml:space="preserve"> </v>
      </c>
      <c r="JA87" s="211" t="str">
        <f t="shared" si="262"/>
        <v xml:space="preserve"> </v>
      </c>
      <c r="JB87" s="175">
        <f t="shared" si="223"/>
        <v>0</v>
      </c>
      <c r="JC87" s="176" t="str">
        <f t="shared" si="224"/>
        <v xml:space="preserve"> </v>
      </c>
      <c r="JE87" s="172">
        <v>22</v>
      </c>
      <c r="JF87" s="231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70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25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71"/>
        <v xml:space="preserve"> </v>
      </c>
      <c r="JV87" s="175" t="str">
        <f>IF(JR87=0," ",VLOOKUP(JR87,PROTOKOL!$A:$E,5,FALSE))</f>
        <v xml:space="preserve"> </v>
      </c>
      <c r="JW87" s="211" t="str">
        <f t="shared" si="263"/>
        <v xml:space="preserve"> </v>
      </c>
      <c r="JX87" s="175">
        <f t="shared" si="226"/>
        <v>0</v>
      </c>
      <c r="JY87" s="176" t="str">
        <f t="shared" si="227"/>
        <v xml:space="preserve"> </v>
      </c>
      <c r="KA87" s="172">
        <v>22</v>
      </c>
      <c r="KB87" s="231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72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28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73"/>
        <v xml:space="preserve"> </v>
      </c>
      <c r="KR87" s="175" t="str">
        <f>IF(KN87=0," ",VLOOKUP(KN87,PROTOKOL!$A:$E,5,FALSE))</f>
        <v xml:space="preserve"> </v>
      </c>
      <c r="KS87" s="211" t="str">
        <f t="shared" si="264"/>
        <v xml:space="preserve"> </v>
      </c>
      <c r="KT87" s="175">
        <f t="shared" si="229"/>
        <v>0</v>
      </c>
      <c r="KU87" s="176" t="str">
        <f t="shared" si="230"/>
        <v xml:space="preserve"> </v>
      </c>
      <c r="KW87" s="172">
        <v>22</v>
      </c>
      <c r="KX87" s="231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74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31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75"/>
        <v xml:space="preserve"> </v>
      </c>
      <c r="LN87" s="175" t="str">
        <f>IF(LJ87=0," ",VLOOKUP(LJ87,PROTOKOL!$A:$E,5,FALSE))</f>
        <v xml:space="preserve"> </v>
      </c>
      <c r="LO87" s="211" t="str">
        <f t="shared" si="265"/>
        <v xml:space="preserve"> </v>
      </c>
      <c r="LP87" s="175">
        <f t="shared" si="232"/>
        <v>0</v>
      </c>
      <c r="LQ87" s="176" t="str">
        <f t="shared" si="233"/>
        <v xml:space="preserve"> </v>
      </c>
      <c r="LS87" s="172">
        <v>22</v>
      </c>
      <c r="LT87" s="231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76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34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77"/>
        <v xml:space="preserve"> </v>
      </c>
      <c r="MJ87" s="175" t="str">
        <f>IF(MF87=0," ",VLOOKUP(MF87,PROTOKOL!$A:$E,5,FALSE))</f>
        <v xml:space="preserve"> </v>
      </c>
      <c r="MK87" s="211" t="str">
        <f t="shared" si="266"/>
        <v xml:space="preserve"> </v>
      </c>
      <c r="ML87" s="175">
        <f t="shared" si="235"/>
        <v>0</v>
      </c>
      <c r="MM87" s="176" t="str">
        <f t="shared" si="236"/>
        <v xml:space="preserve"> </v>
      </c>
      <c r="MO87" s="172">
        <v>22</v>
      </c>
      <c r="MP87" s="231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78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37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79"/>
        <v xml:space="preserve"> </v>
      </c>
      <c r="NF87" s="175" t="str">
        <f>IF(NB87=0," ",VLOOKUP(NB87,PROTOKOL!$A:$E,5,FALSE))</f>
        <v xml:space="preserve"> </v>
      </c>
      <c r="NG87" s="211" t="str">
        <f t="shared" si="267"/>
        <v xml:space="preserve"> </v>
      </c>
      <c r="NH87" s="175">
        <f t="shared" si="238"/>
        <v>0</v>
      </c>
      <c r="NI87" s="176" t="str">
        <f t="shared" si="239"/>
        <v xml:space="preserve"> </v>
      </c>
      <c r="NK87" s="172">
        <v>22</v>
      </c>
      <c r="NL87" s="231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80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40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81"/>
        <v xml:space="preserve"> </v>
      </c>
      <c r="OB87" s="175" t="str">
        <f>IF(NX87=0," ",VLOOKUP(NX87,PROTOKOL!$A:$E,5,FALSE))</f>
        <v xml:space="preserve"> </v>
      </c>
      <c r="OC87" s="211" t="str">
        <f t="shared" si="268"/>
        <v xml:space="preserve"> </v>
      </c>
      <c r="OD87" s="175">
        <f t="shared" si="241"/>
        <v>0</v>
      </c>
      <c r="OE87" s="176" t="str">
        <f t="shared" si="242"/>
        <v xml:space="preserve"> </v>
      </c>
      <c r="OG87" s="172">
        <v>22</v>
      </c>
      <c r="OH87" s="231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82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43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83"/>
        <v xml:space="preserve"> </v>
      </c>
      <c r="OX87" s="175" t="str">
        <f>IF(OT87=0," ",VLOOKUP(OT87,PROTOKOL!$A:$E,5,FALSE))</f>
        <v xml:space="preserve"> </v>
      </c>
      <c r="OY87" s="211" t="str">
        <f t="shared" si="269"/>
        <v xml:space="preserve"> </v>
      </c>
      <c r="OZ87" s="175">
        <f t="shared" si="244"/>
        <v>0</v>
      </c>
      <c r="PA87" s="176" t="str">
        <f t="shared" si="245"/>
        <v xml:space="preserve"> </v>
      </c>
      <c r="PC87" s="172">
        <v>22</v>
      </c>
      <c r="PD87" s="231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84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46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85"/>
        <v xml:space="preserve"> </v>
      </c>
      <c r="PT87" s="175" t="str">
        <f>IF(PP87=0," ",VLOOKUP(PP87,PROTOKOL!$A:$E,5,FALSE))</f>
        <v xml:space="preserve"> </v>
      </c>
      <c r="PU87" s="211" t="str">
        <f t="shared" si="270"/>
        <v xml:space="preserve"> </v>
      </c>
      <c r="PV87" s="175">
        <f t="shared" si="247"/>
        <v>0</v>
      </c>
      <c r="PW87" s="176" t="str">
        <f t="shared" si="248"/>
        <v xml:space="preserve"> </v>
      </c>
      <c r="PY87" s="172">
        <v>22</v>
      </c>
      <c r="PZ87" s="231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186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49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187"/>
        <v xml:space="preserve"> </v>
      </c>
      <c r="QP87" s="175" t="str">
        <f>IF(QL87=0," ",VLOOKUP(QL87,PROTOKOL!$A:$E,5,FALSE))</f>
        <v xml:space="preserve"> </v>
      </c>
      <c r="QQ87" s="211" t="str">
        <f t="shared" si="271"/>
        <v xml:space="preserve"> </v>
      </c>
      <c r="QR87" s="175">
        <f t="shared" si="250"/>
        <v>0</v>
      </c>
      <c r="QS87" s="176" t="str">
        <f t="shared" si="251"/>
        <v xml:space="preserve"> </v>
      </c>
    </row>
    <row r="88" spans="1:461" ht="15">
      <c r="A88" s="172">
        <v>22</v>
      </c>
      <c r="B88" s="232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46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188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47"/>
        <v xml:space="preserve"> </v>
      </c>
      <c r="R88" s="175" t="str">
        <f>IF(N88=0," ",VLOOKUP(N88,PROTOKOL!$A:$E,5,FALSE))</f>
        <v xml:space="preserve"> </v>
      </c>
      <c r="S88" s="211" t="str">
        <f t="shared" si="189"/>
        <v xml:space="preserve"> </v>
      </c>
      <c r="T88" s="175">
        <f t="shared" si="190"/>
        <v>0</v>
      </c>
      <c r="U88" s="176" t="str">
        <f t="shared" si="191"/>
        <v xml:space="preserve"> </v>
      </c>
      <c r="W88" s="172">
        <v>22</v>
      </c>
      <c r="X88" s="232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48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192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49"/>
        <v xml:space="preserve"> </v>
      </c>
      <c r="AN88" s="175" t="str">
        <f>IF(AJ88=0," ",VLOOKUP(AJ88,PROTOKOL!$A:$E,5,FALSE))</f>
        <v xml:space="preserve"> </v>
      </c>
      <c r="AO88" s="211" t="str">
        <f t="shared" si="252"/>
        <v xml:space="preserve"> </v>
      </c>
      <c r="AP88" s="175">
        <f t="shared" si="193"/>
        <v>0</v>
      </c>
      <c r="AQ88" s="176" t="str">
        <f t="shared" si="194"/>
        <v xml:space="preserve"> </v>
      </c>
      <c r="AS88" s="172">
        <v>22</v>
      </c>
      <c r="AT88" s="232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50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195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51"/>
        <v xml:space="preserve"> </v>
      </c>
      <c r="BJ88" s="175" t="str">
        <f>IF(BF88=0," ",VLOOKUP(BF88,PROTOKOL!$A:$E,5,FALSE))</f>
        <v xml:space="preserve"> </v>
      </c>
      <c r="BK88" s="211" t="str">
        <f t="shared" si="253"/>
        <v xml:space="preserve"> </v>
      </c>
      <c r="BL88" s="175">
        <f t="shared" si="196"/>
        <v>0</v>
      </c>
      <c r="BM88" s="176" t="str">
        <f t="shared" si="197"/>
        <v xml:space="preserve"> </v>
      </c>
      <c r="BO88" s="172">
        <v>22</v>
      </c>
      <c r="BP88" s="232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52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198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53"/>
        <v xml:space="preserve"> </v>
      </c>
      <c r="CF88" s="175" t="str">
        <f>IF(CB88=0," ",VLOOKUP(CB88,PROTOKOL!$A:$E,5,FALSE))</f>
        <v xml:space="preserve"> </v>
      </c>
      <c r="CG88" s="211" t="str">
        <f t="shared" si="254"/>
        <v xml:space="preserve"> </v>
      </c>
      <c r="CH88" s="175">
        <f t="shared" si="199"/>
        <v>0</v>
      </c>
      <c r="CI88" s="176" t="str">
        <f t="shared" si="200"/>
        <v xml:space="preserve"> </v>
      </c>
      <c r="CK88" s="172">
        <v>22</v>
      </c>
      <c r="CL88" s="232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54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01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55"/>
        <v xml:space="preserve"> </v>
      </c>
      <c r="DB88" s="175" t="str">
        <f>IF(CX88=0," ",VLOOKUP(CX88,PROTOKOL!$A:$E,5,FALSE))</f>
        <v xml:space="preserve"> </v>
      </c>
      <c r="DC88" s="211" t="str">
        <f t="shared" si="255"/>
        <v xml:space="preserve"> </v>
      </c>
      <c r="DD88" s="175">
        <f t="shared" si="202"/>
        <v>0</v>
      </c>
      <c r="DE88" s="176" t="str">
        <f t="shared" si="203"/>
        <v xml:space="preserve"> </v>
      </c>
      <c r="DG88" s="172">
        <v>22</v>
      </c>
      <c r="DH88" s="232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56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04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57"/>
        <v xml:space="preserve"> </v>
      </c>
      <c r="DX88" s="175" t="str">
        <f>IF(DT88=0," ",VLOOKUP(DT88,PROTOKOL!$A:$E,5,FALSE))</f>
        <v xml:space="preserve"> </v>
      </c>
      <c r="DY88" s="211" t="str">
        <f t="shared" si="256"/>
        <v xml:space="preserve"> </v>
      </c>
      <c r="DZ88" s="175">
        <f t="shared" si="205"/>
        <v>0</v>
      </c>
      <c r="EA88" s="176" t="str">
        <f t="shared" si="206"/>
        <v xml:space="preserve"> </v>
      </c>
      <c r="EC88" s="172">
        <v>22</v>
      </c>
      <c r="ED88" s="232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58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07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59"/>
        <v xml:space="preserve"> </v>
      </c>
      <c r="ET88" s="175" t="str">
        <f>IF(EP88=0," ",VLOOKUP(EP88,PROTOKOL!$A:$E,5,FALSE))</f>
        <v xml:space="preserve"> </v>
      </c>
      <c r="EU88" s="211" t="str">
        <f t="shared" si="257"/>
        <v xml:space="preserve"> </v>
      </c>
      <c r="EV88" s="175">
        <f t="shared" si="208"/>
        <v>0</v>
      </c>
      <c r="EW88" s="176" t="str">
        <f t="shared" si="209"/>
        <v xml:space="preserve"> </v>
      </c>
      <c r="EY88" s="172">
        <v>22</v>
      </c>
      <c r="EZ88" s="232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60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10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61"/>
        <v xml:space="preserve"> </v>
      </c>
      <c r="FP88" s="175" t="str">
        <f>IF(FL88=0," ",VLOOKUP(FL88,PROTOKOL!$A:$E,5,FALSE))</f>
        <v xml:space="preserve"> </v>
      </c>
      <c r="FQ88" s="211" t="str">
        <f t="shared" si="258"/>
        <v xml:space="preserve"> </v>
      </c>
      <c r="FR88" s="175">
        <f t="shared" si="211"/>
        <v>0</v>
      </c>
      <c r="FS88" s="176" t="str">
        <f t="shared" si="212"/>
        <v xml:space="preserve"> </v>
      </c>
      <c r="FU88" s="172">
        <v>22</v>
      </c>
      <c r="FV88" s="232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62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13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63"/>
        <v xml:space="preserve"> </v>
      </c>
      <c r="GL88" s="175" t="str">
        <f>IF(GH88=0," ",VLOOKUP(GH88,PROTOKOL!$A:$E,5,FALSE))</f>
        <v xml:space="preserve"> </v>
      </c>
      <c r="GM88" s="211" t="str">
        <f t="shared" si="259"/>
        <v xml:space="preserve"> </v>
      </c>
      <c r="GN88" s="175">
        <f t="shared" si="214"/>
        <v>0</v>
      </c>
      <c r="GO88" s="176" t="str">
        <f t="shared" si="215"/>
        <v xml:space="preserve"> </v>
      </c>
      <c r="GQ88" s="172">
        <v>22</v>
      </c>
      <c r="GR88" s="232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64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16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65"/>
        <v xml:space="preserve"> </v>
      </c>
      <c r="HH88" s="175" t="str">
        <f>IF(HD88=0," ",VLOOKUP(HD88,PROTOKOL!$A:$E,5,FALSE))</f>
        <v xml:space="preserve"> </v>
      </c>
      <c r="HI88" s="211" t="str">
        <f t="shared" si="260"/>
        <v xml:space="preserve"> </v>
      </c>
      <c r="HJ88" s="175">
        <f t="shared" si="217"/>
        <v>0</v>
      </c>
      <c r="HK88" s="176" t="str">
        <f t="shared" si="218"/>
        <v xml:space="preserve"> </v>
      </c>
      <c r="HM88" s="172">
        <v>22</v>
      </c>
      <c r="HN88" s="232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66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19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67"/>
        <v xml:space="preserve"> </v>
      </c>
      <c r="ID88" s="175" t="str">
        <f>IF(HZ88=0," ",VLOOKUP(HZ88,PROTOKOL!$A:$E,5,FALSE))</f>
        <v xml:space="preserve"> </v>
      </c>
      <c r="IE88" s="211" t="str">
        <f t="shared" si="261"/>
        <v xml:space="preserve"> </v>
      </c>
      <c r="IF88" s="175">
        <f t="shared" si="220"/>
        <v>0</v>
      </c>
      <c r="IG88" s="176" t="str">
        <f t="shared" si="221"/>
        <v xml:space="preserve"> </v>
      </c>
      <c r="II88" s="172">
        <v>22</v>
      </c>
      <c r="IJ88" s="232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68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22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69"/>
        <v xml:space="preserve"> </v>
      </c>
      <c r="IZ88" s="175" t="str">
        <f>IF(IV88=0," ",VLOOKUP(IV88,PROTOKOL!$A:$E,5,FALSE))</f>
        <v xml:space="preserve"> </v>
      </c>
      <c r="JA88" s="211" t="str">
        <f t="shared" si="262"/>
        <v xml:space="preserve"> </v>
      </c>
      <c r="JB88" s="175">
        <f t="shared" si="223"/>
        <v>0</v>
      </c>
      <c r="JC88" s="176" t="str">
        <f t="shared" si="224"/>
        <v xml:space="preserve"> </v>
      </c>
      <c r="JE88" s="172">
        <v>22</v>
      </c>
      <c r="JF88" s="232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70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25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71"/>
        <v xml:space="preserve"> </v>
      </c>
      <c r="JV88" s="175" t="str">
        <f>IF(JR88=0," ",VLOOKUP(JR88,PROTOKOL!$A:$E,5,FALSE))</f>
        <v xml:space="preserve"> </v>
      </c>
      <c r="JW88" s="211" t="str">
        <f t="shared" si="263"/>
        <v xml:space="preserve"> </v>
      </c>
      <c r="JX88" s="175">
        <f t="shared" si="226"/>
        <v>0</v>
      </c>
      <c r="JY88" s="176" t="str">
        <f t="shared" si="227"/>
        <v xml:space="preserve"> </v>
      </c>
      <c r="KA88" s="172">
        <v>22</v>
      </c>
      <c r="KB88" s="232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72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28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73"/>
        <v xml:space="preserve"> </v>
      </c>
      <c r="KR88" s="175" t="str">
        <f>IF(KN88=0," ",VLOOKUP(KN88,PROTOKOL!$A:$E,5,FALSE))</f>
        <v xml:space="preserve"> </v>
      </c>
      <c r="KS88" s="211" t="str">
        <f t="shared" si="264"/>
        <v xml:space="preserve"> </v>
      </c>
      <c r="KT88" s="175">
        <f t="shared" si="229"/>
        <v>0</v>
      </c>
      <c r="KU88" s="176" t="str">
        <f t="shared" si="230"/>
        <v xml:space="preserve"> </v>
      </c>
      <c r="KW88" s="172">
        <v>22</v>
      </c>
      <c r="KX88" s="232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74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31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75"/>
        <v xml:space="preserve"> </v>
      </c>
      <c r="LN88" s="175" t="str">
        <f>IF(LJ88=0," ",VLOOKUP(LJ88,PROTOKOL!$A:$E,5,FALSE))</f>
        <v xml:space="preserve"> </v>
      </c>
      <c r="LO88" s="211" t="str">
        <f t="shared" si="265"/>
        <v xml:space="preserve"> </v>
      </c>
      <c r="LP88" s="175">
        <f t="shared" si="232"/>
        <v>0</v>
      </c>
      <c r="LQ88" s="176" t="str">
        <f t="shared" si="233"/>
        <v xml:space="preserve"> </v>
      </c>
      <c r="LS88" s="172">
        <v>22</v>
      </c>
      <c r="LT88" s="232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76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34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77"/>
        <v xml:space="preserve"> </v>
      </c>
      <c r="MJ88" s="175" t="str">
        <f>IF(MF88=0," ",VLOOKUP(MF88,PROTOKOL!$A:$E,5,FALSE))</f>
        <v xml:space="preserve"> </v>
      </c>
      <c r="MK88" s="211" t="str">
        <f t="shared" si="266"/>
        <v xml:space="preserve"> </v>
      </c>
      <c r="ML88" s="175">
        <f t="shared" si="235"/>
        <v>0</v>
      </c>
      <c r="MM88" s="176" t="str">
        <f t="shared" si="236"/>
        <v xml:space="preserve"> </v>
      </c>
      <c r="MO88" s="172">
        <v>22</v>
      </c>
      <c r="MP88" s="232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78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37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79"/>
        <v xml:space="preserve"> </v>
      </c>
      <c r="NF88" s="175" t="str">
        <f>IF(NB88=0," ",VLOOKUP(NB88,PROTOKOL!$A:$E,5,FALSE))</f>
        <v xml:space="preserve"> </v>
      </c>
      <c r="NG88" s="211" t="str">
        <f t="shared" si="267"/>
        <v xml:space="preserve"> </v>
      </c>
      <c r="NH88" s="175">
        <f t="shared" si="238"/>
        <v>0</v>
      </c>
      <c r="NI88" s="176" t="str">
        <f t="shared" si="239"/>
        <v xml:space="preserve"> </v>
      </c>
      <c r="NK88" s="172">
        <v>22</v>
      </c>
      <c r="NL88" s="232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80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40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81"/>
        <v xml:space="preserve"> </v>
      </c>
      <c r="OB88" s="175" t="str">
        <f>IF(NX88=0," ",VLOOKUP(NX88,PROTOKOL!$A:$E,5,FALSE))</f>
        <v xml:space="preserve"> </v>
      </c>
      <c r="OC88" s="211" t="str">
        <f t="shared" si="268"/>
        <v xml:space="preserve"> </v>
      </c>
      <c r="OD88" s="175">
        <f t="shared" si="241"/>
        <v>0</v>
      </c>
      <c r="OE88" s="176" t="str">
        <f t="shared" si="242"/>
        <v xml:space="preserve"> </v>
      </c>
      <c r="OG88" s="172">
        <v>22</v>
      </c>
      <c r="OH88" s="232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82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43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83"/>
        <v xml:space="preserve"> </v>
      </c>
      <c r="OX88" s="175" t="str">
        <f>IF(OT88=0," ",VLOOKUP(OT88,PROTOKOL!$A:$E,5,FALSE))</f>
        <v xml:space="preserve"> </v>
      </c>
      <c r="OY88" s="211" t="str">
        <f t="shared" si="269"/>
        <v xml:space="preserve"> </v>
      </c>
      <c r="OZ88" s="175">
        <f t="shared" si="244"/>
        <v>0</v>
      </c>
      <c r="PA88" s="176" t="str">
        <f t="shared" si="245"/>
        <v xml:space="preserve"> </v>
      </c>
      <c r="PC88" s="172">
        <v>22</v>
      </c>
      <c r="PD88" s="232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84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46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85"/>
        <v xml:space="preserve"> </v>
      </c>
      <c r="PT88" s="175" t="str">
        <f>IF(PP88=0," ",VLOOKUP(PP88,PROTOKOL!$A:$E,5,FALSE))</f>
        <v xml:space="preserve"> </v>
      </c>
      <c r="PU88" s="211" t="str">
        <f t="shared" si="270"/>
        <v xml:space="preserve"> </v>
      </c>
      <c r="PV88" s="175">
        <f t="shared" si="247"/>
        <v>0</v>
      </c>
      <c r="PW88" s="176" t="str">
        <f t="shared" si="248"/>
        <v xml:space="preserve"> </v>
      </c>
      <c r="PY88" s="172">
        <v>22</v>
      </c>
      <c r="PZ88" s="232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186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49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187"/>
        <v xml:space="preserve"> </v>
      </c>
      <c r="QP88" s="175" t="str">
        <f>IF(QL88=0," ",VLOOKUP(QL88,PROTOKOL!$A:$E,5,FALSE))</f>
        <v xml:space="preserve"> </v>
      </c>
      <c r="QQ88" s="211" t="str">
        <f t="shared" si="271"/>
        <v xml:space="preserve"> </v>
      </c>
      <c r="QR88" s="175">
        <f t="shared" si="250"/>
        <v>0</v>
      </c>
      <c r="QS88" s="176" t="str">
        <f t="shared" si="251"/>
        <v xml:space="preserve"> </v>
      </c>
    </row>
    <row r="89" spans="1:461" ht="15">
      <c r="A89" s="172">
        <v>23</v>
      </c>
      <c r="B89" s="233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46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188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47"/>
        <v xml:space="preserve"> </v>
      </c>
      <c r="R89" s="175" t="str">
        <f>IF(N89=0," ",VLOOKUP(N89,PROTOKOL!$A:$E,5,FALSE))</f>
        <v xml:space="preserve"> </v>
      </c>
      <c r="S89" s="211" t="str">
        <f t="shared" si="189"/>
        <v xml:space="preserve"> </v>
      </c>
      <c r="T89" s="175">
        <f t="shared" si="190"/>
        <v>0</v>
      </c>
      <c r="U89" s="176" t="str">
        <f t="shared" si="191"/>
        <v xml:space="preserve"> </v>
      </c>
      <c r="W89" s="172">
        <v>23</v>
      </c>
      <c r="X89" s="233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48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192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49"/>
        <v xml:space="preserve"> </v>
      </c>
      <c r="AN89" s="175" t="str">
        <f>IF(AJ89=0," ",VLOOKUP(AJ89,PROTOKOL!$A:$E,5,FALSE))</f>
        <v xml:space="preserve"> </v>
      </c>
      <c r="AO89" s="211" t="str">
        <f t="shared" si="252"/>
        <v xml:space="preserve"> </v>
      </c>
      <c r="AP89" s="175">
        <f t="shared" si="193"/>
        <v>0</v>
      </c>
      <c r="AQ89" s="176" t="str">
        <f t="shared" si="194"/>
        <v xml:space="preserve"> </v>
      </c>
      <c r="AS89" s="172">
        <v>23</v>
      </c>
      <c r="AT89" s="233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50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195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51"/>
        <v xml:space="preserve"> </v>
      </c>
      <c r="BJ89" s="175" t="str">
        <f>IF(BF89=0," ",VLOOKUP(BF89,PROTOKOL!$A:$E,5,FALSE))</f>
        <v xml:space="preserve"> </v>
      </c>
      <c r="BK89" s="211" t="str">
        <f t="shared" si="253"/>
        <v xml:space="preserve"> </v>
      </c>
      <c r="BL89" s="175">
        <f t="shared" si="196"/>
        <v>0</v>
      </c>
      <c r="BM89" s="176" t="str">
        <f t="shared" si="197"/>
        <v xml:space="preserve"> </v>
      </c>
      <c r="BO89" s="172">
        <v>23</v>
      </c>
      <c r="BP89" s="233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52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198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53"/>
        <v xml:space="preserve"> </v>
      </c>
      <c r="CF89" s="175" t="str">
        <f>IF(CB89=0," ",VLOOKUP(CB89,PROTOKOL!$A:$E,5,FALSE))</f>
        <v xml:space="preserve"> </v>
      </c>
      <c r="CG89" s="211" t="str">
        <f t="shared" si="254"/>
        <v xml:space="preserve"> </v>
      </c>
      <c r="CH89" s="175">
        <f t="shared" si="199"/>
        <v>0</v>
      </c>
      <c r="CI89" s="176" t="str">
        <f t="shared" si="200"/>
        <v xml:space="preserve"> </v>
      </c>
      <c r="CK89" s="172">
        <v>23</v>
      </c>
      <c r="CL89" s="233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54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01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55"/>
        <v xml:space="preserve"> </v>
      </c>
      <c r="DB89" s="175" t="str">
        <f>IF(CX89=0," ",VLOOKUP(CX89,PROTOKOL!$A:$E,5,FALSE))</f>
        <v xml:space="preserve"> </v>
      </c>
      <c r="DC89" s="211" t="str">
        <f t="shared" si="255"/>
        <v xml:space="preserve"> </v>
      </c>
      <c r="DD89" s="175">
        <f t="shared" si="202"/>
        <v>0</v>
      </c>
      <c r="DE89" s="176" t="str">
        <f t="shared" si="203"/>
        <v xml:space="preserve"> </v>
      </c>
      <c r="DG89" s="172">
        <v>23</v>
      </c>
      <c r="DH89" s="233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56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04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57"/>
        <v xml:space="preserve"> </v>
      </c>
      <c r="DX89" s="175" t="str">
        <f>IF(DT89=0," ",VLOOKUP(DT89,PROTOKOL!$A:$E,5,FALSE))</f>
        <v xml:space="preserve"> </v>
      </c>
      <c r="DY89" s="211" t="str">
        <f t="shared" si="256"/>
        <v xml:space="preserve"> </v>
      </c>
      <c r="DZ89" s="175">
        <f t="shared" si="205"/>
        <v>0</v>
      </c>
      <c r="EA89" s="176" t="str">
        <f t="shared" si="206"/>
        <v xml:space="preserve"> </v>
      </c>
      <c r="EC89" s="172">
        <v>23</v>
      </c>
      <c r="ED89" s="233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58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07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59"/>
        <v xml:space="preserve"> </v>
      </c>
      <c r="ET89" s="175" t="str">
        <f>IF(EP89=0," ",VLOOKUP(EP89,PROTOKOL!$A:$E,5,FALSE))</f>
        <v xml:space="preserve"> </v>
      </c>
      <c r="EU89" s="211" t="str">
        <f t="shared" si="257"/>
        <v xml:space="preserve"> </v>
      </c>
      <c r="EV89" s="175">
        <f t="shared" si="208"/>
        <v>0</v>
      </c>
      <c r="EW89" s="176" t="str">
        <f t="shared" si="209"/>
        <v xml:space="preserve"> </v>
      </c>
      <c r="EY89" s="172">
        <v>23</v>
      </c>
      <c r="EZ89" s="233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60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10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61"/>
        <v xml:space="preserve"> </v>
      </c>
      <c r="FP89" s="175" t="str">
        <f>IF(FL89=0," ",VLOOKUP(FL89,PROTOKOL!$A:$E,5,FALSE))</f>
        <v xml:space="preserve"> </v>
      </c>
      <c r="FQ89" s="211" t="str">
        <f t="shared" si="258"/>
        <v xml:space="preserve"> </v>
      </c>
      <c r="FR89" s="175">
        <f t="shared" si="211"/>
        <v>0</v>
      </c>
      <c r="FS89" s="176" t="str">
        <f t="shared" si="212"/>
        <v xml:space="preserve"> </v>
      </c>
      <c r="FU89" s="172">
        <v>23</v>
      </c>
      <c r="FV89" s="233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62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13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63"/>
        <v xml:space="preserve"> </v>
      </c>
      <c r="GL89" s="175" t="str">
        <f>IF(GH89=0," ",VLOOKUP(GH89,PROTOKOL!$A:$E,5,FALSE))</f>
        <v xml:space="preserve"> </v>
      </c>
      <c r="GM89" s="211" t="str">
        <f t="shared" si="259"/>
        <v xml:space="preserve"> </v>
      </c>
      <c r="GN89" s="175">
        <f t="shared" si="214"/>
        <v>0</v>
      </c>
      <c r="GO89" s="176" t="str">
        <f t="shared" si="215"/>
        <v xml:space="preserve"> </v>
      </c>
      <c r="GQ89" s="172">
        <v>23</v>
      </c>
      <c r="GR89" s="233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64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16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65"/>
        <v xml:space="preserve"> </v>
      </c>
      <c r="HH89" s="175" t="str">
        <f>IF(HD89=0," ",VLOOKUP(HD89,PROTOKOL!$A:$E,5,FALSE))</f>
        <v xml:space="preserve"> </v>
      </c>
      <c r="HI89" s="211" t="str">
        <f t="shared" si="260"/>
        <v xml:space="preserve"> </v>
      </c>
      <c r="HJ89" s="175">
        <f t="shared" si="217"/>
        <v>0</v>
      </c>
      <c r="HK89" s="176" t="str">
        <f t="shared" si="218"/>
        <v xml:space="preserve"> </v>
      </c>
      <c r="HM89" s="172">
        <v>23</v>
      </c>
      <c r="HN89" s="233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66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19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67"/>
        <v xml:space="preserve"> </v>
      </c>
      <c r="ID89" s="175" t="str">
        <f>IF(HZ89=0," ",VLOOKUP(HZ89,PROTOKOL!$A:$E,5,FALSE))</f>
        <v xml:space="preserve"> </v>
      </c>
      <c r="IE89" s="211" t="str">
        <f t="shared" si="261"/>
        <v xml:space="preserve"> </v>
      </c>
      <c r="IF89" s="175">
        <f t="shared" si="220"/>
        <v>0</v>
      </c>
      <c r="IG89" s="176" t="str">
        <f t="shared" si="221"/>
        <v xml:space="preserve"> </v>
      </c>
      <c r="II89" s="172">
        <v>23</v>
      </c>
      <c r="IJ89" s="233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68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22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69"/>
        <v xml:space="preserve"> </v>
      </c>
      <c r="IZ89" s="175" t="str">
        <f>IF(IV89=0," ",VLOOKUP(IV89,PROTOKOL!$A:$E,5,FALSE))</f>
        <v xml:space="preserve"> </v>
      </c>
      <c r="JA89" s="211" t="str">
        <f t="shared" si="262"/>
        <v xml:space="preserve"> </v>
      </c>
      <c r="JB89" s="175">
        <f t="shared" si="223"/>
        <v>0</v>
      </c>
      <c r="JC89" s="176" t="str">
        <f t="shared" si="224"/>
        <v xml:space="preserve"> </v>
      </c>
      <c r="JE89" s="172">
        <v>23</v>
      </c>
      <c r="JF89" s="233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70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25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71"/>
        <v xml:space="preserve"> </v>
      </c>
      <c r="JV89" s="175" t="str">
        <f>IF(JR89=0," ",VLOOKUP(JR89,PROTOKOL!$A:$E,5,FALSE))</f>
        <v xml:space="preserve"> </v>
      </c>
      <c r="JW89" s="211" t="str">
        <f t="shared" si="263"/>
        <v xml:space="preserve"> </v>
      </c>
      <c r="JX89" s="175">
        <f t="shared" si="226"/>
        <v>0</v>
      </c>
      <c r="JY89" s="176" t="str">
        <f t="shared" si="227"/>
        <v xml:space="preserve"> </v>
      </c>
      <c r="KA89" s="172">
        <v>23</v>
      </c>
      <c r="KB89" s="233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72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28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73"/>
        <v xml:space="preserve"> </v>
      </c>
      <c r="KR89" s="175" t="str">
        <f>IF(KN89=0," ",VLOOKUP(KN89,PROTOKOL!$A:$E,5,FALSE))</f>
        <v xml:space="preserve"> </v>
      </c>
      <c r="KS89" s="211" t="str">
        <f t="shared" si="264"/>
        <v xml:space="preserve"> </v>
      </c>
      <c r="KT89" s="175">
        <f t="shared" si="229"/>
        <v>0</v>
      </c>
      <c r="KU89" s="176" t="str">
        <f t="shared" si="230"/>
        <v xml:space="preserve"> </v>
      </c>
      <c r="KW89" s="172">
        <v>23</v>
      </c>
      <c r="KX89" s="233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74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31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75"/>
        <v xml:space="preserve"> </v>
      </c>
      <c r="LN89" s="175" t="str">
        <f>IF(LJ89=0," ",VLOOKUP(LJ89,PROTOKOL!$A:$E,5,FALSE))</f>
        <v xml:space="preserve"> </v>
      </c>
      <c r="LO89" s="211" t="str">
        <f t="shared" si="265"/>
        <v xml:space="preserve"> </v>
      </c>
      <c r="LP89" s="175">
        <f t="shared" si="232"/>
        <v>0</v>
      </c>
      <c r="LQ89" s="176" t="str">
        <f t="shared" si="233"/>
        <v xml:space="preserve"> </v>
      </c>
      <c r="LS89" s="172">
        <v>23</v>
      </c>
      <c r="LT89" s="233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76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34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77"/>
        <v xml:space="preserve"> </v>
      </c>
      <c r="MJ89" s="175" t="str">
        <f>IF(MF89=0," ",VLOOKUP(MF89,PROTOKOL!$A:$E,5,FALSE))</f>
        <v xml:space="preserve"> </v>
      </c>
      <c r="MK89" s="211" t="str">
        <f t="shared" si="266"/>
        <v xml:space="preserve"> </v>
      </c>
      <c r="ML89" s="175">
        <f t="shared" si="235"/>
        <v>0</v>
      </c>
      <c r="MM89" s="176" t="str">
        <f t="shared" si="236"/>
        <v xml:space="preserve"> </v>
      </c>
      <c r="MO89" s="172">
        <v>23</v>
      </c>
      <c r="MP89" s="233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78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37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79"/>
        <v xml:space="preserve"> </v>
      </c>
      <c r="NF89" s="175" t="str">
        <f>IF(NB89=0," ",VLOOKUP(NB89,PROTOKOL!$A:$E,5,FALSE))</f>
        <v xml:space="preserve"> </v>
      </c>
      <c r="NG89" s="211" t="str">
        <f t="shared" si="267"/>
        <v xml:space="preserve"> </v>
      </c>
      <c r="NH89" s="175">
        <f t="shared" si="238"/>
        <v>0</v>
      </c>
      <c r="NI89" s="176" t="str">
        <f t="shared" si="239"/>
        <v xml:space="preserve"> </v>
      </c>
      <c r="NK89" s="172">
        <v>23</v>
      </c>
      <c r="NL89" s="233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80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40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81"/>
        <v xml:space="preserve"> </v>
      </c>
      <c r="OB89" s="175" t="str">
        <f>IF(NX89=0," ",VLOOKUP(NX89,PROTOKOL!$A:$E,5,FALSE))</f>
        <v xml:space="preserve"> </v>
      </c>
      <c r="OC89" s="211" t="str">
        <f t="shared" si="268"/>
        <v xml:space="preserve"> </v>
      </c>
      <c r="OD89" s="175">
        <f t="shared" si="241"/>
        <v>0</v>
      </c>
      <c r="OE89" s="176" t="str">
        <f t="shared" si="242"/>
        <v xml:space="preserve"> </v>
      </c>
      <c r="OG89" s="172">
        <v>23</v>
      </c>
      <c r="OH89" s="233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82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43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83"/>
        <v xml:space="preserve"> </v>
      </c>
      <c r="OX89" s="175" t="str">
        <f>IF(OT89=0," ",VLOOKUP(OT89,PROTOKOL!$A:$E,5,FALSE))</f>
        <v xml:space="preserve"> </v>
      </c>
      <c r="OY89" s="211" t="str">
        <f t="shared" si="269"/>
        <v xml:space="preserve"> </v>
      </c>
      <c r="OZ89" s="175">
        <f t="shared" si="244"/>
        <v>0</v>
      </c>
      <c r="PA89" s="176" t="str">
        <f t="shared" si="245"/>
        <v xml:space="preserve"> </v>
      </c>
      <c r="PC89" s="172">
        <v>23</v>
      </c>
      <c r="PD89" s="233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84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46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85"/>
        <v xml:space="preserve"> </v>
      </c>
      <c r="PT89" s="175" t="str">
        <f>IF(PP89=0," ",VLOOKUP(PP89,PROTOKOL!$A:$E,5,FALSE))</f>
        <v xml:space="preserve"> </v>
      </c>
      <c r="PU89" s="211" t="str">
        <f t="shared" si="270"/>
        <v xml:space="preserve"> </v>
      </c>
      <c r="PV89" s="175">
        <f t="shared" si="247"/>
        <v>0</v>
      </c>
      <c r="PW89" s="176" t="str">
        <f t="shared" si="248"/>
        <v xml:space="preserve"> </v>
      </c>
      <c r="PY89" s="172">
        <v>23</v>
      </c>
      <c r="PZ89" s="233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186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49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187"/>
        <v xml:space="preserve"> </v>
      </c>
      <c r="QP89" s="175" t="str">
        <f>IF(QL89=0," ",VLOOKUP(QL89,PROTOKOL!$A:$E,5,FALSE))</f>
        <v xml:space="preserve"> </v>
      </c>
      <c r="QQ89" s="211" t="str">
        <f t="shared" si="271"/>
        <v xml:space="preserve"> </v>
      </c>
      <c r="QR89" s="175">
        <f t="shared" si="250"/>
        <v>0</v>
      </c>
      <c r="QS89" s="176" t="str">
        <f t="shared" si="251"/>
        <v xml:space="preserve"> </v>
      </c>
    </row>
    <row r="90" spans="1:461" ht="15">
      <c r="A90" s="172">
        <v>23</v>
      </c>
      <c r="B90" s="231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46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188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47"/>
        <v xml:space="preserve"> </v>
      </c>
      <c r="R90" s="175" t="str">
        <f>IF(N90=0," ",VLOOKUP(N90,PROTOKOL!$A:$E,5,FALSE))</f>
        <v xml:space="preserve"> </v>
      </c>
      <c r="S90" s="211" t="str">
        <f t="shared" si="189"/>
        <v xml:space="preserve"> </v>
      </c>
      <c r="T90" s="175">
        <f t="shared" si="190"/>
        <v>0</v>
      </c>
      <c r="U90" s="176" t="str">
        <f t="shared" si="191"/>
        <v xml:space="preserve"> </v>
      </c>
      <c r="W90" s="172">
        <v>23</v>
      </c>
      <c r="X90" s="231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48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192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49"/>
        <v xml:space="preserve"> </v>
      </c>
      <c r="AN90" s="175" t="str">
        <f>IF(AJ90=0," ",VLOOKUP(AJ90,PROTOKOL!$A:$E,5,FALSE))</f>
        <v xml:space="preserve"> </v>
      </c>
      <c r="AO90" s="211" t="str">
        <f t="shared" si="252"/>
        <v xml:space="preserve"> </v>
      </c>
      <c r="AP90" s="175">
        <f t="shared" si="193"/>
        <v>0</v>
      </c>
      <c r="AQ90" s="176" t="str">
        <f t="shared" si="194"/>
        <v xml:space="preserve"> </v>
      </c>
      <c r="AS90" s="172">
        <v>23</v>
      </c>
      <c r="AT90" s="231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50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195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51"/>
        <v xml:space="preserve"> </v>
      </c>
      <c r="BJ90" s="175" t="str">
        <f>IF(BF90=0," ",VLOOKUP(BF90,PROTOKOL!$A:$E,5,FALSE))</f>
        <v xml:space="preserve"> </v>
      </c>
      <c r="BK90" s="211" t="str">
        <f t="shared" si="253"/>
        <v xml:space="preserve"> </v>
      </c>
      <c r="BL90" s="175">
        <f t="shared" si="196"/>
        <v>0</v>
      </c>
      <c r="BM90" s="176" t="str">
        <f t="shared" si="197"/>
        <v xml:space="preserve"> </v>
      </c>
      <c r="BO90" s="172">
        <v>23</v>
      </c>
      <c r="BP90" s="231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52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198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53"/>
        <v xml:space="preserve"> </v>
      </c>
      <c r="CF90" s="175" t="str">
        <f>IF(CB90=0," ",VLOOKUP(CB90,PROTOKOL!$A:$E,5,FALSE))</f>
        <v xml:space="preserve"> </v>
      </c>
      <c r="CG90" s="211" t="str">
        <f t="shared" si="254"/>
        <v xml:space="preserve"> </v>
      </c>
      <c r="CH90" s="175">
        <f t="shared" si="199"/>
        <v>0</v>
      </c>
      <c r="CI90" s="176" t="str">
        <f t="shared" si="200"/>
        <v xml:space="preserve"> </v>
      </c>
      <c r="CK90" s="172">
        <v>23</v>
      </c>
      <c r="CL90" s="231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54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01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55"/>
        <v xml:space="preserve"> </v>
      </c>
      <c r="DB90" s="175" t="str">
        <f>IF(CX90=0," ",VLOOKUP(CX90,PROTOKOL!$A:$E,5,FALSE))</f>
        <v xml:space="preserve"> </v>
      </c>
      <c r="DC90" s="211" t="str">
        <f t="shared" si="255"/>
        <v xml:space="preserve"> </v>
      </c>
      <c r="DD90" s="175">
        <f t="shared" si="202"/>
        <v>0</v>
      </c>
      <c r="DE90" s="176" t="str">
        <f t="shared" si="203"/>
        <v xml:space="preserve"> </v>
      </c>
      <c r="DG90" s="172">
        <v>23</v>
      </c>
      <c r="DH90" s="231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56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04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57"/>
        <v xml:space="preserve"> </v>
      </c>
      <c r="DX90" s="175" t="str">
        <f>IF(DT90=0," ",VLOOKUP(DT90,PROTOKOL!$A:$E,5,FALSE))</f>
        <v xml:space="preserve"> </v>
      </c>
      <c r="DY90" s="211" t="str">
        <f t="shared" si="256"/>
        <v xml:space="preserve"> </v>
      </c>
      <c r="DZ90" s="175">
        <f t="shared" si="205"/>
        <v>0</v>
      </c>
      <c r="EA90" s="176" t="str">
        <f t="shared" si="206"/>
        <v xml:space="preserve"> </v>
      </c>
      <c r="EC90" s="172">
        <v>23</v>
      </c>
      <c r="ED90" s="231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58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07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59"/>
        <v xml:space="preserve"> </v>
      </c>
      <c r="ET90" s="175" t="str">
        <f>IF(EP90=0," ",VLOOKUP(EP90,PROTOKOL!$A:$E,5,FALSE))</f>
        <v xml:space="preserve"> </v>
      </c>
      <c r="EU90" s="211" t="str">
        <f t="shared" si="257"/>
        <v xml:space="preserve"> </v>
      </c>
      <c r="EV90" s="175">
        <f t="shared" si="208"/>
        <v>0</v>
      </c>
      <c r="EW90" s="176" t="str">
        <f t="shared" si="209"/>
        <v xml:space="preserve"> </v>
      </c>
      <c r="EY90" s="172">
        <v>23</v>
      </c>
      <c r="EZ90" s="231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60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10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61"/>
        <v xml:space="preserve"> </v>
      </c>
      <c r="FP90" s="175" t="str">
        <f>IF(FL90=0," ",VLOOKUP(FL90,PROTOKOL!$A:$E,5,FALSE))</f>
        <v xml:space="preserve"> </v>
      </c>
      <c r="FQ90" s="211" t="str">
        <f t="shared" si="258"/>
        <v xml:space="preserve"> </v>
      </c>
      <c r="FR90" s="175">
        <f t="shared" si="211"/>
        <v>0</v>
      </c>
      <c r="FS90" s="176" t="str">
        <f t="shared" si="212"/>
        <v xml:space="preserve"> </v>
      </c>
      <c r="FU90" s="172">
        <v>23</v>
      </c>
      <c r="FV90" s="231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62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13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63"/>
        <v xml:space="preserve"> </v>
      </c>
      <c r="GL90" s="175" t="str">
        <f>IF(GH90=0," ",VLOOKUP(GH90,PROTOKOL!$A:$E,5,FALSE))</f>
        <v xml:space="preserve"> </v>
      </c>
      <c r="GM90" s="211" t="str">
        <f t="shared" si="259"/>
        <v xml:space="preserve"> </v>
      </c>
      <c r="GN90" s="175">
        <f t="shared" si="214"/>
        <v>0</v>
      </c>
      <c r="GO90" s="176" t="str">
        <f t="shared" si="215"/>
        <v xml:space="preserve"> </v>
      </c>
      <c r="GQ90" s="172">
        <v>23</v>
      </c>
      <c r="GR90" s="231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64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16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65"/>
        <v xml:space="preserve"> </v>
      </c>
      <c r="HH90" s="175" t="str">
        <f>IF(HD90=0," ",VLOOKUP(HD90,PROTOKOL!$A:$E,5,FALSE))</f>
        <v xml:space="preserve"> </v>
      </c>
      <c r="HI90" s="211" t="str">
        <f t="shared" si="260"/>
        <v xml:space="preserve"> </v>
      </c>
      <c r="HJ90" s="175">
        <f t="shared" si="217"/>
        <v>0</v>
      </c>
      <c r="HK90" s="176" t="str">
        <f t="shared" si="218"/>
        <v xml:space="preserve"> </v>
      </c>
      <c r="HM90" s="172">
        <v>23</v>
      </c>
      <c r="HN90" s="231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66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19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67"/>
        <v xml:space="preserve"> </v>
      </c>
      <c r="ID90" s="175" t="str">
        <f>IF(HZ90=0," ",VLOOKUP(HZ90,PROTOKOL!$A:$E,5,FALSE))</f>
        <v xml:space="preserve"> </v>
      </c>
      <c r="IE90" s="211" t="str">
        <f t="shared" si="261"/>
        <v xml:space="preserve"> </v>
      </c>
      <c r="IF90" s="175">
        <f t="shared" si="220"/>
        <v>0</v>
      </c>
      <c r="IG90" s="176" t="str">
        <f t="shared" si="221"/>
        <v xml:space="preserve"> </v>
      </c>
      <c r="II90" s="172">
        <v>23</v>
      </c>
      <c r="IJ90" s="231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68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22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69"/>
        <v xml:space="preserve"> </v>
      </c>
      <c r="IZ90" s="175" t="str">
        <f>IF(IV90=0," ",VLOOKUP(IV90,PROTOKOL!$A:$E,5,FALSE))</f>
        <v xml:space="preserve"> </v>
      </c>
      <c r="JA90" s="211" t="str">
        <f t="shared" si="262"/>
        <v xml:space="preserve"> </v>
      </c>
      <c r="JB90" s="175">
        <f t="shared" si="223"/>
        <v>0</v>
      </c>
      <c r="JC90" s="176" t="str">
        <f t="shared" si="224"/>
        <v xml:space="preserve"> </v>
      </c>
      <c r="JE90" s="172">
        <v>23</v>
      </c>
      <c r="JF90" s="231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70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25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71"/>
        <v xml:space="preserve"> </v>
      </c>
      <c r="JV90" s="175" t="str">
        <f>IF(JR90=0," ",VLOOKUP(JR90,PROTOKOL!$A:$E,5,FALSE))</f>
        <v xml:space="preserve"> </v>
      </c>
      <c r="JW90" s="211" t="str">
        <f t="shared" si="263"/>
        <v xml:space="preserve"> </v>
      </c>
      <c r="JX90" s="175">
        <f t="shared" si="226"/>
        <v>0</v>
      </c>
      <c r="JY90" s="176" t="str">
        <f t="shared" si="227"/>
        <v xml:space="preserve"> </v>
      </c>
      <c r="KA90" s="172">
        <v>23</v>
      </c>
      <c r="KB90" s="231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72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28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73"/>
        <v xml:space="preserve"> </v>
      </c>
      <c r="KR90" s="175" t="str">
        <f>IF(KN90=0," ",VLOOKUP(KN90,PROTOKOL!$A:$E,5,FALSE))</f>
        <v xml:space="preserve"> </v>
      </c>
      <c r="KS90" s="211" t="str">
        <f t="shared" si="264"/>
        <v xml:space="preserve"> </v>
      </c>
      <c r="KT90" s="175">
        <f t="shared" si="229"/>
        <v>0</v>
      </c>
      <c r="KU90" s="176" t="str">
        <f t="shared" si="230"/>
        <v xml:space="preserve"> </v>
      </c>
      <c r="KW90" s="172">
        <v>23</v>
      </c>
      <c r="KX90" s="231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74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31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75"/>
        <v xml:space="preserve"> </v>
      </c>
      <c r="LN90" s="175" t="str">
        <f>IF(LJ90=0," ",VLOOKUP(LJ90,PROTOKOL!$A:$E,5,FALSE))</f>
        <v xml:space="preserve"> </v>
      </c>
      <c r="LO90" s="211" t="str">
        <f t="shared" si="265"/>
        <v xml:space="preserve"> </v>
      </c>
      <c r="LP90" s="175">
        <f t="shared" si="232"/>
        <v>0</v>
      </c>
      <c r="LQ90" s="176" t="str">
        <f t="shared" si="233"/>
        <v xml:space="preserve"> </v>
      </c>
      <c r="LS90" s="172">
        <v>23</v>
      </c>
      <c r="LT90" s="231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76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34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77"/>
        <v xml:space="preserve"> </v>
      </c>
      <c r="MJ90" s="175" t="str">
        <f>IF(MF90=0," ",VLOOKUP(MF90,PROTOKOL!$A:$E,5,FALSE))</f>
        <v xml:space="preserve"> </v>
      </c>
      <c r="MK90" s="211" t="str">
        <f t="shared" si="266"/>
        <v xml:space="preserve"> </v>
      </c>
      <c r="ML90" s="175">
        <f t="shared" si="235"/>
        <v>0</v>
      </c>
      <c r="MM90" s="176" t="str">
        <f t="shared" si="236"/>
        <v xml:space="preserve"> </v>
      </c>
      <c r="MO90" s="172">
        <v>23</v>
      </c>
      <c r="MP90" s="231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78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37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79"/>
        <v xml:space="preserve"> </v>
      </c>
      <c r="NF90" s="175" t="str">
        <f>IF(NB90=0," ",VLOOKUP(NB90,PROTOKOL!$A:$E,5,FALSE))</f>
        <v xml:space="preserve"> </v>
      </c>
      <c r="NG90" s="211" t="str">
        <f t="shared" si="267"/>
        <v xml:space="preserve"> </v>
      </c>
      <c r="NH90" s="175">
        <f t="shared" si="238"/>
        <v>0</v>
      </c>
      <c r="NI90" s="176" t="str">
        <f t="shared" si="239"/>
        <v xml:space="preserve"> </v>
      </c>
      <c r="NK90" s="172">
        <v>23</v>
      </c>
      <c r="NL90" s="231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80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40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81"/>
        <v xml:space="preserve"> </v>
      </c>
      <c r="OB90" s="175" t="str">
        <f>IF(NX90=0," ",VLOOKUP(NX90,PROTOKOL!$A:$E,5,FALSE))</f>
        <v xml:space="preserve"> </v>
      </c>
      <c r="OC90" s="211" t="str">
        <f t="shared" si="268"/>
        <v xml:space="preserve"> </v>
      </c>
      <c r="OD90" s="175">
        <f t="shared" si="241"/>
        <v>0</v>
      </c>
      <c r="OE90" s="176" t="str">
        <f t="shared" si="242"/>
        <v xml:space="preserve"> </v>
      </c>
      <c r="OG90" s="172">
        <v>23</v>
      </c>
      <c r="OH90" s="231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82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43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83"/>
        <v xml:space="preserve"> </v>
      </c>
      <c r="OX90" s="175" t="str">
        <f>IF(OT90=0," ",VLOOKUP(OT90,PROTOKOL!$A:$E,5,FALSE))</f>
        <v xml:space="preserve"> </v>
      </c>
      <c r="OY90" s="211" t="str">
        <f t="shared" si="269"/>
        <v xml:space="preserve"> </v>
      </c>
      <c r="OZ90" s="175">
        <f t="shared" si="244"/>
        <v>0</v>
      </c>
      <c r="PA90" s="176" t="str">
        <f t="shared" si="245"/>
        <v xml:space="preserve"> </v>
      </c>
      <c r="PC90" s="172">
        <v>23</v>
      </c>
      <c r="PD90" s="231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84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46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85"/>
        <v xml:space="preserve"> </v>
      </c>
      <c r="PT90" s="175" t="str">
        <f>IF(PP90=0," ",VLOOKUP(PP90,PROTOKOL!$A:$E,5,FALSE))</f>
        <v xml:space="preserve"> </v>
      </c>
      <c r="PU90" s="211" t="str">
        <f t="shared" si="270"/>
        <v xml:space="preserve"> </v>
      </c>
      <c r="PV90" s="175">
        <f t="shared" si="247"/>
        <v>0</v>
      </c>
      <c r="PW90" s="176" t="str">
        <f t="shared" si="248"/>
        <v xml:space="preserve"> </v>
      </c>
      <c r="PY90" s="172">
        <v>23</v>
      </c>
      <c r="PZ90" s="231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186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49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187"/>
        <v xml:space="preserve"> </v>
      </c>
      <c r="QP90" s="175" t="str">
        <f>IF(QL90=0," ",VLOOKUP(QL90,PROTOKOL!$A:$E,5,FALSE))</f>
        <v xml:space="preserve"> </v>
      </c>
      <c r="QQ90" s="211" t="str">
        <f t="shared" si="271"/>
        <v xml:space="preserve"> </v>
      </c>
      <c r="QR90" s="175">
        <f t="shared" si="250"/>
        <v>0</v>
      </c>
      <c r="QS90" s="176" t="str">
        <f t="shared" si="251"/>
        <v xml:space="preserve"> </v>
      </c>
    </row>
    <row r="91" spans="1:461" ht="15">
      <c r="A91" s="172">
        <v>23</v>
      </c>
      <c r="B91" s="232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46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188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47"/>
        <v xml:space="preserve"> </v>
      </c>
      <c r="R91" s="175" t="str">
        <f>IF(N91=0," ",VLOOKUP(N91,PROTOKOL!$A:$E,5,FALSE))</f>
        <v xml:space="preserve"> </v>
      </c>
      <c r="S91" s="211" t="str">
        <f t="shared" si="189"/>
        <v xml:space="preserve"> </v>
      </c>
      <c r="T91" s="175">
        <f t="shared" si="190"/>
        <v>0</v>
      </c>
      <c r="U91" s="176" t="str">
        <f t="shared" si="191"/>
        <v xml:space="preserve"> </v>
      </c>
      <c r="W91" s="172">
        <v>23</v>
      </c>
      <c r="X91" s="232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48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192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49"/>
        <v xml:space="preserve"> </v>
      </c>
      <c r="AN91" s="175" t="str">
        <f>IF(AJ91=0," ",VLOOKUP(AJ91,PROTOKOL!$A:$E,5,FALSE))</f>
        <v xml:space="preserve"> </v>
      </c>
      <c r="AO91" s="211" t="str">
        <f t="shared" si="252"/>
        <v xml:space="preserve"> </v>
      </c>
      <c r="AP91" s="175">
        <f t="shared" si="193"/>
        <v>0</v>
      </c>
      <c r="AQ91" s="176" t="str">
        <f t="shared" si="194"/>
        <v xml:space="preserve"> </v>
      </c>
      <c r="AS91" s="172">
        <v>23</v>
      </c>
      <c r="AT91" s="232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50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195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51"/>
        <v xml:space="preserve"> </v>
      </c>
      <c r="BJ91" s="175" t="str">
        <f>IF(BF91=0," ",VLOOKUP(BF91,PROTOKOL!$A:$E,5,FALSE))</f>
        <v xml:space="preserve"> </v>
      </c>
      <c r="BK91" s="211" t="str">
        <f t="shared" si="253"/>
        <v xml:space="preserve"> </v>
      </c>
      <c r="BL91" s="175">
        <f t="shared" si="196"/>
        <v>0</v>
      </c>
      <c r="BM91" s="176" t="str">
        <f t="shared" si="197"/>
        <v xml:space="preserve"> </v>
      </c>
      <c r="BO91" s="172">
        <v>23</v>
      </c>
      <c r="BP91" s="232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52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198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53"/>
        <v xml:space="preserve"> </v>
      </c>
      <c r="CF91" s="175" t="str">
        <f>IF(CB91=0," ",VLOOKUP(CB91,PROTOKOL!$A:$E,5,FALSE))</f>
        <v xml:space="preserve"> </v>
      </c>
      <c r="CG91" s="211" t="str">
        <f t="shared" si="254"/>
        <v xml:space="preserve"> </v>
      </c>
      <c r="CH91" s="175">
        <f t="shared" si="199"/>
        <v>0</v>
      </c>
      <c r="CI91" s="176" t="str">
        <f t="shared" si="200"/>
        <v xml:space="preserve"> </v>
      </c>
      <c r="CK91" s="172">
        <v>23</v>
      </c>
      <c r="CL91" s="232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54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01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55"/>
        <v xml:space="preserve"> </v>
      </c>
      <c r="DB91" s="175" t="str">
        <f>IF(CX91=0," ",VLOOKUP(CX91,PROTOKOL!$A:$E,5,FALSE))</f>
        <v xml:space="preserve"> </v>
      </c>
      <c r="DC91" s="211" t="str">
        <f t="shared" si="255"/>
        <v xml:space="preserve"> </v>
      </c>
      <c r="DD91" s="175">
        <f t="shared" si="202"/>
        <v>0</v>
      </c>
      <c r="DE91" s="176" t="str">
        <f t="shared" si="203"/>
        <v xml:space="preserve"> </v>
      </c>
      <c r="DG91" s="172">
        <v>23</v>
      </c>
      <c r="DH91" s="232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56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04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57"/>
        <v xml:space="preserve"> </v>
      </c>
      <c r="DX91" s="175" t="str">
        <f>IF(DT91=0," ",VLOOKUP(DT91,PROTOKOL!$A:$E,5,FALSE))</f>
        <v xml:space="preserve"> </v>
      </c>
      <c r="DY91" s="211" t="str">
        <f t="shared" si="256"/>
        <v xml:space="preserve"> </v>
      </c>
      <c r="DZ91" s="175">
        <f t="shared" si="205"/>
        <v>0</v>
      </c>
      <c r="EA91" s="176" t="str">
        <f t="shared" si="206"/>
        <v xml:space="preserve"> </v>
      </c>
      <c r="EC91" s="172">
        <v>23</v>
      </c>
      <c r="ED91" s="232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58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07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59"/>
        <v xml:space="preserve"> </v>
      </c>
      <c r="ET91" s="175" t="str">
        <f>IF(EP91=0," ",VLOOKUP(EP91,PROTOKOL!$A:$E,5,FALSE))</f>
        <v xml:space="preserve"> </v>
      </c>
      <c r="EU91" s="211" t="str">
        <f t="shared" si="257"/>
        <v xml:space="preserve"> </v>
      </c>
      <c r="EV91" s="175">
        <f t="shared" si="208"/>
        <v>0</v>
      </c>
      <c r="EW91" s="176" t="str">
        <f t="shared" si="209"/>
        <v xml:space="preserve"> </v>
      </c>
      <c r="EY91" s="172">
        <v>23</v>
      </c>
      <c r="EZ91" s="232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60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10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61"/>
        <v xml:space="preserve"> </v>
      </c>
      <c r="FP91" s="175" t="str">
        <f>IF(FL91=0," ",VLOOKUP(FL91,PROTOKOL!$A:$E,5,FALSE))</f>
        <v xml:space="preserve"> </v>
      </c>
      <c r="FQ91" s="211" t="str">
        <f t="shared" si="258"/>
        <v xml:space="preserve"> </v>
      </c>
      <c r="FR91" s="175">
        <f t="shared" si="211"/>
        <v>0</v>
      </c>
      <c r="FS91" s="176" t="str">
        <f t="shared" si="212"/>
        <v xml:space="preserve"> </v>
      </c>
      <c r="FU91" s="172">
        <v>23</v>
      </c>
      <c r="FV91" s="232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62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13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63"/>
        <v xml:space="preserve"> </v>
      </c>
      <c r="GL91" s="175" t="str">
        <f>IF(GH91=0," ",VLOOKUP(GH91,PROTOKOL!$A:$E,5,FALSE))</f>
        <v xml:space="preserve"> </v>
      </c>
      <c r="GM91" s="211" t="str">
        <f t="shared" si="259"/>
        <v xml:space="preserve"> </v>
      </c>
      <c r="GN91" s="175">
        <f t="shared" si="214"/>
        <v>0</v>
      </c>
      <c r="GO91" s="176" t="str">
        <f t="shared" si="215"/>
        <v xml:space="preserve"> </v>
      </c>
      <c r="GQ91" s="172">
        <v>23</v>
      </c>
      <c r="GR91" s="232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64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16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65"/>
        <v xml:space="preserve"> </v>
      </c>
      <c r="HH91" s="175" t="str">
        <f>IF(HD91=0," ",VLOOKUP(HD91,PROTOKOL!$A:$E,5,FALSE))</f>
        <v xml:space="preserve"> </v>
      </c>
      <c r="HI91" s="211" t="str">
        <f t="shared" si="260"/>
        <v xml:space="preserve"> </v>
      </c>
      <c r="HJ91" s="175">
        <f t="shared" si="217"/>
        <v>0</v>
      </c>
      <c r="HK91" s="176" t="str">
        <f t="shared" si="218"/>
        <v xml:space="preserve"> </v>
      </c>
      <c r="HM91" s="172">
        <v>23</v>
      </c>
      <c r="HN91" s="232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66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19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67"/>
        <v xml:space="preserve"> </v>
      </c>
      <c r="ID91" s="175" t="str">
        <f>IF(HZ91=0," ",VLOOKUP(HZ91,PROTOKOL!$A:$E,5,FALSE))</f>
        <v xml:space="preserve"> </v>
      </c>
      <c r="IE91" s="211" t="str">
        <f t="shared" si="261"/>
        <v xml:space="preserve"> </v>
      </c>
      <c r="IF91" s="175">
        <f t="shared" si="220"/>
        <v>0</v>
      </c>
      <c r="IG91" s="176" t="str">
        <f t="shared" si="221"/>
        <v xml:space="preserve"> </v>
      </c>
      <c r="II91" s="172">
        <v>23</v>
      </c>
      <c r="IJ91" s="232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68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22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69"/>
        <v xml:space="preserve"> </v>
      </c>
      <c r="IZ91" s="175" t="str">
        <f>IF(IV91=0," ",VLOOKUP(IV91,PROTOKOL!$A:$E,5,FALSE))</f>
        <v xml:space="preserve"> </v>
      </c>
      <c r="JA91" s="211" t="str">
        <f t="shared" si="262"/>
        <v xml:space="preserve"> </v>
      </c>
      <c r="JB91" s="175">
        <f t="shared" si="223"/>
        <v>0</v>
      </c>
      <c r="JC91" s="176" t="str">
        <f t="shared" si="224"/>
        <v xml:space="preserve"> </v>
      </c>
      <c r="JE91" s="172">
        <v>23</v>
      </c>
      <c r="JF91" s="232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70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25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71"/>
        <v xml:space="preserve"> </v>
      </c>
      <c r="JV91" s="175" t="str">
        <f>IF(JR91=0," ",VLOOKUP(JR91,PROTOKOL!$A:$E,5,FALSE))</f>
        <v xml:space="preserve"> </v>
      </c>
      <c r="JW91" s="211" t="str">
        <f t="shared" si="263"/>
        <v xml:space="preserve"> </v>
      </c>
      <c r="JX91" s="175">
        <f t="shared" si="226"/>
        <v>0</v>
      </c>
      <c r="JY91" s="176" t="str">
        <f t="shared" si="227"/>
        <v xml:space="preserve"> </v>
      </c>
      <c r="KA91" s="172">
        <v>23</v>
      </c>
      <c r="KB91" s="232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72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28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73"/>
        <v xml:space="preserve"> </v>
      </c>
      <c r="KR91" s="175" t="str">
        <f>IF(KN91=0," ",VLOOKUP(KN91,PROTOKOL!$A:$E,5,FALSE))</f>
        <v xml:space="preserve"> </v>
      </c>
      <c r="KS91" s="211" t="str">
        <f t="shared" si="264"/>
        <v xml:space="preserve"> </v>
      </c>
      <c r="KT91" s="175">
        <f t="shared" si="229"/>
        <v>0</v>
      </c>
      <c r="KU91" s="176" t="str">
        <f t="shared" si="230"/>
        <v xml:space="preserve"> </v>
      </c>
      <c r="KW91" s="172">
        <v>23</v>
      </c>
      <c r="KX91" s="232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74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31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75"/>
        <v xml:space="preserve"> </v>
      </c>
      <c r="LN91" s="175" t="str">
        <f>IF(LJ91=0," ",VLOOKUP(LJ91,PROTOKOL!$A:$E,5,FALSE))</f>
        <v xml:space="preserve"> </v>
      </c>
      <c r="LO91" s="211" t="str">
        <f t="shared" si="265"/>
        <v xml:space="preserve"> </v>
      </c>
      <c r="LP91" s="175">
        <f t="shared" si="232"/>
        <v>0</v>
      </c>
      <c r="LQ91" s="176" t="str">
        <f t="shared" si="233"/>
        <v xml:space="preserve"> </v>
      </c>
      <c r="LS91" s="172">
        <v>23</v>
      </c>
      <c r="LT91" s="232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76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34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77"/>
        <v xml:space="preserve"> </v>
      </c>
      <c r="MJ91" s="175" t="str">
        <f>IF(MF91=0," ",VLOOKUP(MF91,PROTOKOL!$A:$E,5,FALSE))</f>
        <v xml:space="preserve"> </v>
      </c>
      <c r="MK91" s="211" t="str">
        <f t="shared" si="266"/>
        <v xml:space="preserve"> </v>
      </c>
      <c r="ML91" s="175">
        <f t="shared" si="235"/>
        <v>0</v>
      </c>
      <c r="MM91" s="176" t="str">
        <f t="shared" si="236"/>
        <v xml:space="preserve"> </v>
      </c>
      <c r="MO91" s="172">
        <v>23</v>
      </c>
      <c r="MP91" s="232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78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37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79"/>
        <v xml:space="preserve"> </v>
      </c>
      <c r="NF91" s="175" t="str">
        <f>IF(NB91=0," ",VLOOKUP(NB91,PROTOKOL!$A:$E,5,FALSE))</f>
        <v xml:space="preserve"> </v>
      </c>
      <c r="NG91" s="211" t="str">
        <f t="shared" si="267"/>
        <v xml:space="preserve"> </v>
      </c>
      <c r="NH91" s="175">
        <f t="shared" si="238"/>
        <v>0</v>
      </c>
      <c r="NI91" s="176" t="str">
        <f t="shared" si="239"/>
        <v xml:space="preserve"> </v>
      </c>
      <c r="NK91" s="172">
        <v>23</v>
      </c>
      <c r="NL91" s="232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80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40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81"/>
        <v xml:space="preserve"> </v>
      </c>
      <c r="OB91" s="175" t="str">
        <f>IF(NX91=0," ",VLOOKUP(NX91,PROTOKOL!$A:$E,5,FALSE))</f>
        <v xml:space="preserve"> </v>
      </c>
      <c r="OC91" s="211" t="str">
        <f t="shared" si="268"/>
        <v xml:space="preserve"> </v>
      </c>
      <c r="OD91" s="175">
        <f t="shared" si="241"/>
        <v>0</v>
      </c>
      <c r="OE91" s="176" t="str">
        <f t="shared" si="242"/>
        <v xml:space="preserve"> </v>
      </c>
      <c r="OG91" s="172">
        <v>23</v>
      </c>
      <c r="OH91" s="232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82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43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83"/>
        <v xml:space="preserve"> </v>
      </c>
      <c r="OX91" s="175" t="str">
        <f>IF(OT91=0," ",VLOOKUP(OT91,PROTOKOL!$A:$E,5,FALSE))</f>
        <v xml:space="preserve"> </v>
      </c>
      <c r="OY91" s="211" t="str">
        <f t="shared" si="269"/>
        <v xml:space="preserve"> </v>
      </c>
      <c r="OZ91" s="175">
        <f t="shared" si="244"/>
        <v>0</v>
      </c>
      <c r="PA91" s="176" t="str">
        <f t="shared" si="245"/>
        <v xml:space="preserve"> </v>
      </c>
      <c r="PC91" s="172">
        <v>23</v>
      </c>
      <c r="PD91" s="232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84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46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85"/>
        <v xml:space="preserve"> </v>
      </c>
      <c r="PT91" s="175" t="str">
        <f>IF(PP91=0," ",VLOOKUP(PP91,PROTOKOL!$A:$E,5,FALSE))</f>
        <v xml:space="preserve"> </v>
      </c>
      <c r="PU91" s="211" t="str">
        <f t="shared" si="270"/>
        <v xml:space="preserve"> </v>
      </c>
      <c r="PV91" s="175">
        <f t="shared" si="247"/>
        <v>0</v>
      </c>
      <c r="PW91" s="176" t="str">
        <f t="shared" si="248"/>
        <v xml:space="preserve"> </v>
      </c>
      <c r="PY91" s="172">
        <v>23</v>
      </c>
      <c r="PZ91" s="232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186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49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187"/>
        <v xml:space="preserve"> </v>
      </c>
      <c r="QP91" s="175" t="str">
        <f>IF(QL91=0," ",VLOOKUP(QL91,PROTOKOL!$A:$E,5,FALSE))</f>
        <v xml:space="preserve"> </v>
      </c>
      <c r="QQ91" s="211" t="str">
        <f t="shared" si="271"/>
        <v xml:space="preserve"> </v>
      </c>
      <c r="QR91" s="175">
        <f t="shared" si="250"/>
        <v>0</v>
      </c>
      <c r="QS91" s="176" t="str">
        <f t="shared" si="251"/>
        <v xml:space="preserve"> </v>
      </c>
    </row>
    <row r="92" spans="1:461" ht="15">
      <c r="A92" s="172">
        <v>24</v>
      </c>
      <c r="B92" s="233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46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188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47"/>
        <v xml:space="preserve"> </v>
      </c>
      <c r="R92" s="175" t="str">
        <f>IF(N92=0," ",VLOOKUP(N92,PROTOKOL!$A:$E,5,FALSE))</f>
        <v xml:space="preserve"> </v>
      </c>
      <c r="S92" s="211" t="str">
        <f t="shared" si="189"/>
        <v xml:space="preserve"> </v>
      </c>
      <c r="T92" s="175">
        <f t="shared" si="190"/>
        <v>0</v>
      </c>
      <c r="U92" s="176" t="str">
        <f t="shared" si="191"/>
        <v xml:space="preserve"> </v>
      </c>
      <c r="W92" s="172">
        <v>24</v>
      </c>
      <c r="X92" s="233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48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192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49"/>
        <v xml:space="preserve"> </v>
      </c>
      <c r="AN92" s="175" t="str">
        <f>IF(AJ92=0," ",VLOOKUP(AJ92,PROTOKOL!$A:$E,5,FALSE))</f>
        <v xml:space="preserve"> </v>
      </c>
      <c r="AO92" s="211" t="str">
        <f t="shared" si="252"/>
        <v xml:space="preserve"> </v>
      </c>
      <c r="AP92" s="175">
        <f t="shared" si="193"/>
        <v>0</v>
      </c>
      <c r="AQ92" s="176" t="str">
        <f t="shared" si="194"/>
        <v xml:space="preserve"> </v>
      </c>
      <c r="AS92" s="172">
        <v>24</v>
      </c>
      <c r="AT92" s="233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50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195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51"/>
        <v xml:space="preserve"> </v>
      </c>
      <c r="BJ92" s="175" t="str">
        <f>IF(BF92=0," ",VLOOKUP(BF92,PROTOKOL!$A:$E,5,FALSE))</f>
        <v xml:space="preserve"> </v>
      </c>
      <c r="BK92" s="211" t="str">
        <f t="shared" si="253"/>
        <v xml:space="preserve"> </v>
      </c>
      <c r="BL92" s="175">
        <f t="shared" si="196"/>
        <v>0</v>
      </c>
      <c r="BM92" s="176" t="str">
        <f t="shared" si="197"/>
        <v xml:space="preserve"> </v>
      </c>
      <c r="BO92" s="172">
        <v>24</v>
      </c>
      <c r="BP92" s="233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52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198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53"/>
        <v xml:space="preserve"> </v>
      </c>
      <c r="CF92" s="175" t="str">
        <f>IF(CB92=0," ",VLOOKUP(CB92,PROTOKOL!$A:$E,5,FALSE))</f>
        <v xml:space="preserve"> </v>
      </c>
      <c r="CG92" s="211" t="str">
        <f t="shared" si="254"/>
        <v xml:space="preserve"> </v>
      </c>
      <c r="CH92" s="175">
        <f t="shared" si="199"/>
        <v>0</v>
      </c>
      <c r="CI92" s="176" t="str">
        <f t="shared" si="200"/>
        <v xml:space="preserve"> </v>
      </c>
      <c r="CK92" s="172">
        <v>24</v>
      </c>
      <c r="CL92" s="233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54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01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55"/>
        <v xml:space="preserve"> </v>
      </c>
      <c r="DB92" s="175" t="str">
        <f>IF(CX92=0," ",VLOOKUP(CX92,PROTOKOL!$A:$E,5,FALSE))</f>
        <v xml:space="preserve"> </v>
      </c>
      <c r="DC92" s="211" t="str">
        <f t="shared" si="255"/>
        <v xml:space="preserve"> </v>
      </c>
      <c r="DD92" s="175">
        <f t="shared" si="202"/>
        <v>0</v>
      </c>
      <c r="DE92" s="176" t="str">
        <f t="shared" si="203"/>
        <v xml:space="preserve"> </v>
      </c>
      <c r="DG92" s="172">
        <v>24</v>
      </c>
      <c r="DH92" s="233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56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04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57"/>
        <v xml:space="preserve"> </v>
      </c>
      <c r="DX92" s="175" t="str">
        <f>IF(DT92=0," ",VLOOKUP(DT92,PROTOKOL!$A:$E,5,FALSE))</f>
        <v xml:space="preserve"> </v>
      </c>
      <c r="DY92" s="211" t="str">
        <f t="shared" si="256"/>
        <v xml:space="preserve"> </v>
      </c>
      <c r="DZ92" s="175">
        <f t="shared" si="205"/>
        <v>0</v>
      </c>
      <c r="EA92" s="176" t="str">
        <f t="shared" si="206"/>
        <v xml:space="preserve"> </v>
      </c>
      <c r="EC92" s="172">
        <v>24</v>
      </c>
      <c r="ED92" s="233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58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07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59"/>
        <v xml:space="preserve"> </v>
      </c>
      <c r="ET92" s="175" t="str">
        <f>IF(EP92=0," ",VLOOKUP(EP92,PROTOKOL!$A:$E,5,FALSE))</f>
        <v xml:space="preserve"> </v>
      </c>
      <c r="EU92" s="211" t="str">
        <f t="shared" si="257"/>
        <v xml:space="preserve"> </v>
      </c>
      <c r="EV92" s="175">
        <f t="shared" si="208"/>
        <v>0</v>
      </c>
      <c r="EW92" s="176" t="str">
        <f t="shared" si="209"/>
        <v xml:space="preserve"> </v>
      </c>
      <c r="EY92" s="172">
        <v>24</v>
      </c>
      <c r="EZ92" s="233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60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10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61"/>
        <v xml:space="preserve"> </v>
      </c>
      <c r="FP92" s="175" t="str">
        <f>IF(FL92=0," ",VLOOKUP(FL92,PROTOKOL!$A:$E,5,FALSE))</f>
        <v xml:space="preserve"> </v>
      </c>
      <c r="FQ92" s="211" t="str">
        <f t="shared" si="258"/>
        <v xml:space="preserve"> </v>
      </c>
      <c r="FR92" s="175">
        <f t="shared" si="211"/>
        <v>0</v>
      </c>
      <c r="FS92" s="176" t="str">
        <f t="shared" si="212"/>
        <v xml:space="preserve"> </v>
      </c>
      <c r="FU92" s="172">
        <v>24</v>
      </c>
      <c r="FV92" s="233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62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13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63"/>
        <v xml:space="preserve"> </v>
      </c>
      <c r="GL92" s="175" t="str">
        <f>IF(GH92=0," ",VLOOKUP(GH92,PROTOKOL!$A:$E,5,FALSE))</f>
        <v xml:space="preserve"> </v>
      </c>
      <c r="GM92" s="211" t="str">
        <f t="shared" si="259"/>
        <v xml:space="preserve"> </v>
      </c>
      <c r="GN92" s="175">
        <f t="shared" si="214"/>
        <v>0</v>
      </c>
      <c r="GO92" s="176" t="str">
        <f t="shared" si="215"/>
        <v xml:space="preserve"> </v>
      </c>
      <c r="GQ92" s="172">
        <v>24</v>
      </c>
      <c r="GR92" s="233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64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16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65"/>
        <v xml:space="preserve"> </v>
      </c>
      <c r="HH92" s="175" t="str">
        <f>IF(HD92=0," ",VLOOKUP(HD92,PROTOKOL!$A:$E,5,FALSE))</f>
        <v xml:space="preserve"> </v>
      </c>
      <c r="HI92" s="211" t="str">
        <f t="shared" si="260"/>
        <v xml:space="preserve"> </v>
      </c>
      <c r="HJ92" s="175">
        <f t="shared" si="217"/>
        <v>0</v>
      </c>
      <c r="HK92" s="176" t="str">
        <f t="shared" si="218"/>
        <v xml:space="preserve"> </v>
      </c>
      <c r="HM92" s="172">
        <v>24</v>
      </c>
      <c r="HN92" s="233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66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19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67"/>
        <v xml:space="preserve"> </v>
      </c>
      <c r="ID92" s="175" t="str">
        <f>IF(HZ92=0," ",VLOOKUP(HZ92,PROTOKOL!$A:$E,5,FALSE))</f>
        <v xml:space="preserve"> </v>
      </c>
      <c r="IE92" s="211" t="str">
        <f t="shared" si="261"/>
        <v xml:space="preserve"> </v>
      </c>
      <c r="IF92" s="175">
        <f t="shared" si="220"/>
        <v>0</v>
      </c>
      <c r="IG92" s="176" t="str">
        <f t="shared" si="221"/>
        <v xml:space="preserve"> </v>
      </c>
      <c r="II92" s="172">
        <v>24</v>
      </c>
      <c r="IJ92" s="233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68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22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69"/>
        <v xml:space="preserve"> </v>
      </c>
      <c r="IZ92" s="175" t="str">
        <f>IF(IV92=0," ",VLOOKUP(IV92,PROTOKOL!$A:$E,5,FALSE))</f>
        <v xml:space="preserve"> </v>
      </c>
      <c r="JA92" s="211" t="str">
        <f t="shared" si="262"/>
        <v xml:space="preserve"> </v>
      </c>
      <c r="JB92" s="175">
        <f t="shared" si="223"/>
        <v>0</v>
      </c>
      <c r="JC92" s="176" t="str">
        <f t="shared" si="224"/>
        <v xml:space="preserve"> </v>
      </c>
      <c r="JE92" s="172">
        <v>24</v>
      </c>
      <c r="JF92" s="233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70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25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71"/>
        <v xml:space="preserve"> </v>
      </c>
      <c r="JV92" s="175" t="str">
        <f>IF(JR92=0," ",VLOOKUP(JR92,PROTOKOL!$A:$E,5,FALSE))</f>
        <v xml:space="preserve"> </v>
      </c>
      <c r="JW92" s="211" t="str">
        <f t="shared" si="263"/>
        <v xml:space="preserve"> </v>
      </c>
      <c r="JX92" s="175">
        <f t="shared" si="226"/>
        <v>0</v>
      </c>
      <c r="JY92" s="176" t="str">
        <f t="shared" si="227"/>
        <v xml:space="preserve"> </v>
      </c>
      <c r="KA92" s="172">
        <v>24</v>
      </c>
      <c r="KB92" s="233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72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28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73"/>
        <v xml:space="preserve"> </v>
      </c>
      <c r="KR92" s="175" t="str">
        <f>IF(KN92=0," ",VLOOKUP(KN92,PROTOKOL!$A:$E,5,FALSE))</f>
        <v xml:space="preserve"> </v>
      </c>
      <c r="KS92" s="211" t="str">
        <f t="shared" si="264"/>
        <v xml:space="preserve"> </v>
      </c>
      <c r="KT92" s="175">
        <f t="shared" si="229"/>
        <v>0</v>
      </c>
      <c r="KU92" s="176" t="str">
        <f t="shared" si="230"/>
        <v xml:space="preserve"> </v>
      </c>
      <c r="KW92" s="172">
        <v>24</v>
      </c>
      <c r="KX92" s="233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74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31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75"/>
        <v xml:space="preserve"> </v>
      </c>
      <c r="LN92" s="175" t="str">
        <f>IF(LJ92=0," ",VLOOKUP(LJ92,PROTOKOL!$A:$E,5,FALSE))</f>
        <v xml:space="preserve"> </v>
      </c>
      <c r="LO92" s="211" t="str">
        <f t="shared" si="265"/>
        <v xml:space="preserve"> </v>
      </c>
      <c r="LP92" s="175">
        <f t="shared" si="232"/>
        <v>0</v>
      </c>
      <c r="LQ92" s="176" t="str">
        <f t="shared" si="233"/>
        <v xml:space="preserve"> </v>
      </c>
      <c r="LS92" s="172">
        <v>24</v>
      </c>
      <c r="LT92" s="233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76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34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77"/>
        <v xml:space="preserve"> </v>
      </c>
      <c r="MJ92" s="175" t="str">
        <f>IF(MF92=0," ",VLOOKUP(MF92,PROTOKOL!$A:$E,5,FALSE))</f>
        <v xml:space="preserve"> </v>
      </c>
      <c r="MK92" s="211" t="str">
        <f t="shared" si="266"/>
        <v xml:space="preserve"> </v>
      </c>
      <c r="ML92" s="175">
        <f t="shared" si="235"/>
        <v>0</v>
      </c>
      <c r="MM92" s="176" t="str">
        <f t="shared" si="236"/>
        <v xml:space="preserve"> </v>
      </c>
      <c r="MO92" s="172">
        <v>24</v>
      </c>
      <c r="MP92" s="233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78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37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79"/>
        <v xml:space="preserve"> </v>
      </c>
      <c r="NF92" s="175" t="str">
        <f>IF(NB92=0," ",VLOOKUP(NB92,PROTOKOL!$A:$E,5,FALSE))</f>
        <v xml:space="preserve"> </v>
      </c>
      <c r="NG92" s="211" t="str">
        <f t="shared" si="267"/>
        <v xml:space="preserve"> </v>
      </c>
      <c r="NH92" s="175">
        <f t="shared" si="238"/>
        <v>0</v>
      </c>
      <c r="NI92" s="176" t="str">
        <f t="shared" si="239"/>
        <v xml:space="preserve"> </v>
      </c>
      <c r="NK92" s="172">
        <v>24</v>
      </c>
      <c r="NL92" s="233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80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40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81"/>
        <v xml:space="preserve"> </v>
      </c>
      <c r="OB92" s="175" t="str">
        <f>IF(NX92=0," ",VLOOKUP(NX92,PROTOKOL!$A:$E,5,FALSE))</f>
        <v xml:space="preserve"> </v>
      </c>
      <c r="OC92" s="211" t="str">
        <f t="shared" si="268"/>
        <v xml:space="preserve"> </v>
      </c>
      <c r="OD92" s="175">
        <f t="shared" si="241"/>
        <v>0</v>
      </c>
      <c r="OE92" s="176" t="str">
        <f t="shared" si="242"/>
        <v xml:space="preserve"> </v>
      </c>
      <c r="OG92" s="172">
        <v>24</v>
      </c>
      <c r="OH92" s="233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82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43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83"/>
        <v xml:space="preserve"> </v>
      </c>
      <c r="OX92" s="175" t="str">
        <f>IF(OT92=0," ",VLOOKUP(OT92,PROTOKOL!$A:$E,5,FALSE))</f>
        <v xml:space="preserve"> </v>
      </c>
      <c r="OY92" s="211" t="str">
        <f t="shared" si="269"/>
        <v xml:space="preserve"> </v>
      </c>
      <c r="OZ92" s="175">
        <f t="shared" si="244"/>
        <v>0</v>
      </c>
      <c r="PA92" s="176" t="str">
        <f t="shared" si="245"/>
        <v xml:space="preserve"> </v>
      </c>
      <c r="PC92" s="172">
        <v>24</v>
      </c>
      <c r="PD92" s="233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84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46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85"/>
        <v xml:space="preserve"> </v>
      </c>
      <c r="PT92" s="175" t="str">
        <f>IF(PP92=0," ",VLOOKUP(PP92,PROTOKOL!$A:$E,5,FALSE))</f>
        <v xml:space="preserve"> </v>
      </c>
      <c r="PU92" s="211" t="str">
        <f t="shared" si="270"/>
        <v xml:space="preserve"> </v>
      </c>
      <c r="PV92" s="175">
        <f t="shared" si="247"/>
        <v>0</v>
      </c>
      <c r="PW92" s="176" t="str">
        <f t="shared" si="248"/>
        <v xml:space="preserve"> </v>
      </c>
      <c r="PY92" s="172">
        <v>24</v>
      </c>
      <c r="PZ92" s="233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186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49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187"/>
        <v xml:space="preserve"> </v>
      </c>
      <c r="QP92" s="175" t="str">
        <f>IF(QL92=0," ",VLOOKUP(QL92,PROTOKOL!$A:$E,5,FALSE))</f>
        <v xml:space="preserve"> </v>
      </c>
      <c r="QQ92" s="211" t="str">
        <f t="shared" si="271"/>
        <v xml:space="preserve"> </v>
      </c>
      <c r="QR92" s="175">
        <f t="shared" si="250"/>
        <v>0</v>
      </c>
      <c r="QS92" s="176" t="str">
        <f t="shared" si="251"/>
        <v xml:space="preserve"> </v>
      </c>
    </row>
    <row r="93" spans="1:461" ht="15">
      <c r="A93" s="172">
        <v>24</v>
      </c>
      <c r="B93" s="231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46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188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47"/>
        <v xml:space="preserve"> </v>
      </c>
      <c r="R93" s="175" t="str">
        <f>IF(N93=0," ",VLOOKUP(N93,PROTOKOL!$A:$E,5,FALSE))</f>
        <v xml:space="preserve"> </v>
      </c>
      <c r="S93" s="211" t="str">
        <f t="shared" si="189"/>
        <v xml:space="preserve"> </v>
      </c>
      <c r="T93" s="175">
        <f t="shared" si="190"/>
        <v>0</v>
      </c>
      <c r="U93" s="176" t="str">
        <f t="shared" si="191"/>
        <v xml:space="preserve"> </v>
      </c>
      <c r="W93" s="172">
        <v>24</v>
      </c>
      <c r="X93" s="231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48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192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49"/>
        <v xml:space="preserve"> </v>
      </c>
      <c r="AN93" s="175" t="str">
        <f>IF(AJ93=0," ",VLOOKUP(AJ93,PROTOKOL!$A:$E,5,FALSE))</f>
        <v xml:space="preserve"> </v>
      </c>
      <c r="AO93" s="211" t="str">
        <f t="shared" si="252"/>
        <v xml:space="preserve"> </v>
      </c>
      <c r="AP93" s="175">
        <f t="shared" si="193"/>
        <v>0</v>
      </c>
      <c r="AQ93" s="176" t="str">
        <f t="shared" si="194"/>
        <v xml:space="preserve"> </v>
      </c>
      <c r="AS93" s="172">
        <v>24</v>
      </c>
      <c r="AT93" s="231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50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195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51"/>
        <v xml:space="preserve"> </v>
      </c>
      <c r="BJ93" s="175" t="str">
        <f>IF(BF93=0," ",VLOOKUP(BF93,PROTOKOL!$A:$E,5,FALSE))</f>
        <v xml:space="preserve"> </v>
      </c>
      <c r="BK93" s="211" t="str">
        <f t="shared" si="253"/>
        <v xml:space="preserve"> </v>
      </c>
      <c r="BL93" s="175">
        <f t="shared" si="196"/>
        <v>0</v>
      </c>
      <c r="BM93" s="176" t="str">
        <f t="shared" si="197"/>
        <v xml:space="preserve"> </v>
      </c>
      <c r="BO93" s="172">
        <v>24</v>
      </c>
      <c r="BP93" s="231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52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198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53"/>
        <v xml:space="preserve"> </v>
      </c>
      <c r="CF93" s="175" t="str">
        <f>IF(CB93=0," ",VLOOKUP(CB93,PROTOKOL!$A:$E,5,FALSE))</f>
        <v xml:space="preserve"> </v>
      </c>
      <c r="CG93" s="211" t="str">
        <f t="shared" si="254"/>
        <v xml:space="preserve"> </v>
      </c>
      <c r="CH93" s="175">
        <f t="shared" si="199"/>
        <v>0</v>
      </c>
      <c r="CI93" s="176" t="str">
        <f t="shared" si="200"/>
        <v xml:space="preserve"> </v>
      </c>
      <c r="CK93" s="172">
        <v>24</v>
      </c>
      <c r="CL93" s="231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54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01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55"/>
        <v xml:space="preserve"> </v>
      </c>
      <c r="DB93" s="175" t="str">
        <f>IF(CX93=0," ",VLOOKUP(CX93,PROTOKOL!$A:$E,5,FALSE))</f>
        <v xml:space="preserve"> </v>
      </c>
      <c r="DC93" s="211" t="str">
        <f t="shared" si="255"/>
        <v xml:space="preserve"> </v>
      </c>
      <c r="DD93" s="175">
        <f t="shared" si="202"/>
        <v>0</v>
      </c>
      <c r="DE93" s="176" t="str">
        <f t="shared" si="203"/>
        <v xml:space="preserve"> </v>
      </c>
      <c r="DG93" s="172">
        <v>24</v>
      </c>
      <c r="DH93" s="231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56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04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57"/>
        <v xml:space="preserve"> </v>
      </c>
      <c r="DX93" s="175" t="str">
        <f>IF(DT93=0," ",VLOOKUP(DT93,PROTOKOL!$A:$E,5,FALSE))</f>
        <v xml:space="preserve"> </v>
      </c>
      <c r="DY93" s="211" t="str">
        <f t="shared" si="256"/>
        <v xml:space="preserve"> </v>
      </c>
      <c r="DZ93" s="175">
        <f t="shared" si="205"/>
        <v>0</v>
      </c>
      <c r="EA93" s="176" t="str">
        <f t="shared" si="206"/>
        <v xml:space="preserve"> </v>
      </c>
      <c r="EC93" s="172">
        <v>24</v>
      </c>
      <c r="ED93" s="231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58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07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59"/>
        <v xml:space="preserve"> </v>
      </c>
      <c r="ET93" s="175" t="str">
        <f>IF(EP93=0," ",VLOOKUP(EP93,PROTOKOL!$A:$E,5,FALSE))</f>
        <v xml:space="preserve"> </v>
      </c>
      <c r="EU93" s="211" t="str">
        <f t="shared" si="257"/>
        <v xml:space="preserve"> </v>
      </c>
      <c r="EV93" s="175">
        <f t="shared" si="208"/>
        <v>0</v>
      </c>
      <c r="EW93" s="176" t="str">
        <f t="shared" si="209"/>
        <v xml:space="preserve"> </v>
      </c>
      <c r="EY93" s="172">
        <v>24</v>
      </c>
      <c r="EZ93" s="231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60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10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61"/>
        <v xml:space="preserve"> </v>
      </c>
      <c r="FP93" s="175" t="str">
        <f>IF(FL93=0," ",VLOOKUP(FL93,PROTOKOL!$A:$E,5,FALSE))</f>
        <v xml:space="preserve"> </v>
      </c>
      <c r="FQ93" s="211" t="str">
        <f t="shared" si="258"/>
        <v xml:space="preserve"> </v>
      </c>
      <c r="FR93" s="175">
        <f t="shared" si="211"/>
        <v>0</v>
      </c>
      <c r="FS93" s="176" t="str">
        <f t="shared" si="212"/>
        <v xml:space="preserve"> </v>
      </c>
      <c r="FU93" s="172">
        <v>24</v>
      </c>
      <c r="FV93" s="231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62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13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63"/>
        <v xml:space="preserve"> </v>
      </c>
      <c r="GL93" s="175" t="str">
        <f>IF(GH93=0," ",VLOOKUP(GH93,PROTOKOL!$A:$E,5,FALSE))</f>
        <v xml:space="preserve"> </v>
      </c>
      <c r="GM93" s="211" t="str">
        <f t="shared" si="259"/>
        <v xml:space="preserve"> </v>
      </c>
      <c r="GN93" s="175">
        <f t="shared" si="214"/>
        <v>0</v>
      </c>
      <c r="GO93" s="176" t="str">
        <f t="shared" si="215"/>
        <v xml:space="preserve"> </v>
      </c>
      <c r="GQ93" s="172">
        <v>24</v>
      </c>
      <c r="GR93" s="231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64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16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65"/>
        <v xml:space="preserve"> </v>
      </c>
      <c r="HH93" s="175" t="str">
        <f>IF(HD93=0," ",VLOOKUP(HD93,PROTOKOL!$A:$E,5,FALSE))</f>
        <v xml:space="preserve"> </v>
      </c>
      <c r="HI93" s="211" t="str">
        <f t="shared" si="260"/>
        <v xml:space="preserve"> </v>
      </c>
      <c r="HJ93" s="175">
        <f t="shared" si="217"/>
        <v>0</v>
      </c>
      <c r="HK93" s="176" t="str">
        <f t="shared" si="218"/>
        <v xml:space="preserve"> </v>
      </c>
      <c r="HM93" s="172">
        <v>24</v>
      </c>
      <c r="HN93" s="231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66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19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67"/>
        <v xml:space="preserve"> </v>
      </c>
      <c r="ID93" s="175" t="str">
        <f>IF(HZ93=0," ",VLOOKUP(HZ93,PROTOKOL!$A:$E,5,FALSE))</f>
        <v xml:space="preserve"> </v>
      </c>
      <c r="IE93" s="211" t="str">
        <f t="shared" si="261"/>
        <v xml:space="preserve"> </v>
      </c>
      <c r="IF93" s="175">
        <f t="shared" si="220"/>
        <v>0</v>
      </c>
      <c r="IG93" s="176" t="str">
        <f t="shared" si="221"/>
        <v xml:space="preserve"> </v>
      </c>
      <c r="II93" s="172">
        <v>24</v>
      </c>
      <c r="IJ93" s="231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68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22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69"/>
        <v xml:space="preserve"> </v>
      </c>
      <c r="IZ93" s="175" t="str">
        <f>IF(IV93=0," ",VLOOKUP(IV93,PROTOKOL!$A:$E,5,FALSE))</f>
        <v xml:space="preserve"> </v>
      </c>
      <c r="JA93" s="211" t="str">
        <f t="shared" si="262"/>
        <v xml:space="preserve"> </v>
      </c>
      <c r="JB93" s="175">
        <f t="shared" si="223"/>
        <v>0</v>
      </c>
      <c r="JC93" s="176" t="str">
        <f t="shared" si="224"/>
        <v xml:space="preserve"> </v>
      </c>
      <c r="JE93" s="172">
        <v>24</v>
      </c>
      <c r="JF93" s="231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70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25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71"/>
        <v xml:space="preserve"> </v>
      </c>
      <c r="JV93" s="175" t="str">
        <f>IF(JR93=0," ",VLOOKUP(JR93,PROTOKOL!$A:$E,5,FALSE))</f>
        <v xml:space="preserve"> </v>
      </c>
      <c r="JW93" s="211" t="str">
        <f t="shared" si="263"/>
        <v xml:space="preserve"> </v>
      </c>
      <c r="JX93" s="175">
        <f t="shared" si="226"/>
        <v>0</v>
      </c>
      <c r="JY93" s="176" t="str">
        <f t="shared" si="227"/>
        <v xml:space="preserve"> </v>
      </c>
      <c r="KA93" s="172">
        <v>24</v>
      </c>
      <c r="KB93" s="231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72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28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73"/>
        <v xml:space="preserve"> </v>
      </c>
      <c r="KR93" s="175" t="str">
        <f>IF(KN93=0," ",VLOOKUP(KN93,PROTOKOL!$A:$E,5,FALSE))</f>
        <v xml:space="preserve"> </v>
      </c>
      <c r="KS93" s="211" t="str">
        <f t="shared" si="264"/>
        <v xml:space="preserve"> </v>
      </c>
      <c r="KT93" s="175">
        <f t="shared" si="229"/>
        <v>0</v>
      </c>
      <c r="KU93" s="176" t="str">
        <f t="shared" si="230"/>
        <v xml:space="preserve"> </v>
      </c>
      <c r="KW93" s="172">
        <v>24</v>
      </c>
      <c r="KX93" s="231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74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31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75"/>
        <v xml:space="preserve"> </v>
      </c>
      <c r="LN93" s="175" t="str">
        <f>IF(LJ93=0," ",VLOOKUP(LJ93,PROTOKOL!$A:$E,5,FALSE))</f>
        <v xml:space="preserve"> </v>
      </c>
      <c r="LO93" s="211" t="str">
        <f t="shared" si="265"/>
        <v xml:space="preserve"> </v>
      </c>
      <c r="LP93" s="175">
        <f t="shared" si="232"/>
        <v>0</v>
      </c>
      <c r="LQ93" s="176" t="str">
        <f t="shared" si="233"/>
        <v xml:space="preserve"> </v>
      </c>
      <c r="LS93" s="172">
        <v>24</v>
      </c>
      <c r="LT93" s="231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76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34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77"/>
        <v xml:space="preserve"> </v>
      </c>
      <c r="MJ93" s="175" t="str">
        <f>IF(MF93=0," ",VLOOKUP(MF93,PROTOKOL!$A:$E,5,FALSE))</f>
        <v xml:space="preserve"> </v>
      </c>
      <c r="MK93" s="211" t="str">
        <f t="shared" si="266"/>
        <v xml:space="preserve"> </v>
      </c>
      <c r="ML93" s="175">
        <f t="shared" si="235"/>
        <v>0</v>
      </c>
      <c r="MM93" s="176" t="str">
        <f t="shared" si="236"/>
        <v xml:space="preserve"> </v>
      </c>
      <c r="MO93" s="172">
        <v>24</v>
      </c>
      <c r="MP93" s="231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78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37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79"/>
        <v xml:space="preserve"> </v>
      </c>
      <c r="NF93" s="175" t="str">
        <f>IF(NB93=0," ",VLOOKUP(NB93,PROTOKOL!$A:$E,5,FALSE))</f>
        <v xml:space="preserve"> </v>
      </c>
      <c r="NG93" s="211" t="str">
        <f t="shared" si="267"/>
        <v xml:space="preserve"> </v>
      </c>
      <c r="NH93" s="175">
        <f t="shared" si="238"/>
        <v>0</v>
      </c>
      <c r="NI93" s="176" t="str">
        <f t="shared" si="239"/>
        <v xml:space="preserve"> </v>
      </c>
      <c r="NK93" s="172">
        <v>24</v>
      </c>
      <c r="NL93" s="231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80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40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81"/>
        <v xml:space="preserve"> </v>
      </c>
      <c r="OB93" s="175" t="str">
        <f>IF(NX93=0," ",VLOOKUP(NX93,PROTOKOL!$A:$E,5,FALSE))</f>
        <v xml:space="preserve"> </v>
      </c>
      <c r="OC93" s="211" t="str">
        <f t="shared" si="268"/>
        <v xml:space="preserve"> </v>
      </c>
      <c r="OD93" s="175">
        <f t="shared" si="241"/>
        <v>0</v>
      </c>
      <c r="OE93" s="176" t="str">
        <f t="shared" si="242"/>
        <v xml:space="preserve"> </v>
      </c>
      <c r="OG93" s="172">
        <v>24</v>
      </c>
      <c r="OH93" s="231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82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43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83"/>
        <v xml:space="preserve"> </v>
      </c>
      <c r="OX93" s="175" t="str">
        <f>IF(OT93=0," ",VLOOKUP(OT93,PROTOKOL!$A:$E,5,FALSE))</f>
        <v xml:space="preserve"> </v>
      </c>
      <c r="OY93" s="211" t="str">
        <f t="shared" si="269"/>
        <v xml:space="preserve"> </v>
      </c>
      <c r="OZ93" s="175">
        <f t="shared" si="244"/>
        <v>0</v>
      </c>
      <c r="PA93" s="176" t="str">
        <f t="shared" si="245"/>
        <v xml:space="preserve"> </v>
      </c>
      <c r="PC93" s="172">
        <v>24</v>
      </c>
      <c r="PD93" s="231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84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46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85"/>
        <v xml:space="preserve"> </v>
      </c>
      <c r="PT93" s="175" t="str">
        <f>IF(PP93=0," ",VLOOKUP(PP93,PROTOKOL!$A:$E,5,FALSE))</f>
        <v xml:space="preserve"> </v>
      </c>
      <c r="PU93" s="211" t="str">
        <f t="shared" si="270"/>
        <v xml:space="preserve"> </v>
      </c>
      <c r="PV93" s="175">
        <f t="shared" si="247"/>
        <v>0</v>
      </c>
      <c r="PW93" s="176" t="str">
        <f t="shared" si="248"/>
        <v xml:space="preserve"> </v>
      </c>
      <c r="PY93" s="172">
        <v>24</v>
      </c>
      <c r="PZ93" s="231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186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49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187"/>
        <v xml:space="preserve"> </v>
      </c>
      <c r="QP93" s="175" t="str">
        <f>IF(QL93=0," ",VLOOKUP(QL93,PROTOKOL!$A:$E,5,FALSE))</f>
        <v xml:space="preserve"> </v>
      </c>
      <c r="QQ93" s="211" t="str">
        <f t="shared" si="271"/>
        <v xml:space="preserve"> </v>
      </c>
      <c r="QR93" s="175">
        <f t="shared" si="250"/>
        <v>0</v>
      </c>
      <c r="QS93" s="176" t="str">
        <f t="shared" si="251"/>
        <v xml:space="preserve"> </v>
      </c>
    </row>
    <row r="94" spans="1:461" ht="15">
      <c r="A94" s="172">
        <v>24</v>
      </c>
      <c r="B94" s="232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46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188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47"/>
        <v xml:space="preserve"> </v>
      </c>
      <c r="R94" s="175" t="str">
        <f>IF(N94=0," ",VLOOKUP(N94,PROTOKOL!$A:$E,5,FALSE))</f>
        <v xml:space="preserve"> </v>
      </c>
      <c r="S94" s="211" t="str">
        <f t="shared" si="189"/>
        <v xml:space="preserve"> </v>
      </c>
      <c r="T94" s="175">
        <f t="shared" si="190"/>
        <v>0</v>
      </c>
      <c r="U94" s="176" t="str">
        <f t="shared" si="191"/>
        <v xml:space="preserve"> </v>
      </c>
      <c r="W94" s="172">
        <v>24</v>
      </c>
      <c r="X94" s="232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48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192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49"/>
        <v xml:space="preserve"> </v>
      </c>
      <c r="AN94" s="175" t="str">
        <f>IF(AJ94=0," ",VLOOKUP(AJ94,PROTOKOL!$A:$E,5,FALSE))</f>
        <v xml:space="preserve"> </v>
      </c>
      <c r="AO94" s="211" t="str">
        <f t="shared" si="252"/>
        <v xml:space="preserve"> </v>
      </c>
      <c r="AP94" s="175">
        <f t="shared" si="193"/>
        <v>0</v>
      </c>
      <c r="AQ94" s="176" t="str">
        <f t="shared" si="194"/>
        <v xml:space="preserve"> </v>
      </c>
      <c r="AS94" s="172">
        <v>24</v>
      </c>
      <c r="AT94" s="232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50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195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51"/>
        <v xml:space="preserve"> </v>
      </c>
      <c r="BJ94" s="175" t="str">
        <f>IF(BF94=0," ",VLOOKUP(BF94,PROTOKOL!$A:$E,5,FALSE))</f>
        <v xml:space="preserve"> </v>
      </c>
      <c r="BK94" s="211" t="str">
        <f t="shared" si="253"/>
        <v xml:space="preserve"> </v>
      </c>
      <c r="BL94" s="175">
        <f t="shared" si="196"/>
        <v>0</v>
      </c>
      <c r="BM94" s="176" t="str">
        <f t="shared" si="197"/>
        <v xml:space="preserve"> </v>
      </c>
      <c r="BO94" s="172">
        <v>24</v>
      </c>
      <c r="BP94" s="232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52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198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53"/>
        <v xml:space="preserve"> </v>
      </c>
      <c r="CF94" s="175" t="str">
        <f>IF(CB94=0," ",VLOOKUP(CB94,PROTOKOL!$A:$E,5,FALSE))</f>
        <v xml:space="preserve"> </v>
      </c>
      <c r="CG94" s="211" t="str">
        <f t="shared" si="254"/>
        <v xml:space="preserve"> </v>
      </c>
      <c r="CH94" s="175">
        <f t="shared" si="199"/>
        <v>0</v>
      </c>
      <c r="CI94" s="176" t="str">
        <f t="shared" si="200"/>
        <v xml:space="preserve"> </v>
      </c>
      <c r="CK94" s="172">
        <v>24</v>
      </c>
      <c r="CL94" s="232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54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01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55"/>
        <v xml:space="preserve"> </v>
      </c>
      <c r="DB94" s="175" t="str">
        <f>IF(CX94=0," ",VLOOKUP(CX94,PROTOKOL!$A:$E,5,FALSE))</f>
        <v xml:space="preserve"> </v>
      </c>
      <c r="DC94" s="211" t="str">
        <f t="shared" si="255"/>
        <v xml:space="preserve"> </v>
      </c>
      <c r="DD94" s="175">
        <f t="shared" si="202"/>
        <v>0</v>
      </c>
      <c r="DE94" s="176" t="str">
        <f t="shared" si="203"/>
        <v xml:space="preserve"> </v>
      </c>
      <c r="DG94" s="172">
        <v>24</v>
      </c>
      <c r="DH94" s="232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56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04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57"/>
        <v xml:space="preserve"> </v>
      </c>
      <c r="DX94" s="175" t="str">
        <f>IF(DT94=0," ",VLOOKUP(DT94,PROTOKOL!$A:$E,5,FALSE))</f>
        <v xml:space="preserve"> </v>
      </c>
      <c r="DY94" s="211" t="str">
        <f t="shared" si="256"/>
        <v xml:space="preserve"> </v>
      </c>
      <c r="DZ94" s="175">
        <f t="shared" si="205"/>
        <v>0</v>
      </c>
      <c r="EA94" s="176" t="str">
        <f t="shared" si="206"/>
        <v xml:space="preserve"> </v>
      </c>
      <c r="EC94" s="172">
        <v>24</v>
      </c>
      <c r="ED94" s="232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58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07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59"/>
        <v xml:space="preserve"> </v>
      </c>
      <c r="ET94" s="175" t="str">
        <f>IF(EP94=0," ",VLOOKUP(EP94,PROTOKOL!$A:$E,5,FALSE))</f>
        <v xml:space="preserve"> </v>
      </c>
      <c r="EU94" s="211" t="str">
        <f t="shared" si="257"/>
        <v xml:space="preserve"> </v>
      </c>
      <c r="EV94" s="175">
        <f t="shared" si="208"/>
        <v>0</v>
      </c>
      <c r="EW94" s="176" t="str">
        <f t="shared" si="209"/>
        <v xml:space="preserve"> </v>
      </c>
      <c r="EY94" s="172">
        <v>24</v>
      </c>
      <c r="EZ94" s="232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60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10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61"/>
        <v xml:space="preserve"> </v>
      </c>
      <c r="FP94" s="175" t="str">
        <f>IF(FL94=0," ",VLOOKUP(FL94,PROTOKOL!$A:$E,5,FALSE))</f>
        <v xml:space="preserve"> </v>
      </c>
      <c r="FQ94" s="211" t="str">
        <f t="shared" si="258"/>
        <v xml:space="preserve"> </v>
      </c>
      <c r="FR94" s="175">
        <f t="shared" si="211"/>
        <v>0</v>
      </c>
      <c r="FS94" s="176" t="str">
        <f t="shared" si="212"/>
        <v xml:space="preserve"> </v>
      </c>
      <c r="FU94" s="172">
        <v>24</v>
      </c>
      <c r="FV94" s="232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62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13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63"/>
        <v xml:space="preserve"> </v>
      </c>
      <c r="GL94" s="175" t="str">
        <f>IF(GH94=0," ",VLOOKUP(GH94,PROTOKOL!$A:$E,5,FALSE))</f>
        <v xml:space="preserve"> </v>
      </c>
      <c r="GM94" s="211" t="str">
        <f t="shared" si="259"/>
        <v xml:space="preserve"> </v>
      </c>
      <c r="GN94" s="175">
        <f t="shared" si="214"/>
        <v>0</v>
      </c>
      <c r="GO94" s="176" t="str">
        <f t="shared" si="215"/>
        <v xml:space="preserve"> </v>
      </c>
      <c r="GQ94" s="172">
        <v>24</v>
      </c>
      <c r="GR94" s="232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64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16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65"/>
        <v xml:space="preserve"> </v>
      </c>
      <c r="HH94" s="175" t="str">
        <f>IF(HD94=0," ",VLOOKUP(HD94,PROTOKOL!$A:$E,5,FALSE))</f>
        <v xml:space="preserve"> </v>
      </c>
      <c r="HI94" s="211" t="str">
        <f t="shared" si="260"/>
        <v xml:space="preserve"> </v>
      </c>
      <c r="HJ94" s="175">
        <f t="shared" si="217"/>
        <v>0</v>
      </c>
      <c r="HK94" s="176" t="str">
        <f t="shared" si="218"/>
        <v xml:space="preserve"> </v>
      </c>
      <c r="HM94" s="172">
        <v>24</v>
      </c>
      <c r="HN94" s="232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66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19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67"/>
        <v xml:space="preserve"> </v>
      </c>
      <c r="ID94" s="175" t="str">
        <f>IF(HZ94=0," ",VLOOKUP(HZ94,PROTOKOL!$A:$E,5,FALSE))</f>
        <v xml:space="preserve"> </v>
      </c>
      <c r="IE94" s="211" t="str">
        <f t="shared" si="261"/>
        <v xml:space="preserve"> </v>
      </c>
      <c r="IF94" s="175">
        <f t="shared" si="220"/>
        <v>0</v>
      </c>
      <c r="IG94" s="176" t="str">
        <f t="shared" si="221"/>
        <v xml:space="preserve"> </v>
      </c>
      <c r="II94" s="172">
        <v>24</v>
      </c>
      <c r="IJ94" s="232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68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22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69"/>
        <v xml:space="preserve"> </v>
      </c>
      <c r="IZ94" s="175" t="str">
        <f>IF(IV94=0," ",VLOOKUP(IV94,PROTOKOL!$A:$E,5,FALSE))</f>
        <v xml:space="preserve"> </v>
      </c>
      <c r="JA94" s="211" t="str">
        <f t="shared" si="262"/>
        <v xml:space="preserve"> </v>
      </c>
      <c r="JB94" s="175">
        <f t="shared" si="223"/>
        <v>0</v>
      </c>
      <c r="JC94" s="176" t="str">
        <f t="shared" si="224"/>
        <v xml:space="preserve"> </v>
      </c>
      <c r="JE94" s="172">
        <v>24</v>
      </c>
      <c r="JF94" s="232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70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25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71"/>
        <v xml:space="preserve"> </v>
      </c>
      <c r="JV94" s="175" t="str">
        <f>IF(JR94=0," ",VLOOKUP(JR94,PROTOKOL!$A:$E,5,FALSE))</f>
        <v xml:space="preserve"> </v>
      </c>
      <c r="JW94" s="211" t="str">
        <f t="shared" si="263"/>
        <v xml:space="preserve"> </v>
      </c>
      <c r="JX94" s="175">
        <f t="shared" si="226"/>
        <v>0</v>
      </c>
      <c r="JY94" s="176" t="str">
        <f t="shared" si="227"/>
        <v xml:space="preserve"> </v>
      </c>
      <c r="KA94" s="172">
        <v>24</v>
      </c>
      <c r="KB94" s="232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72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28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73"/>
        <v xml:space="preserve"> </v>
      </c>
      <c r="KR94" s="175" t="str">
        <f>IF(KN94=0," ",VLOOKUP(KN94,PROTOKOL!$A:$E,5,FALSE))</f>
        <v xml:space="preserve"> </v>
      </c>
      <c r="KS94" s="211" t="str">
        <f t="shared" si="264"/>
        <v xml:space="preserve"> </v>
      </c>
      <c r="KT94" s="175">
        <f t="shared" si="229"/>
        <v>0</v>
      </c>
      <c r="KU94" s="176" t="str">
        <f t="shared" si="230"/>
        <v xml:space="preserve"> </v>
      </c>
      <c r="KW94" s="172">
        <v>24</v>
      </c>
      <c r="KX94" s="232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74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31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75"/>
        <v xml:space="preserve"> </v>
      </c>
      <c r="LN94" s="175" t="str">
        <f>IF(LJ94=0," ",VLOOKUP(LJ94,PROTOKOL!$A:$E,5,FALSE))</f>
        <v xml:space="preserve"> </v>
      </c>
      <c r="LO94" s="211" t="str">
        <f t="shared" si="265"/>
        <v xml:space="preserve"> </v>
      </c>
      <c r="LP94" s="175">
        <f t="shared" si="232"/>
        <v>0</v>
      </c>
      <c r="LQ94" s="176" t="str">
        <f t="shared" si="233"/>
        <v xml:space="preserve"> </v>
      </c>
      <c r="LS94" s="172">
        <v>24</v>
      </c>
      <c r="LT94" s="232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76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34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77"/>
        <v xml:space="preserve"> </v>
      </c>
      <c r="MJ94" s="175" t="str">
        <f>IF(MF94=0," ",VLOOKUP(MF94,PROTOKOL!$A:$E,5,FALSE))</f>
        <v xml:space="preserve"> </v>
      </c>
      <c r="MK94" s="211" t="str">
        <f t="shared" si="266"/>
        <v xml:space="preserve"> </v>
      </c>
      <c r="ML94" s="175">
        <f t="shared" si="235"/>
        <v>0</v>
      </c>
      <c r="MM94" s="176" t="str">
        <f t="shared" si="236"/>
        <v xml:space="preserve"> </v>
      </c>
      <c r="MO94" s="172">
        <v>24</v>
      </c>
      <c r="MP94" s="232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78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37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79"/>
        <v xml:space="preserve"> </v>
      </c>
      <c r="NF94" s="175" t="str">
        <f>IF(NB94=0," ",VLOOKUP(NB94,PROTOKOL!$A:$E,5,FALSE))</f>
        <v xml:space="preserve"> </v>
      </c>
      <c r="NG94" s="211" t="str">
        <f t="shared" si="267"/>
        <v xml:space="preserve"> </v>
      </c>
      <c r="NH94" s="175">
        <f t="shared" si="238"/>
        <v>0</v>
      </c>
      <c r="NI94" s="176" t="str">
        <f t="shared" si="239"/>
        <v xml:space="preserve"> </v>
      </c>
      <c r="NK94" s="172">
        <v>24</v>
      </c>
      <c r="NL94" s="232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80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40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81"/>
        <v xml:space="preserve"> </v>
      </c>
      <c r="OB94" s="175" t="str">
        <f>IF(NX94=0," ",VLOOKUP(NX94,PROTOKOL!$A:$E,5,FALSE))</f>
        <v xml:space="preserve"> </v>
      </c>
      <c r="OC94" s="211" t="str">
        <f t="shared" si="268"/>
        <v xml:space="preserve"> </v>
      </c>
      <c r="OD94" s="175">
        <f t="shared" si="241"/>
        <v>0</v>
      </c>
      <c r="OE94" s="176" t="str">
        <f t="shared" si="242"/>
        <v xml:space="preserve"> </v>
      </c>
      <c r="OG94" s="172">
        <v>24</v>
      </c>
      <c r="OH94" s="232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82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43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83"/>
        <v xml:space="preserve"> </v>
      </c>
      <c r="OX94" s="175" t="str">
        <f>IF(OT94=0," ",VLOOKUP(OT94,PROTOKOL!$A:$E,5,FALSE))</f>
        <v xml:space="preserve"> </v>
      </c>
      <c r="OY94" s="211" t="str">
        <f t="shared" si="269"/>
        <v xml:space="preserve"> </v>
      </c>
      <c r="OZ94" s="175">
        <f t="shared" si="244"/>
        <v>0</v>
      </c>
      <c r="PA94" s="176" t="str">
        <f t="shared" si="245"/>
        <v xml:space="preserve"> </v>
      </c>
      <c r="PC94" s="172">
        <v>24</v>
      </c>
      <c r="PD94" s="232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84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46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85"/>
        <v xml:space="preserve"> </v>
      </c>
      <c r="PT94" s="175" t="str">
        <f>IF(PP94=0," ",VLOOKUP(PP94,PROTOKOL!$A:$E,5,FALSE))</f>
        <v xml:space="preserve"> </v>
      </c>
      <c r="PU94" s="211" t="str">
        <f t="shared" si="270"/>
        <v xml:space="preserve"> </v>
      </c>
      <c r="PV94" s="175">
        <f t="shared" si="247"/>
        <v>0</v>
      </c>
      <c r="PW94" s="176" t="str">
        <f t="shared" si="248"/>
        <v xml:space="preserve"> </v>
      </c>
      <c r="PY94" s="172">
        <v>24</v>
      </c>
      <c r="PZ94" s="232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186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49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187"/>
        <v xml:space="preserve"> </v>
      </c>
      <c r="QP94" s="175" t="str">
        <f>IF(QL94=0," ",VLOOKUP(QL94,PROTOKOL!$A:$E,5,FALSE))</f>
        <v xml:space="preserve"> </v>
      </c>
      <c r="QQ94" s="211" t="str">
        <f t="shared" si="271"/>
        <v xml:space="preserve"> </v>
      </c>
      <c r="QR94" s="175">
        <f t="shared" si="250"/>
        <v>0</v>
      </c>
      <c r="QS94" s="176" t="str">
        <f t="shared" si="251"/>
        <v xml:space="preserve"> </v>
      </c>
    </row>
    <row r="95" spans="1:461" ht="15">
      <c r="A95" s="172">
        <v>25</v>
      </c>
      <c r="B95" s="233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46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188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47"/>
        <v xml:space="preserve"> </v>
      </c>
      <c r="R95" s="175" t="str">
        <f>IF(N95=0," ",VLOOKUP(N95,PROTOKOL!$A:$E,5,FALSE))</f>
        <v xml:space="preserve"> </v>
      </c>
      <c r="S95" s="211" t="str">
        <f t="shared" si="189"/>
        <v xml:space="preserve"> </v>
      </c>
      <c r="T95" s="175">
        <f t="shared" si="190"/>
        <v>0</v>
      </c>
      <c r="U95" s="176" t="str">
        <f t="shared" si="191"/>
        <v xml:space="preserve"> </v>
      </c>
      <c r="W95" s="172">
        <v>25</v>
      </c>
      <c r="X95" s="233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48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192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49"/>
        <v xml:space="preserve"> </v>
      </c>
      <c r="AN95" s="175" t="str">
        <f>IF(AJ95=0," ",VLOOKUP(AJ95,PROTOKOL!$A:$E,5,FALSE))</f>
        <v xml:space="preserve"> </v>
      </c>
      <c r="AO95" s="211" t="str">
        <f t="shared" si="252"/>
        <v xml:space="preserve"> </v>
      </c>
      <c r="AP95" s="175">
        <f t="shared" si="193"/>
        <v>0</v>
      </c>
      <c r="AQ95" s="176" t="str">
        <f t="shared" si="194"/>
        <v xml:space="preserve"> </v>
      </c>
      <c r="AS95" s="172">
        <v>25</v>
      </c>
      <c r="AT95" s="233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50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195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51"/>
        <v xml:space="preserve"> </v>
      </c>
      <c r="BJ95" s="175" t="str">
        <f>IF(BF95=0," ",VLOOKUP(BF95,PROTOKOL!$A:$E,5,FALSE))</f>
        <v xml:space="preserve"> </v>
      </c>
      <c r="BK95" s="211" t="str">
        <f t="shared" si="253"/>
        <v xml:space="preserve"> </v>
      </c>
      <c r="BL95" s="175">
        <f t="shared" si="196"/>
        <v>0</v>
      </c>
      <c r="BM95" s="176" t="str">
        <f t="shared" si="197"/>
        <v xml:space="preserve"> </v>
      </c>
      <c r="BO95" s="172">
        <v>25</v>
      </c>
      <c r="BP95" s="233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52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198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53"/>
        <v xml:space="preserve"> </v>
      </c>
      <c r="CF95" s="175" t="str">
        <f>IF(CB95=0," ",VLOOKUP(CB95,PROTOKOL!$A:$E,5,FALSE))</f>
        <v xml:space="preserve"> </v>
      </c>
      <c r="CG95" s="211" t="str">
        <f t="shared" si="254"/>
        <v xml:space="preserve"> </v>
      </c>
      <c r="CH95" s="175">
        <f t="shared" si="199"/>
        <v>0</v>
      </c>
      <c r="CI95" s="176" t="str">
        <f t="shared" si="200"/>
        <v xml:space="preserve"> </v>
      </c>
      <c r="CK95" s="172">
        <v>25</v>
      </c>
      <c r="CL95" s="233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54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01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55"/>
        <v xml:space="preserve"> </v>
      </c>
      <c r="DB95" s="175" t="str">
        <f>IF(CX95=0," ",VLOOKUP(CX95,PROTOKOL!$A:$E,5,FALSE))</f>
        <v xml:space="preserve"> </v>
      </c>
      <c r="DC95" s="211" t="str">
        <f t="shared" si="255"/>
        <v xml:space="preserve"> </v>
      </c>
      <c r="DD95" s="175">
        <f t="shared" si="202"/>
        <v>0</v>
      </c>
      <c r="DE95" s="176" t="str">
        <f t="shared" si="203"/>
        <v xml:space="preserve"> </v>
      </c>
      <c r="DG95" s="172">
        <v>25</v>
      </c>
      <c r="DH95" s="233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56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04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57"/>
        <v xml:space="preserve"> </v>
      </c>
      <c r="DX95" s="175" t="str">
        <f>IF(DT95=0," ",VLOOKUP(DT95,PROTOKOL!$A:$E,5,FALSE))</f>
        <v xml:space="preserve"> </v>
      </c>
      <c r="DY95" s="211" t="str">
        <f t="shared" si="256"/>
        <v xml:space="preserve"> </v>
      </c>
      <c r="DZ95" s="175">
        <f t="shared" si="205"/>
        <v>0</v>
      </c>
      <c r="EA95" s="176" t="str">
        <f t="shared" si="206"/>
        <v xml:space="preserve"> </v>
      </c>
      <c r="EC95" s="172">
        <v>25</v>
      </c>
      <c r="ED95" s="233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58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07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59"/>
        <v xml:space="preserve"> </v>
      </c>
      <c r="ET95" s="175" t="str">
        <f>IF(EP95=0," ",VLOOKUP(EP95,PROTOKOL!$A:$E,5,FALSE))</f>
        <v xml:space="preserve"> </v>
      </c>
      <c r="EU95" s="211" t="str">
        <f t="shared" si="257"/>
        <v xml:space="preserve"> </v>
      </c>
      <c r="EV95" s="175">
        <f t="shared" si="208"/>
        <v>0</v>
      </c>
      <c r="EW95" s="176" t="str">
        <f t="shared" si="209"/>
        <v xml:space="preserve"> </v>
      </c>
      <c r="EY95" s="172">
        <v>25</v>
      </c>
      <c r="EZ95" s="233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60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10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61"/>
        <v xml:space="preserve"> </v>
      </c>
      <c r="FP95" s="175" t="str">
        <f>IF(FL95=0," ",VLOOKUP(FL95,PROTOKOL!$A:$E,5,FALSE))</f>
        <v xml:space="preserve"> </v>
      </c>
      <c r="FQ95" s="211" t="str">
        <f t="shared" si="258"/>
        <v xml:space="preserve"> </v>
      </c>
      <c r="FR95" s="175">
        <f t="shared" si="211"/>
        <v>0</v>
      </c>
      <c r="FS95" s="176" t="str">
        <f t="shared" si="212"/>
        <v xml:space="preserve"> </v>
      </c>
      <c r="FU95" s="172">
        <v>25</v>
      </c>
      <c r="FV95" s="233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62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13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63"/>
        <v xml:space="preserve"> </v>
      </c>
      <c r="GL95" s="175" t="str">
        <f>IF(GH95=0," ",VLOOKUP(GH95,PROTOKOL!$A:$E,5,FALSE))</f>
        <v xml:space="preserve"> </v>
      </c>
      <c r="GM95" s="211" t="str">
        <f t="shared" si="259"/>
        <v xml:space="preserve"> </v>
      </c>
      <c r="GN95" s="175">
        <f t="shared" si="214"/>
        <v>0</v>
      </c>
      <c r="GO95" s="176" t="str">
        <f t="shared" si="215"/>
        <v xml:space="preserve"> </v>
      </c>
      <c r="GQ95" s="172">
        <v>25</v>
      </c>
      <c r="GR95" s="233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64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16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65"/>
        <v xml:space="preserve"> </v>
      </c>
      <c r="HH95" s="175" t="str">
        <f>IF(HD95=0," ",VLOOKUP(HD95,PROTOKOL!$A:$E,5,FALSE))</f>
        <v xml:space="preserve"> </v>
      </c>
      <c r="HI95" s="211" t="str">
        <f t="shared" si="260"/>
        <v xml:space="preserve"> </v>
      </c>
      <c r="HJ95" s="175">
        <f t="shared" si="217"/>
        <v>0</v>
      </c>
      <c r="HK95" s="176" t="str">
        <f t="shared" si="218"/>
        <v xml:space="preserve"> </v>
      </c>
      <c r="HM95" s="172">
        <v>25</v>
      </c>
      <c r="HN95" s="233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66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19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67"/>
        <v xml:space="preserve"> </v>
      </c>
      <c r="ID95" s="175" t="str">
        <f>IF(HZ95=0," ",VLOOKUP(HZ95,PROTOKOL!$A:$E,5,FALSE))</f>
        <v xml:space="preserve"> </v>
      </c>
      <c r="IE95" s="211" t="str">
        <f t="shared" si="261"/>
        <v xml:space="preserve"> </v>
      </c>
      <c r="IF95" s="175">
        <f t="shared" si="220"/>
        <v>0</v>
      </c>
      <c r="IG95" s="176" t="str">
        <f t="shared" si="221"/>
        <v xml:space="preserve"> </v>
      </c>
      <c r="II95" s="172">
        <v>25</v>
      </c>
      <c r="IJ95" s="233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68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22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69"/>
        <v xml:space="preserve"> </v>
      </c>
      <c r="IZ95" s="175" t="str">
        <f>IF(IV95=0," ",VLOOKUP(IV95,PROTOKOL!$A:$E,5,FALSE))</f>
        <v xml:space="preserve"> </v>
      </c>
      <c r="JA95" s="211" t="str">
        <f t="shared" si="262"/>
        <v xml:space="preserve"> </v>
      </c>
      <c r="JB95" s="175">
        <f t="shared" si="223"/>
        <v>0</v>
      </c>
      <c r="JC95" s="176" t="str">
        <f t="shared" si="224"/>
        <v xml:space="preserve"> </v>
      </c>
      <c r="JE95" s="172">
        <v>25</v>
      </c>
      <c r="JF95" s="233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70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25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71"/>
        <v xml:space="preserve"> </v>
      </c>
      <c r="JV95" s="175" t="str">
        <f>IF(JR95=0," ",VLOOKUP(JR95,PROTOKOL!$A:$E,5,FALSE))</f>
        <v xml:space="preserve"> </v>
      </c>
      <c r="JW95" s="211" t="str">
        <f t="shared" si="263"/>
        <v xml:space="preserve"> </v>
      </c>
      <c r="JX95" s="175">
        <f t="shared" si="226"/>
        <v>0</v>
      </c>
      <c r="JY95" s="176" t="str">
        <f t="shared" si="227"/>
        <v xml:space="preserve"> </v>
      </c>
      <c r="KA95" s="172">
        <v>25</v>
      </c>
      <c r="KB95" s="233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72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28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73"/>
        <v xml:space="preserve"> </v>
      </c>
      <c r="KR95" s="175" t="str">
        <f>IF(KN95=0," ",VLOOKUP(KN95,PROTOKOL!$A:$E,5,FALSE))</f>
        <v xml:space="preserve"> </v>
      </c>
      <c r="KS95" s="211" t="str">
        <f t="shared" si="264"/>
        <v xml:space="preserve"> </v>
      </c>
      <c r="KT95" s="175">
        <f t="shared" si="229"/>
        <v>0</v>
      </c>
      <c r="KU95" s="176" t="str">
        <f t="shared" si="230"/>
        <v xml:space="preserve"> </v>
      </c>
      <c r="KW95" s="172">
        <v>25</v>
      </c>
      <c r="KX95" s="233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74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31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75"/>
        <v xml:space="preserve"> </v>
      </c>
      <c r="LN95" s="175" t="str">
        <f>IF(LJ95=0," ",VLOOKUP(LJ95,PROTOKOL!$A:$E,5,FALSE))</f>
        <v xml:space="preserve"> </v>
      </c>
      <c r="LO95" s="211" t="str">
        <f t="shared" si="265"/>
        <v xml:space="preserve"> </v>
      </c>
      <c r="LP95" s="175">
        <f t="shared" si="232"/>
        <v>0</v>
      </c>
      <c r="LQ95" s="176" t="str">
        <f t="shared" si="233"/>
        <v xml:space="preserve"> </v>
      </c>
      <c r="LS95" s="172">
        <v>25</v>
      </c>
      <c r="LT95" s="233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76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34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77"/>
        <v xml:space="preserve"> </v>
      </c>
      <c r="MJ95" s="175" t="str">
        <f>IF(MF95=0," ",VLOOKUP(MF95,PROTOKOL!$A:$E,5,FALSE))</f>
        <v xml:space="preserve"> </v>
      </c>
      <c r="MK95" s="211" t="str">
        <f t="shared" si="266"/>
        <v xml:space="preserve"> </v>
      </c>
      <c r="ML95" s="175">
        <f t="shared" si="235"/>
        <v>0</v>
      </c>
      <c r="MM95" s="176" t="str">
        <f t="shared" si="236"/>
        <v xml:space="preserve"> </v>
      </c>
      <c r="MO95" s="172">
        <v>25</v>
      </c>
      <c r="MP95" s="233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78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37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79"/>
        <v xml:space="preserve"> </v>
      </c>
      <c r="NF95" s="175" t="str">
        <f>IF(NB95=0," ",VLOOKUP(NB95,PROTOKOL!$A:$E,5,FALSE))</f>
        <v xml:space="preserve"> </v>
      </c>
      <c r="NG95" s="211" t="str">
        <f t="shared" si="267"/>
        <v xml:space="preserve"> </v>
      </c>
      <c r="NH95" s="175">
        <f t="shared" si="238"/>
        <v>0</v>
      </c>
      <c r="NI95" s="176" t="str">
        <f t="shared" si="239"/>
        <v xml:space="preserve"> </v>
      </c>
      <c r="NK95" s="172">
        <v>25</v>
      </c>
      <c r="NL95" s="233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80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40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81"/>
        <v xml:space="preserve"> </v>
      </c>
      <c r="OB95" s="175" t="str">
        <f>IF(NX95=0," ",VLOOKUP(NX95,PROTOKOL!$A:$E,5,FALSE))</f>
        <v xml:space="preserve"> </v>
      </c>
      <c r="OC95" s="211" t="str">
        <f t="shared" si="268"/>
        <v xml:space="preserve"> </v>
      </c>
      <c r="OD95" s="175">
        <f t="shared" si="241"/>
        <v>0</v>
      </c>
      <c r="OE95" s="176" t="str">
        <f t="shared" si="242"/>
        <v xml:space="preserve"> </v>
      </c>
      <c r="OG95" s="172">
        <v>25</v>
      </c>
      <c r="OH95" s="233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82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43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83"/>
        <v xml:space="preserve"> </v>
      </c>
      <c r="OX95" s="175" t="str">
        <f>IF(OT95=0," ",VLOOKUP(OT95,PROTOKOL!$A:$E,5,FALSE))</f>
        <v xml:space="preserve"> </v>
      </c>
      <c r="OY95" s="211" t="str">
        <f t="shared" si="269"/>
        <v xml:space="preserve"> </v>
      </c>
      <c r="OZ95" s="175">
        <f t="shared" si="244"/>
        <v>0</v>
      </c>
      <c r="PA95" s="176" t="str">
        <f t="shared" si="245"/>
        <v xml:space="preserve"> </v>
      </c>
      <c r="PC95" s="172">
        <v>25</v>
      </c>
      <c r="PD95" s="233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84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46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85"/>
        <v xml:space="preserve"> </v>
      </c>
      <c r="PT95" s="175" t="str">
        <f>IF(PP95=0," ",VLOOKUP(PP95,PROTOKOL!$A:$E,5,FALSE))</f>
        <v xml:space="preserve"> </v>
      </c>
      <c r="PU95" s="211" t="str">
        <f t="shared" si="270"/>
        <v xml:space="preserve"> </v>
      </c>
      <c r="PV95" s="175">
        <f t="shared" si="247"/>
        <v>0</v>
      </c>
      <c r="PW95" s="176" t="str">
        <f t="shared" si="248"/>
        <v xml:space="preserve"> </v>
      </c>
      <c r="PY95" s="172">
        <v>25</v>
      </c>
      <c r="PZ95" s="233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186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49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187"/>
        <v xml:space="preserve"> </v>
      </c>
      <c r="QP95" s="175" t="str">
        <f>IF(QL95=0," ",VLOOKUP(QL95,PROTOKOL!$A:$E,5,FALSE))</f>
        <v xml:space="preserve"> </v>
      </c>
      <c r="QQ95" s="211" t="str">
        <f t="shared" si="271"/>
        <v xml:space="preserve"> </v>
      </c>
      <c r="QR95" s="175">
        <f t="shared" si="250"/>
        <v>0</v>
      </c>
      <c r="QS95" s="176" t="str">
        <f t="shared" si="251"/>
        <v xml:space="preserve"> </v>
      </c>
    </row>
    <row r="96" spans="1:461" ht="15">
      <c r="A96" s="172">
        <v>25</v>
      </c>
      <c r="B96" s="231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46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188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47"/>
        <v xml:space="preserve"> </v>
      </c>
      <c r="R96" s="175" t="str">
        <f>IF(N96=0," ",VLOOKUP(N96,PROTOKOL!$A:$E,5,FALSE))</f>
        <v xml:space="preserve"> </v>
      </c>
      <c r="S96" s="211" t="str">
        <f t="shared" si="189"/>
        <v xml:space="preserve"> </v>
      </c>
      <c r="T96" s="175">
        <f t="shared" si="190"/>
        <v>0</v>
      </c>
      <c r="U96" s="176" t="str">
        <f t="shared" si="191"/>
        <v xml:space="preserve"> </v>
      </c>
      <c r="W96" s="172">
        <v>25</v>
      </c>
      <c r="X96" s="231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48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192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49"/>
        <v xml:space="preserve"> </v>
      </c>
      <c r="AN96" s="175" t="str">
        <f>IF(AJ96=0," ",VLOOKUP(AJ96,PROTOKOL!$A:$E,5,FALSE))</f>
        <v xml:space="preserve"> </v>
      </c>
      <c r="AO96" s="211" t="str">
        <f t="shared" si="252"/>
        <v xml:space="preserve"> </v>
      </c>
      <c r="AP96" s="175">
        <f t="shared" si="193"/>
        <v>0</v>
      </c>
      <c r="AQ96" s="176" t="str">
        <f t="shared" si="194"/>
        <v xml:space="preserve"> </v>
      </c>
      <c r="AS96" s="172">
        <v>25</v>
      </c>
      <c r="AT96" s="231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50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195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51"/>
        <v xml:space="preserve"> </v>
      </c>
      <c r="BJ96" s="175" t="str">
        <f>IF(BF96=0," ",VLOOKUP(BF96,PROTOKOL!$A:$E,5,FALSE))</f>
        <v xml:space="preserve"> </v>
      </c>
      <c r="BK96" s="211" t="str">
        <f t="shared" si="253"/>
        <v xml:space="preserve"> </v>
      </c>
      <c r="BL96" s="175">
        <f t="shared" si="196"/>
        <v>0</v>
      </c>
      <c r="BM96" s="176" t="str">
        <f t="shared" si="197"/>
        <v xml:space="preserve"> </v>
      </c>
      <c r="BO96" s="172">
        <v>25</v>
      </c>
      <c r="BP96" s="231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52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198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53"/>
        <v xml:space="preserve"> </v>
      </c>
      <c r="CF96" s="175" t="str">
        <f>IF(CB96=0," ",VLOOKUP(CB96,PROTOKOL!$A:$E,5,FALSE))</f>
        <v xml:space="preserve"> </v>
      </c>
      <c r="CG96" s="211" t="str">
        <f t="shared" si="254"/>
        <v xml:space="preserve"> </v>
      </c>
      <c r="CH96" s="175">
        <f t="shared" si="199"/>
        <v>0</v>
      </c>
      <c r="CI96" s="176" t="str">
        <f t="shared" si="200"/>
        <v xml:space="preserve"> </v>
      </c>
      <c r="CK96" s="172">
        <v>25</v>
      </c>
      <c r="CL96" s="231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54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01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55"/>
        <v xml:space="preserve"> </v>
      </c>
      <c r="DB96" s="175" t="str">
        <f>IF(CX96=0," ",VLOOKUP(CX96,PROTOKOL!$A:$E,5,FALSE))</f>
        <v xml:space="preserve"> </v>
      </c>
      <c r="DC96" s="211" t="str">
        <f t="shared" si="255"/>
        <v xml:space="preserve"> </v>
      </c>
      <c r="DD96" s="175">
        <f t="shared" si="202"/>
        <v>0</v>
      </c>
      <c r="DE96" s="176" t="str">
        <f t="shared" si="203"/>
        <v xml:space="preserve"> </v>
      </c>
      <c r="DG96" s="172">
        <v>25</v>
      </c>
      <c r="DH96" s="231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56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04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57"/>
        <v xml:space="preserve"> </v>
      </c>
      <c r="DX96" s="175" t="str">
        <f>IF(DT96=0," ",VLOOKUP(DT96,PROTOKOL!$A:$E,5,FALSE))</f>
        <v xml:space="preserve"> </v>
      </c>
      <c r="DY96" s="211" t="str">
        <f t="shared" si="256"/>
        <v xml:space="preserve"> </v>
      </c>
      <c r="DZ96" s="175">
        <f t="shared" si="205"/>
        <v>0</v>
      </c>
      <c r="EA96" s="176" t="str">
        <f t="shared" si="206"/>
        <v xml:space="preserve"> </v>
      </c>
      <c r="EC96" s="172">
        <v>25</v>
      </c>
      <c r="ED96" s="231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58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07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59"/>
        <v xml:space="preserve"> </v>
      </c>
      <c r="ET96" s="175" t="str">
        <f>IF(EP96=0," ",VLOOKUP(EP96,PROTOKOL!$A:$E,5,FALSE))</f>
        <v xml:space="preserve"> </v>
      </c>
      <c r="EU96" s="211" t="str">
        <f t="shared" si="257"/>
        <v xml:space="preserve"> </v>
      </c>
      <c r="EV96" s="175">
        <f t="shared" si="208"/>
        <v>0</v>
      </c>
      <c r="EW96" s="176" t="str">
        <f t="shared" si="209"/>
        <v xml:space="preserve"> </v>
      </c>
      <c r="EY96" s="172">
        <v>25</v>
      </c>
      <c r="EZ96" s="231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60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10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61"/>
        <v xml:space="preserve"> </v>
      </c>
      <c r="FP96" s="175" t="str">
        <f>IF(FL96=0," ",VLOOKUP(FL96,PROTOKOL!$A:$E,5,FALSE))</f>
        <v xml:space="preserve"> </v>
      </c>
      <c r="FQ96" s="211" t="str">
        <f t="shared" si="258"/>
        <v xml:space="preserve"> </v>
      </c>
      <c r="FR96" s="175">
        <f t="shared" si="211"/>
        <v>0</v>
      </c>
      <c r="FS96" s="176" t="str">
        <f t="shared" si="212"/>
        <v xml:space="preserve"> </v>
      </c>
      <c r="FU96" s="172">
        <v>25</v>
      </c>
      <c r="FV96" s="231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62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13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63"/>
        <v xml:space="preserve"> </v>
      </c>
      <c r="GL96" s="175" t="str">
        <f>IF(GH96=0," ",VLOOKUP(GH96,PROTOKOL!$A:$E,5,FALSE))</f>
        <v xml:space="preserve"> </v>
      </c>
      <c r="GM96" s="211" t="str">
        <f t="shared" si="259"/>
        <v xml:space="preserve"> </v>
      </c>
      <c r="GN96" s="175">
        <f t="shared" si="214"/>
        <v>0</v>
      </c>
      <c r="GO96" s="176" t="str">
        <f t="shared" si="215"/>
        <v xml:space="preserve"> </v>
      </c>
      <c r="GQ96" s="172">
        <v>25</v>
      </c>
      <c r="GR96" s="231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64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16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65"/>
        <v xml:space="preserve"> </v>
      </c>
      <c r="HH96" s="175" t="str">
        <f>IF(HD96=0," ",VLOOKUP(HD96,PROTOKOL!$A:$E,5,FALSE))</f>
        <v xml:space="preserve"> </v>
      </c>
      <c r="HI96" s="211" t="str">
        <f t="shared" si="260"/>
        <v xml:space="preserve"> </v>
      </c>
      <c r="HJ96" s="175">
        <f t="shared" si="217"/>
        <v>0</v>
      </c>
      <c r="HK96" s="176" t="str">
        <f t="shared" si="218"/>
        <v xml:space="preserve"> </v>
      </c>
      <c r="HM96" s="172">
        <v>25</v>
      </c>
      <c r="HN96" s="231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66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19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67"/>
        <v xml:space="preserve"> </v>
      </c>
      <c r="ID96" s="175" t="str">
        <f>IF(HZ96=0," ",VLOOKUP(HZ96,PROTOKOL!$A:$E,5,FALSE))</f>
        <v xml:space="preserve"> </v>
      </c>
      <c r="IE96" s="211" t="str">
        <f t="shared" si="261"/>
        <v xml:space="preserve"> </v>
      </c>
      <c r="IF96" s="175">
        <f t="shared" si="220"/>
        <v>0</v>
      </c>
      <c r="IG96" s="176" t="str">
        <f t="shared" si="221"/>
        <v xml:space="preserve"> </v>
      </c>
      <c r="II96" s="172">
        <v>25</v>
      </c>
      <c r="IJ96" s="231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68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22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69"/>
        <v xml:space="preserve"> </v>
      </c>
      <c r="IZ96" s="175" t="str">
        <f>IF(IV96=0," ",VLOOKUP(IV96,PROTOKOL!$A:$E,5,FALSE))</f>
        <v xml:space="preserve"> </v>
      </c>
      <c r="JA96" s="211" t="str">
        <f t="shared" si="262"/>
        <v xml:space="preserve"> </v>
      </c>
      <c r="JB96" s="175">
        <f t="shared" si="223"/>
        <v>0</v>
      </c>
      <c r="JC96" s="176" t="str">
        <f t="shared" si="224"/>
        <v xml:space="preserve"> </v>
      </c>
      <c r="JE96" s="172">
        <v>25</v>
      </c>
      <c r="JF96" s="231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70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25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71"/>
        <v xml:space="preserve"> </v>
      </c>
      <c r="JV96" s="175" t="str">
        <f>IF(JR96=0," ",VLOOKUP(JR96,PROTOKOL!$A:$E,5,FALSE))</f>
        <v xml:space="preserve"> </v>
      </c>
      <c r="JW96" s="211" t="str">
        <f t="shared" si="263"/>
        <v xml:space="preserve"> </v>
      </c>
      <c r="JX96" s="175">
        <f t="shared" si="226"/>
        <v>0</v>
      </c>
      <c r="JY96" s="176" t="str">
        <f t="shared" si="227"/>
        <v xml:space="preserve"> </v>
      </c>
      <c r="KA96" s="172">
        <v>25</v>
      </c>
      <c r="KB96" s="231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72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28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73"/>
        <v xml:space="preserve"> </v>
      </c>
      <c r="KR96" s="175" t="str">
        <f>IF(KN96=0," ",VLOOKUP(KN96,PROTOKOL!$A:$E,5,FALSE))</f>
        <v xml:space="preserve"> </v>
      </c>
      <c r="KS96" s="211" t="str">
        <f t="shared" si="264"/>
        <v xml:space="preserve"> </v>
      </c>
      <c r="KT96" s="175">
        <f t="shared" si="229"/>
        <v>0</v>
      </c>
      <c r="KU96" s="176" t="str">
        <f t="shared" si="230"/>
        <v xml:space="preserve"> </v>
      </c>
      <c r="KW96" s="172">
        <v>25</v>
      </c>
      <c r="KX96" s="231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74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31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75"/>
        <v xml:space="preserve"> </v>
      </c>
      <c r="LN96" s="175" t="str">
        <f>IF(LJ96=0," ",VLOOKUP(LJ96,PROTOKOL!$A:$E,5,FALSE))</f>
        <v xml:space="preserve"> </v>
      </c>
      <c r="LO96" s="211" t="str">
        <f t="shared" si="265"/>
        <v xml:space="preserve"> </v>
      </c>
      <c r="LP96" s="175">
        <f t="shared" si="232"/>
        <v>0</v>
      </c>
      <c r="LQ96" s="176" t="str">
        <f t="shared" si="233"/>
        <v xml:space="preserve"> </v>
      </c>
      <c r="LS96" s="172">
        <v>25</v>
      </c>
      <c r="LT96" s="231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76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34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77"/>
        <v xml:space="preserve"> </v>
      </c>
      <c r="MJ96" s="175" t="str">
        <f>IF(MF96=0," ",VLOOKUP(MF96,PROTOKOL!$A:$E,5,FALSE))</f>
        <v xml:space="preserve"> </v>
      </c>
      <c r="MK96" s="211" t="str">
        <f t="shared" si="266"/>
        <v xml:space="preserve"> </v>
      </c>
      <c r="ML96" s="175">
        <f t="shared" si="235"/>
        <v>0</v>
      </c>
      <c r="MM96" s="176" t="str">
        <f t="shared" si="236"/>
        <v xml:space="preserve"> </v>
      </c>
      <c r="MO96" s="172">
        <v>25</v>
      </c>
      <c r="MP96" s="231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78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37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79"/>
        <v xml:space="preserve"> </v>
      </c>
      <c r="NF96" s="175" t="str">
        <f>IF(NB96=0," ",VLOOKUP(NB96,PROTOKOL!$A:$E,5,FALSE))</f>
        <v xml:space="preserve"> </v>
      </c>
      <c r="NG96" s="211" t="str">
        <f t="shared" si="267"/>
        <v xml:space="preserve"> </v>
      </c>
      <c r="NH96" s="175">
        <f t="shared" si="238"/>
        <v>0</v>
      </c>
      <c r="NI96" s="176" t="str">
        <f t="shared" si="239"/>
        <v xml:space="preserve"> </v>
      </c>
      <c r="NK96" s="172">
        <v>25</v>
      </c>
      <c r="NL96" s="231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80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40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81"/>
        <v xml:space="preserve"> </v>
      </c>
      <c r="OB96" s="175" t="str">
        <f>IF(NX96=0," ",VLOOKUP(NX96,PROTOKOL!$A:$E,5,FALSE))</f>
        <v xml:space="preserve"> </v>
      </c>
      <c r="OC96" s="211" t="str">
        <f t="shared" si="268"/>
        <v xml:space="preserve"> </v>
      </c>
      <c r="OD96" s="175">
        <f t="shared" si="241"/>
        <v>0</v>
      </c>
      <c r="OE96" s="176" t="str">
        <f t="shared" si="242"/>
        <v xml:space="preserve"> </v>
      </c>
      <c r="OG96" s="172">
        <v>25</v>
      </c>
      <c r="OH96" s="231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82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43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83"/>
        <v xml:space="preserve"> </v>
      </c>
      <c r="OX96" s="175" t="str">
        <f>IF(OT96=0," ",VLOOKUP(OT96,PROTOKOL!$A:$E,5,FALSE))</f>
        <v xml:space="preserve"> </v>
      </c>
      <c r="OY96" s="211" t="str">
        <f t="shared" si="269"/>
        <v xml:space="preserve"> </v>
      </c>
      <c r="OZ96" s="175">
        <f t="shared" si="244"/>
        <v>0</v>
      </c>
      <c r="PA96" s="176" t="str">
        <f t="shared" si="245"/>
        <v xml:space="preserve"> </v>
      </c>
      <c r="PC96" s="172">
        <v>25</v>
      </c>
      <c r="PD96" s="231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84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46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85"/>
        <v xml:space="preserve"> </v>
      </c>
      <c r="PT96" s="175" t="str">
        <f>IF(PP96=0," ",VLOOKUP(PP96,PROTOKOL!$A:$E,5,FALSE))</f>
        <v xml:space="preserve"> </v>
      </c>
      <c r="PU96" s="211" t="str">
        <f t="shared" si="270"/>
        <v xml:space="preserve"> </v>
      </c>
      <c r="PV96" s="175">
        <f t="shared" si="247"/>
        <v>0</v>
      </c>
      <c r="PW96" s="176" t="str">
        <f t="shared" si="248"/>
        <v xml:space="preserve"> </v>
      </c>
      <c r="PY96" s="172">
        <v>25</v>
      </c>
      <c r="PZ96" s="231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186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49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187"/>
        <v xml:space="preserve"> </v>
      </c>
      <c r="QP96" s="175" t="str">
        <f>IF(QL96=0," ",VLOOKUP(QL96,PROTOKOL!$A:$E,5,FALSE))</f>
        <v xml:space="preserve"> </v>
      </c>
      <c r="QQ96" s="211" t="str">
        <f t="shared" si="271"/>
        <v xml:space="preserve"> </v>
      </c>
      <c r="QR96" s="175">
        <f t="shared" si="250"/>
        <v>0</v>
      </c>
      <c r="QS96" s="176" t="str">
        <f t="shared" si="251"/>
        <v xml:space="preserve"> </v>
      </c>
    </row>
    <row r="97" spans="1:461" ht="15">
      <c r="A97" s="172">
        <v>25</v>
      </c>
      <c r="B97" s="232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46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188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47"/>
        <v xml:space="preserve"> </v>
      </c>
      <c r="R97" s="175" t="str">
        <f>IF(N97=0," ",VLOOKUP(N97,PROTOKOL!$A:$E,5,FALSE))</f>
        <v xml:space="preserve"> </v>
      </c>
      <c r="S97" s="211" t="str">
        <f t="shared" si="189"/>
        <v xml:space="preserve"> </v>
      </c>
      <c r="T97" s="175">
        <f t="shared" si="190"/>
        <v>0</v>
      </c>
      <c r="U97" s="176" t="str">
        <f t="shared" si="191"/>
        <v xml:space="preserve"> </v>
      </c>
      <c r="W97" s="172">
        <v>25</v>
      </c>
      <c r="X97" s="232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48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192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49"/>
        <v xml:space="preserve"> </v>
      </c>
      <c r="AN97" s="175" t="str">
        <f>IF(AJ97=0," ",VLOOKUP(AJ97,PROTOKOL!$A:$E,5,FALSE))</f>
        <v xml:space="preserve"> </v>
      </c>
      <c r="AO97" s="211" t="str">
        <f t="shared" si="252"/>
        <v xml:space="preserve"> </v>
      </c>
      <c r="AP97" s="175">
        <f t="shared" si="193"/>
        <v>0</v>
      </c>
      <c r="AQ97" s="176" t="str">
        <f t="shared" si="194"/>
        <v xml:space="preserve"> </v>
      </c>
      <c r="AS97" s="172">
        <v>25</v>
      </c>
      <c r="AT97" s="232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50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195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51"/>
        <v xml:space="preserve"> </v>
      </c>
      <c r="BJ97" s="175" t="str">
        <f>IF(BF97=0," ",VLOOKUP(BF97,PROTOKOL!$A:$E,5,FALSE))</f>
        <v xml:space="preserve"> </v>
      </c>
      <c r="BK97" s="211" t="str">
        <f t="shared" si="253"/>
        <v xml:space="preserve"> </v>
      </c>
      <c r="BL97" s="175">
        <f t="shared" si="196"/>
        <v>0</v>
      </c>
      <c r="BM97" s="176" t="str">
        <f t="shared" si="197"/>
        <v xml:space="preserve"> </v>
      </c>
      <c r="BO97" s="172">
        <v>25</v>
      </c>
      <c r="BP97" s="232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52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198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53"/>
        <v xml:space="preserve"> </v>
      </c>
      <c r="CF97" s="175" t="str">
        <f>IF(CB97=0," ",VLOOKUP(CB97,PROTOKOL!$A:$E,5,FALSE))</f>
        <v xml:space="preserve"> </v>
      </c>
      <c r="CG97" s="211" t="str">
        <f t="shared" si="254"/>
        <v xml:space="preserve"> </v>
      </c>
      <c r="CH97" s="175">
        <f t="shared" si="199"/>
        <v>0</v>
      </c>
      <c r="CI97" s="176" t="str">
        <f t="shared" si="200"/>
        <v xml:space="preserve"> </v>
      </c>
      <c r="CK97" s="172">
        <v>25</v>
      </c>
      <c r="CL97" s="232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54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01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55"/>
        <v xml:space="preserve"> </v>
      </c>
      <c r="DB97" s="175" t="str">
        <f>IF(CX97=0," ",VLOOKUP(CX97,PROTOKOL!$A:$E,5,FALSE))</f>
        <v xml:space="preserve"> </v>
      </c>
      <c r="DC97" s="211" t="str">
        <f t="shared" si="255"/>
        <v xml:space="preserve"> </v>
      </c>
      <c r="DD97" s="175">
        <f t="shared" si="202"/>
        <v>0</v>
      </c>
      <c r="DE97" s="176" t="str">
        <f t="shared" si="203"/>
        <v xml:space="preserve"> </v>
      </c>
      <c r="DG97" s="172">
        <v>25</v>
      </c>
      <c r="DH97" s="232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56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04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57"/>
        <v xml:space="preserve"> </v>
      </c>
      <c r="DX97" s="175" t="str">
        <f>IF(DT97=0," ",VLOOKUP(DT97,PROTOKOL!$A:$E,5,FALSE))</f>
        <v xml:space="preserve"> </v>
      </c>
      <c r="DY97" s="211" t="str">
        <f t="shared" si="256"/>
        <v xml:space="preserve"> </v>
      </c>
      <c r="DZ97" s="175">
        <f t="shared" si="205"/>
        <v>0</v>
      </c>
      <c r="EA97" s="176" t="str">
        <f t="shared" si="206"/>
        <v xml:space="preserve"> </v>
      </c>
      <c r="EC97" s="172">
        <v>25</v>
      </c>
      <c r="ED97" s="232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58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07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59"/>
        <v xml:space="preserve"> </v>
      </c>
      <c r="ET97" s="175" t="str">
        <f>IF(EP97=0," ",VLOOKUP(EP97,PROTOKOL!$A:$E,5,FALSE))</f>
        <v xml:space="preserve"> </v>
      </c>
      <c r="EU97" s="211" t="str">
        <f t="shared" si="257"/>
        <v xml:space="preserve"> </v>
      </c>
      <c r="EV97" s="175">
        <f t="shared" si="208"/>
        <v>0</v>
      </c>
      <c r="EW97" s="176" t="str">
        <f t="shared" si="209"/>
        <v xml:space="preserve"> </v>
      </c>
      <c r="EY97" s="172">
        <v>25</v>
      </c>
      <c r="EZ97" s="232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60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10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61"/>
        <v xml:space="preserve"> </v>
      </c>
      <c r="FP97" s="175" t="str">
        <f>IF(FL97=0," ",VLOOKUP(FL97,PROTOKOL!$A:$E,5,FALSE))</f>
        <v xml:space="preserve"> </v>
      </c>
      <c r="FQ97" s="211" t="str">
        <f t="shared" si="258"/>
        <v xml:space="preserve"> </v>
      </c>
      <c r="FR97" s="175">
        <f t="shared" si="211"/>
        <v>0</v>
      </c>
      <c r="FS97" s="176" t="str">
        <f t="shared" si="212"/>
        <v xml:space="preserve"> </v>
      </c>
      <c r="FU97" s="172">
        <v>25</v>
      </c>
      <c r="FV97" s="232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62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13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63"/>
        <v xml:space="preserve"> </v>
      </c>
      <c r="GL97" s="175" t="str">
        <f>IF(GH97=0," ",VLOOKUP(GH97,PROTOKOL!$A:$E,5,FALSE))</f>
        <v xml:space="preserve"> </v>
      </c>
      <c r="GM97" s="211" t="str">
        <f t="shared" si="259"/>
        <v xml:space="preserve"> </v>
      </c>
      <c r="GN97" s="175">
        <f t="shared" si="214"/>
        <v>0</v>
      </c>
      <c r="GO97" s="176" t="str">
        <f t="shared" si="215"/>
        <v xml:space="preserve"> </v>
      </c>
      <c r="GQ97" s="172">
        <v>25</v>
      </c>
      <c r="GR97" s="232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64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16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65"/>
        <v xml:space="preserve"> </v>
      </c>
      <c r="HH97" s="175" t="str">
        <f>IF(HD97=0," ",VLOOKUP(HD97,PROTOKOL!$A:$E,5,FALSE))</f>
        <v xml:space="preserve"> </v>
      </c>
      <c r="HI97" s="211" t="str">
        <f t="shared" si="260"/>
        <v xml:space="preserve"> </v>
      </c>
      <c r="HJ97" s="175">
        <f t="shared" si="217"/>
        <v>0</v>
      </c>
      <c r="HK97" s="176" t="str">
        <f t="shared" si="218"/>
        <v xml:space="preserve"> </v>
      </c>
      <c r="HM97" s="172">
        <v>25</v>
      </c>
      <c r="HN97" s="232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66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19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67"/>
        <v xml:space="preserve"> </v>
      </c>
      <c r="ID97" s="175" t="str">
        <f>IF(HZ97=0," ",VLOOKUP(HZ97,PROTOKOL!$A:$E,5,FALSE))</f>
        <v xml:space="preserve"> </v>
      </c>
      <c r="IE97" s="211" t="str">
        <f t="shared" si="261"/>
        <v xml:space="preserve"> </v>
      </c>
      <c r="IF97" s="175">
        <f t="shared" si="220"/>
        <v>0</v>
      </c>
      <c r="IG97" s="176" t="str">
        <f t="shared" si="221"/>
        <v xml:space="preserve"> </v>
      </c>
      <c r="II97" s="172">
        <v>25</v>
      </c>
      <c r="IJ97" s="232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68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22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69"/>
        <v xml:space="preserve"> </v>
      </c>
      <c r="IZ97" s="175" t="str">
        <f>IF(IV97=0," ",VLOOKUP(IV97,PROTOKOL!$A:$E,5,FALSE))</f>
        <v xml:space="preserve"> </v>
      </c>
      <c r="JA97" s="211" t="str">
        <f t="shared" si="262"/>
        <v xml:space="preserve"> </v>
      </c>
      <c r="JB97" s="175">
        <f t="shared" si="223"/>
        <v>0</v>
      </c>
      <c r="JC97" s="176" t="str">
        <f t="shared" si="224"/>
        <v xml:space="preserve"> </v>
      </c>
      <c r="JE97" s="172">
        <v>25</v>
      </c>
      <c r="JF97" s="232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70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25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71"/>
        <v xml:space="preserve"> </v>
      </c>
      <c r="JV97" s="175" t="str">
        <f>IF(JR97=0," ",VLOOKUP(JR97,PROTOKOL!$A:$E,5,FALSE))</f>
        <v xml:space="preserve"> </v>
      </c>
      <c r="JW97" s="211" t="str">
        <f t="shared" si="263"/>
        <v xml:space="preserve"> </v>
      </c>
      <c r="JX97" s="175">
        <f t="shared" si="226"/>
        <v>0</v>
      </c>
      <c r="JY97" s="176" t="str">
        <f t="shared" si="227"/>
        <v xml:space="preserve"> </v>
      </c>
      <c r="KA97" s="172">
        <v>25</v>
      </c>
      <c r="KB97" s="232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72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28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73"/>
        <v xml:space="preserve"> </v>
      </c>
      <c r="KR97" s="175" t="str">
        <f>IF(KN97=0," ",VLOOKUP(KN97,PROTOKOL!$A:$E,5,FALSE))</f>
        <v xml:space="preserve"> </v>
      </c>
      <c r="KS97" s="211" t="str">
        <f t="shared" si="264"/>
        <v xml:space="preserve"> </v>
      </c>
      <c r="KT97" s="175">
        <f t="shared" si="229"/>
        <v>0</v>
      </c>
      <c r="KU97" s="176" t="str">
        <f t="shared" si="230"/>
        <v xml:space="preserve"> </v>
      </c>
      <c r="KW97" s="172">
        <v>25</v>
      </c>
      <c r="KX97" s="232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74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31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75"/>
        <v xml:space="preserve"> </v>
      </c>
      <c r="LN97" s="175" t="str">
        <f>IF(LJ97=0," ",VLOOKUP(LJ97,PROTOKOL!$A:$E,5,FALSE))</f>
        <v xml:space="preserve"> </v>
      </c>
      <c r="LO97" s="211" t="str">
        <f t="shared" si="265"/>
        <v xml:space="preserve"> </v>
      </c>
      <c r="LP97" s="175">
        <f t="shared" si="232"/>
        <v>0</v>
      </c>
      <c r="LQ97" s="176" t="str">
        <f t="shared" si="233"/>
        <v xml:space="preserve"> </v>
      </c>
      <c r="LS97" s="172">
        <v>25</v>
      </c>
      <c r="LT97" s="232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76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34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77"/>
        <v xml:space="preserve"> </v>
      </c>
      <c r="MJ97" s="175" t="str">
        <f>IF(MF97=0," ",VLOOKUP(MF97,PROTOKOL!$A:$E,5,FALSE))</f>
        <v xml:space="preserve"> </v>
      </c>
      <c r="MK97" s="211" t="str">
        <f t="shared" si="266"/>
        <v xml:space="preserve"> </v>
      </c>
      <c r="ML97" s="175">
        <f t="shared" si="235"/>
        <v>0</v>
      </c>
      <c r="MM97" s="176" t="str">
        <f t="shared" si="236"/>
        <v xml:space="preserve"> </v>
      </c>
      <c r="MO97" s="172">
        <v>25</v>
      </c>
      <c r="MP97" s="232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78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37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79"/>
        <v xml:space="preserve"> </v>
      </c>
      <c r="NF97" s="175" t="str">
        <f>IF(NB97=0," ",VLOOKUP(NB97,PROTOKOL!$A:$E,5,FALSE))</f>
        <v xml:space="preserve"> </v>
      </c>
      <c r="NG97" s="211" t="str">
        <f t="shared" si="267"/>
        <v xml:space="preserve"> </v>
      </c>
      <c r="NH97" s="175">
        <f t="shared" si="238"/>
        <v>0</v>
      </c>
      <c r="NI97" s="176" t="str">
        <f t="shared" si="239"/>
        <v xml:space="preserve"> </v>
      </c>
      <c r="NK97" s="172">
        <v>25</v>
      </c>
      <c r="NL97" s="232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80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40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81"/>
        <v xml:space="preserve"> </v>
      </c>
      <c r="OB97" s="175" t="str">
        <f>IF(NX97=0," ",VLOOKUP(NX97,PROTOKOL!$A:$E,5,FALSE))</f>
        <v xml:space="preserve"> </v>
      </c>
      <c r="OC97" s="211" t="str">
        <f t="shared" si="268"/>
        <v xml:space="preserve"> </v>
      </c>
      <c r="OD97" s="175">
        <f t="shared" si="241"/>
        <v>0</v>
      </c>
      <c r="OE97" s="176" t="str">
        <f t="shared" si="242"/>
        <v xml:space="preserve"> </v>
      </c>
      <c r="OG97" s="172">
        <v>25</v>
      </c>
      <c r="OH97" s="232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82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43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83"/>
        <v xml:space="preserve"> </v>
      </c>
      <c r="OX97" s="175" t="str">
        <f>IF(OT97=0," ",VLOOKUP(OT97,PROTOKOL!$A:$E,5,FALSE))</f>
        <v xml:space="preserve"> </v>
      </c>
      <c r="OY97" s="211" t="str">
        <f t="shared" si="269"/>
        <v xml:space="preserve"> </v>
      </c>
      <c r="OZ97" s="175">
        <f t="shared" si="244"/>
        <v>0</v>
      </c>
      <c r="PA97" s="176" t="str">
        <f t="shared" si="245"/>
        <v xml:space="preserve"> </v>
      </c>
      <c r="PC97" s="172">
        <v>25</v>
      </c>
      <c r="PD97" s="232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84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46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85"/>
        <v xml:space="preserve"> </v>
      </c>
      <c r="PT97" s="175" t="str">
        <f>IF(PP97=0," ",VLOOKUP(PP97,PROTOKOL!$A:$E,5,FALSE))</f>
        <v xml:space="preserve"> </v>
      </c>
      <c r="PU97" s="211" t="str">
        <f t="shared" si="270"/>
        <v xml:space="preserve"> </v>
      </c>
      <c r="PV97" s="175">
        <f t="shared" si="247"/>
        <v>0</v>
      </c>
      <c r="PW97" s="176" t="str">
        <f t="shared" si="248"/>
        <v xml:space="preserve"> </v>
      </c>
      <c r="PY97" s="172">
        <v>25</v>
      </c>
      <c r="PZ97" s="232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186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49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187"/>
        <v xml:space="preserve"> </v>
      </c>
      <c r="QP97" s="175" t="str">
        <f>IF(QL97=0," ",VLOOKUP(QL97,PROTOKOL!$A:$E,5,FALSE))</f>
        <v xml:space="preserve"> </v>
      </c>
      <c r="QQ97" s="211" t="str">
        <f t="shared" si="271"/>
        <v xml:space="preserve"> </v>
      </c>
      <c r="QR97" s="175">
        <f t="shared" si="250"/>
        <v>0</v>
      </c>
      <c r="QS97" s="176" t="str">
        <f t="shared" si="251"/>
        <v xml:space="preserve"> </v>
      </c>
    </row>
    <row r="98" spans="1:461" ht="15">
      <c r="A98" s="172">
        <v>26</v>
      </c>
      <c r="B98" s="233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46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188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47"/>
        <v xml:space="preserve"> </v>
      </c>
      <c r="R98" s="175" t="str">
        <f>IF(N98=0," ",VLOOKUP(N98,PROTOKOL!$A:$E,5,FALSE))</f>
        <v xml:space="preserve"> </v>
      </c>
      <c r="S98" s="211" t="str">
        <f t="shared" si="189"/>
        <v xml:space="preserve"> </v>
      </c>
      <c r="T98" s="175">
        <f t="shared" si="190"/>
        <v>0</v>
      </c>
      <c r="U98" s="176" t="str">
        <f t="shared" si="191"/>
        <v xml:space="preserve"> </v>
      </c>
      <c r="W98" s="172">
        <v>26</v>
      </c>
      <c r="X98" s="233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48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192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49"/>
        <v xml:space="preserve"> </v>
      </c>
      <c r="AN98" s="175" t="str">
        <f>IF(AJ98=0," ",VLOOKUP(AJ98,PROTOKOL!$A:$E,5,FALSE))</f>
        <v xml:space="preserve"> </v>
      </c>
      <c r="AO98" s="211" t="str">
        <f t="shared" si="252"/>
        <v xml:space="preserve"> </v>
      </c>
      <c r="AP98" s="175">
        <f t="shared" si="193"/>
        <v>0</v>
      </c>
      <c r="AQ98" s="176" t="str">
        <f t="shared" si="194"/>
        <v xml:space="preserve"> </v>
      </c>
      <c r="AS98" s="172">
        <v>26</v>
      </c>
      <c r="AT98" s="233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50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195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51"/>
        <v xml:space="preserve"> </v>
      </c>
      <c r="BJ98" s="175" t="str">
        <f>IF(BF98=0," ",VLOOKUP(BF98,PROTOKOL!$A:$E,5,FALSE))</f>
        <v xml:space="preserve"> </v>
      </c>
      <c r="BK98" s="211" t="str">
        <f t="shared" si="253"/>
        <v xml:space="preserve"> </v>
      </c>
      <c r="BL98" s="175">
        <f t="shared" si="196"/>
        <v>0</v>
      </c>
      <c r="BM98" s="176" t="str">
        <f t="shared" si="197"/>
        <v xml:space="preserve"> </v>
      </c>
      <c r="BO98" s="172">
        <v>26</v>
      </c>
      <c r="BP98" s="233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52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198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53"/>
        <v xml:space="preserve"> </v>
      </c>
      <c r="CF98" s="175" t="str">
        <f>IF(CB98=0," ",VLOOKUP(CB98,PROTOKOL!$A:$E,5,FALSE))</f>
        <v xml:space="preserve"> </v>
      </c>
      <c r="CG98" s="211" t="str">
        <f t="shared" si="254"/>
        <v xml:space="preserve"> </v>
      </c>
      <c r="CH98" s="175">
        <f t="shared" si="199"/>
        <v>0</v>
      </c>
      <c r="CI98" s="176" t="str">
        <f t="shared" si="200"/>
        <v xml:space="preserve"> </v>
      </c>
      <c r="CK98" s="172">
        <v>26</v>
      </c>
      <c r="CL98" s="233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54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01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55"/>
        <v xml:space="preserve"> </v>
      </c>
      <c r="DB98" s="175" t="str">
        <f>IF(CX98=0," ",VLOOKUP(CX98,PROTOKOL!$A:$E,5,FALSE))</f>
        <v xml:space="preserve"> </v>
      </c>
      <c r="DC98" s="211" t="str">
        <f t="shared" si="255"/>
        <v xml:space="preserve"> </v>
      </c>
      <c r="DD98" s="175">
        <f t="shared" si="202"/>
        <v>0</v>
      </c>
      <c r="DE98" s="176" t="str">
        <f t="shared" si="203"/>
        <v xml:space="preserve"> </v>
      </c>
      <c r="DG98" s="172">
        <v>26</v>
      </c>
      <c r="DH98" s="233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56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04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57"/>
        <v xml:space="preserve"> </v>
      </c>
      <c r="DX98" s="175" t="str">
        <f>IF(DT98=0," ",VLOOKUP(DT98,PROTOKOL!$A:$E,5,FALSE))</f>
        <v xml:space="preserve"> </v>
      </c>
      <c r="DY98" s="211" t="str">
        <f t="shared" si="256"/>
        <v xml:space="preserve"> </v>
      </c>
      <c r="DZ98" s="175">
        <f t="shared" si="205"/>
        <v>0</v>
      </c>
      <c r="EA98" s="176" t="str">
        <f t="shared" si="206"/>
        <v xml:space="preserve"> </v>
      </c>
      <c r="EC98" s="172">
        <v>26</v>
      </c>
      <c r="ED98" s="233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58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07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59"/>
        <v xml:space="preserve"> </v>
      </c>
      <c r="ET98" s="175" t="str">
        <f>IF(EP98=0," ",VLOOKUP(EP98,PROTOKOL!$A:$E,5,FALSE))</f>
        <v xml:space="preserve"> </v>
      </c>
      <c r="EU98" s="211" t="str">
        <f t="shared" si="257"/>
        <v xml:space="preserve"> </v>
      </c>
      <c r="EV98" s="175">
        <f t="shared" si="208"/>
        <v>0</v>
      </c>
      <c r="EW98" s="176" t="str">
        <f t="shared" si="209"/>
        <v xml:space="preserve"> </v>
      </c>
      <c r="EY98" s="172">
        <v>26</v>
      </c>
      <c r="EZ98" s="233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60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10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61"/>
        <v xml:space="preserve"> </v>
      </c>
      <c r="FP98" s="175" t="str">
        <f>IF(FL98=0," ",VLOOKUP(FL98,PROTOKOL!$A:$E,5,FALSE))</f>
        <v xml:space="preserve"> </v>
      </c>
      <c r="FQ98" s="211" t="str">
        <f t="shared" si="258"/>
        <v xml:space="preserve"> </v>
      </c>
      <c r="FR98" s="175">
        <f t="shared" si="211"/>
        <v>0</v>
      </c>
      <c r="FS98" s="176" t="str">
        <f t="shared" si="212"/>
        <v xml:space="preserve"> </v>
      </c>
      <c r="FU98" s="172">
        <v>26</v>
      </c>
      <c r="FV98" s="233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62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13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63"/>
        <v xml:space="preserve"> </v>
      </c>
      <c r="GL98" s="175" t="str">
        <f>IF(GH98=0," ",VLOOKUP(GH98,PROTOKOL!$A:$E,5,FALSE))</f>
        <v xml:space="preserve"> </v>
      </c>
      <c r="GM98" s="211" t="str">
        <f t="shared" si="259"/>
        <v xml:space="preserve"> </v>
      </c>
      <c r="GN98" s="175">
        <f t="shared" si="214"/>
        <v>0</v>
      </c>
      <c r="GO98" s="176" t="str">
        <f t="shared" si="215"/>
        <v xml:space="preserve"> </v>
      </c>
      <c r="GQ98" s="172">
        <v>26</v>
      </c>
      <c r="GR98" s="233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64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16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65"/>
        <v xml:space="preserve"> </v>
      </c>
      <c r="HH98" s="175" t="str">
        <f>IF(HD98=0," ",VLOOKUP(HD98,PROTOKOL!$A:$E,5,FALSE))</f>
        <v xml:space="preserve"> </v>
      </c>
      <c r="HI98" s="211" t="str">
        <f t="shared" si="260"/>
        <v xml:space="preserve"> </v>
      </c>
      <c r="HJ98" s="175">
        <f t="shared" si="217"/>
        <v>0</v>
      </c>
      <c r="HK98" s="176" t="str">
        <f t="shared" si="218"/>
        <v xml:space="preserve"> </v>
      </c>
      <c r="HM98" s="172">
        <v>26</v>
      </c>
      <c r="HN98" s="233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66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19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67"/>
        <v xml:space="preserve"> </v>
      </c>
      <c r="ID98" s="175" t="str">
        <f>IF(HZ98=0," ",VLOOKUP(HZ98,PROTOKOL!$A:$E,5,FALSE))</f>
        <v xml:space="preserve"> </v>
      </c>
      <c r="IE98" s="211" t="str">
        <f t="shared" si="261"/>
        <v xml:space="preserve"> </v>
      </c>
      <c r="IF98" s="175">
        <f t="shared" si="220"/>
        <v>0</v>
      </c>
      <c r="IG98" s="176" t="str">
        <f t="shared" si="221"/>
        <v xml:space="preserve"> </v>
      </c>
      <c r="II98" s="172">
        <v>26</v>
      </c>
      <c r="IJ98" s="233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68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22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69"/>
        <v xml:space="preserve"> </v>
      </c>
      <c r="IZ98" s="175" t="str">
        <f>IF(IV98=0," ",VLOOKUP(IV98,PROTOKOL!$A:$E,5,FALSE))</f>
        <v xml:space="preserve"> </v>
      </c>
      <c r="JA98" s="211" t="str">
        <f t="shared" si="262"/>
        <v xml:space="preserve"> </v>
      </c>
      <c r="JB98" s="175">
        <f t="shared" si="223"/>
        <v>0</v>
      </c>
      <c r="JC98" s="176" t="str">
        <f t="shared" si="224"/>
        <v xml:space="preserve"> </v>
      </c>
      <c r="JE98" s="172">
        <v>26</v>
      </c>
      <c r="JF98" s="233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70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25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71"/>
        <v xml:space="preserve"> </v>
      </c>
      <c r="JV98" s="175" t="str">
        <f>IF(JR98=0," ",VLOOKUP(JR98,PROTOKOL!$A:$E,5,FALSE))</f>
        <v xml:space="preserve"> </v>
      </c>
      <c r="JW98" s="211" t="str">
        <f t="shared" si="263"/>
        <v xml:space="preserve"> </v>
      </c>
      <c r="JX98" s="175">
        <f t="shared" si="226"/>
        <v>0</v>
      </c>
      <c r="JY98" s="176" t="str">
        <f t="shared" si="227"/>
        <v xml:space="preserve"> </v>
      </c>
      <c r="KA98" s="172">
        <v>26</v>
      </c>
      <c r="KB98" s="233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72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28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73"/>
        <v xml:space="preserve"> </v>
      </c>
      <c r="KR98" s="175" t="str">
        <f>IF(KN98=0," ",VLOOKUP(KN98,PROTOKOL!$A:$E,5,FALSE))</f>
        <v xml:space="preserve"> </v>
      </c>
      <c r="KS98" s="211" t="str">
        <f t="shared" si="264"/>
        <v xml:space="preserve"> </v>
      </c>
      <c r="KT98" s="175">
        <f t="shared" si="229"/>
        <v>0</v>
      </c>
      <c r="KU98" s="176" t="str">
        <f t="shared" si="230"/>
        <v xml:space="preserve"> </v>
      </c>
      <c r="KW98" s="172">
        <v>26</v>
      </c>
      <c r="KX98" s="233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74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31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75"/>
        <v xml:space="preserve"> </v>
      </c>
      <c r="LN98" s="175" t="str">
        <f>IF(LJ98=0," ",VLOOKUP(LJ98,PROTOKOL!$A:$E,5,FALSE))</f>
        <v xml:space="preserve"> </v>
      </c>
      <c r="LO98" s="211" t="str">
        <f t="shared" si="265"/>
        <v xml:space="preserve"> </v>
      </c>
      <c r="LP98" s="175">
        <f t="shared" si="232"/>
        <v>0</v>
      </c>
      <c r="LQ98" s="176" t="str">
        <f t="shared" si="233"/>
        <v xml:space="preserve"> </v>
      </c>
      <c r="LS98" s="172">
        <v>26</v>
      </c>
      <c r="LT98" s="233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76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34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77"/>
        <v xml:space="preserve"> </v>
      </c>
      <c r="MJ98" s="175" t="str">
        <f>IF(MF98=0," ",VLOOKUP(MF98,PROTOKOL!$A:$E,5,FALSE))</f>
        <v xml:space="preserve"> </v>
      </c>
      <c r="MK98" s="211" t="str">
        <f t="shared" si="266"/>
        <v xml:space="preserve"> </v>
      </c>
      <c r="ML98" s="175">
        <f t="shared" si="235"/>
        <v>0</v>
      </c>
      <c r="MM98" s="176" t="str">
        <f t="shared" si="236"/>
        <v xml:space="preserve"> </v>
      </c>
      <c r="MO98" s="172">
        <v>26</v>
      </c>
      <c r="MP98" s="233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78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37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79"/>
        <v xml:space="preserve"> </v>
      </c>
      <c r="NF98" s="175" t="str">
        <f>IF(NB98=0," ",VLOOKUP(NB98,PROTOKOL!$A:$E,5,FALSE))</f>
        <v xml:space="preserve"> </v>
      </c>
      <c r="NG98" s="211" t="str">
        <f t="shared" si="267"/>
        <v xml:space="preserve"> </v>
      </c>
      <c r="NH98" s="175">
        <f t="shared" si="238"/>
        <v>0</v>
      </c>
      <c r="NI98" s="176" t="str">
        <f t="shared" si="239"/>
        <v xml:space="preserve"> </v>
      </c>
      <c r="NK98" s="172">
        <v>26</v>
      </c>
      <c r="NL98" s="233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80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40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81"/>
        <v xml:space="preserve"> </v>
      </c>
      <c r="OB98" s="175" t="str">
        <f>IF(NX98=0," ",VLOOKUP(NX98,PROTOKOL!$A:$E,5,FALSE))</f>
        <v xml:space="preserve"> </v>
      </c>
      <c r="OC98" s="211" t="str">
        <f t="shared" si="268"/>
        <v xml:space="preserve"> </v>
      </c>
      <c r="OD98" s="175">
        <f t="shared" si="241"/>
        <v>0</v>
      </c>
      <c r="OE98" s="176" t="str">
        <f t="shared" si="242"/>
        <v xml:space="preserve"> </v>
      </c>
      <c r="OG98" s="172">
        <v>26</v>
      </c>
      <c r="OH98" s="233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82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43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83"/>
        <v xml:space="preserve"> </v>
      </c>
      <c r="OX98" s="175" t="str">
        <f>IF(OT98=0," ",VLOOKUP(OT98,PROTOKOL!$A:$E,5,FALSE))</f>
        <v xml:space="preserve"> </v>
      </c>
      <c r="OY98" s="211" t="str">
        <f t="shared" si="269"/>
        <v xml:space="preserve"> </v>
      </c>
      <c r="OZ98" s="175">
        <f t="shared" si="244"/>
        <v>0</v>
      </c>
      <c r="PA98" s="176" t="str">
        <f t="shared" si="245"/>
        <v xml:space="preserve"> </v>
      </c>
      <c r="PC98" s="172">
        <v>26</v>
      </c>
      <c r="PD98" s="233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84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46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85"/>
        <v xml:space="preserve"> </v>
      </c>
      <c r="PT98" s="175" t="str">
        <f>IF(PP98=0," ",VLOOKUP(PP98,PROTOKOL!$A:$E,5,FALSE))</f>
        <v xml:space="preserve"> </v>
      </c>
      <c r="PU98" s="211" t="str">
        <f t="shared" si="270"/>
        <v xml:space="preserve"> </v>
      </c>
      <c r="PV98" s="175">
        <f t="shared" si="247"/>
        <v>0</v>
      </c>
      <c r="PW98" s="176" t="str">
        <f t="shared" si="248"/>
        <v xml:space="preserve"> </v>
      </c>
      <c r="PY98" s="172">
        <v>26</v>
      </c>
      <c r="PZ98" s="233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186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49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187"/>
        <v xml:space="preserve"> </v>
      </c>
      <c r="QP98" s="175" t="str">
        <f>IF(QL98=0," ",VLOOKUP(QL98,PROTOKOL!$A:$E,5,FALSE))</f>
        <v xml:space="preserve"> </v>
      </c>
      <c r="QQ98" s="211" t="str">
        <f t="shared" si="271"/>
        <v xml:space="preserve"> </v>
      </c>
      <c r="QR98" s="175">
        <f t="shared" si="250"/>
        <v>0</v>
      </c>
      <c r="QS98" s="176" t="str">
        <f t="shared" si="251"/>
        <v xml:space="preserve"> </v>
      </c>
    </row>
    <row r="99" spans="1:461" ht="15">
      <c r="A99" s="172">
        <v>26</v>
      </c>
      <c r="B99" s="231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46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188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47"/>
        <v xml:space="preserve"> </v>
      </c>
      <c r="R99" s="175" t="str">
        <f>IF(N99=0," ",VLOOKUP(N99,PROTOKOL!$A:$E,5,FALSE))</f>
        <v xml:space="preserve"> </v>
      </c>
      <c r="S99" s="211" t="str">
        <f t="shared" si="189"/>
        <v xml:space="preserve"> </v>
      </c>
      <c r="T99" s="175">
        <f t="shared" si="190"/>
        <v>0</v>
      </c>
      <c r="U99" s="176" t="str">
        <f t="shared" si="191"/>
        <v xml:space="preserve"> </v>
      </c>
      <c r="W99" s="172">
        <v>26</v>
      </c>
      <c r="X99" s="231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48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192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49"/>
        <v xml:space="preserve"> </v>
      </c>
      <c r="AN99" s="175" t="str">
        <f>IF(AJ99=0," ",VLOOKUP(AJ99,PROTOKOL!$A:$E,5,FALSE))</f>
        <v xml:space="preserve"> </v>
      </c>
      <c r="AO99" s="211" t="str">
        <f t="shared" si="252"/>
        <v xml:space="preserve"> </v>
      </c>
      <c r="AP99" s="175">
        <f t="shared" si="193"/>
        <v>0</v>
      </c>
      <c r="AQ99" s="176" t="str">
        <f t="shared" si="194"/>
        <v xml:space="preserve"> </v>
      </c>
      <c r="AS99" s="172">
        <v>26</v>
      </c>
      <c r="AT99" s="231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50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195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51"/>
        <v xml:space="preserve"> </v>
      </c>
      <c r="BJ99" s="175" t="str">
        <f>IF(BF99=0," ",VLOOKUP(BF99,PROTOKOL!$A:$E,5,FALSE))</f>
        <v xml:space="preserve"> </v>
      </c>
      <c r="BK99" s="211" t="str">
        <f t="shared" si="253"/>
        <v xml:space="preserve"> </v>
      </c>
      <c r="BL99" s="175">
        <f t="shared" si="196"/>
        <v>0</v>
      </c>
      <c r="BM99" s="176" t="str">
        <f t="shared" si="197"/>
        <v xml:space="preserve"> </v>
      </c>
      <c r="BO99" s="172">
        <v>26</v>
      </c>
      <c r="BP99" s="231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52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198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53"/>
        <v xml:space="preserve"> </v>
      </c>
      <c r="CF99" s="175" t="str">
        <f>IF(CB99=0," ",VLOOKUP(CB99,PROTOKOL!$A:$E,5,FALSE))</f>
        <v xml:space="preserve"> </v>
      </c>
      <c r="CG99" s="211" t="str">
        <f t="shared" si="254"/>
        <v xml:space="preserve"> </v>
      </c>
      <c r="CH99" s="175">
        <f t="shared" si="199"/>
        <v>0</v>
      </c>
      <c r="CI99" s="176" t="str">
        <f t="shared" si="200"/>
        <v xml:space="preserve"> </v>
      </c>
      <c r="CK99" s="172">
        <v>26</v>
      </c>
      <c r="CL99" s="231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54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01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55"/>
        <v xml:space="preserve"> </v>
      </c>
      <c r="DB99" s="175" t="str">
        <f>IF(CX99=0," ",VLOOKUP(CX99,PROTOKOL!$A:$E,5,FALSE))</f>
        <v xml:space="preserve"> </v>
      </c>
      <c r="DC99" s="211" t="str">
        <f t="shared" si="255"/>
        <v xml:space="preserve"> </v>
      </c>
      <c r="DD99" s="175">
        <f t="shared" si="202"/>
        <v>0</v>
      </c>
      <c r="DE99" s="176" t="str">
        <f t="shared" si="203"/>
        <v xml:space="preserve"> </v>
      </c>
      <c r="DG99" s="172">
        <v>26</v>
      </c>
      <c r="DH99" s="231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56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04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57"/>
        <v xml:space="preserve"> </v>
      </c>
      <c r="DX99" s="175" t="str">
        <f>IF(DT99=0," ",VLOOKUP(DT99,PROTOKOL!$A:$E,5,FALSE))</f>
        <v xml:space="preserve"> </v>
      </c>
      <c r="DY99" s="211" t="str">
        <f t="shared" si="256"/>
        <v xml:space="preserve"> </v>
      </c>
      <c r="DZ99" s="175">
        <f t="shared" si="205"/>
        <v>0</v>
      </c>
      <c r="EA99" s="176" t="str">
        <f t="shared" si="206"/>
        <v xml:space="preserve"> </v>
      </c>
      <c r="EC99" s="172">
        <v>26</v>
      </c>
      <c r="ED99" s="231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58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07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59"/>
        <v xml:space="preserve"> </v>
      </c>
      <c r="ET99" s="175" t="str">
        <f>IF(EP99=0," ",VLOOKUP(EP99,PROTOKOL!$A:$E,5,FALSE))</f>
        <v xml:space="preserve"> </v>
      </c>
      <c r="EU99" s="211" t="str">
        <f t="shared" si="257"/>
        <v xml:space="preserve"> </v>
      </c>
      <c r="EV99" s="175">
        <f t="shared" si="208"/>
        <v>0</v>
      </c>
      <c r="EW99" s="176" t="str">
        <f t="shared" si="209"/>
        <v xml:space="preserve"> </v>
      </c>
      <c r="EY99" s="172">
        <v>26</v>
      </c>
      <c r="EZ99" s="231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60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10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61"/>
        <v xml:space="preserve"> </v>
      </c>
      <c r="FP99" s="175" t="str">
        <f>IF(FL99=0," ",VLOOKUP(FL99,PROTOKOL!$A:$E,5,FALSE))</f>
        <v xml:space="preserve"> </v>
      </c>
      <c r="FQ99" s="211" t="str">
        <f t="shared" si="258"/>
        <v xml:space="preserve"> </v>
      </c>
      <c r="FR99" s="175">
        <f t="shared" si="211"/>
        <v>0</v>
      </c>
      <c r="FS99" s="176" t="str">
        <f t="shared" si="212"/>
        <v xml:space="preserve"> </v>
      </c>
      <c r="FU99" s="172">
        <v>26</v>
      </c>
      <c r="FV99" s="231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62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13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63"/>
        <v xml:space="preserve"> </v>
      </c>
      <c r="GL99" s="175" t="str">
        <f>IF(GH99=0," ",VLOOKUP(GH99,PROTOKOL!$A:$E,5,FALSE))</f>
        <v xml:space="preserve"> </v>
      </c>
      <c r="GM99" s="211" t="str">
        <f t="shared" si="259"/>
        <v xml:space="preserve"> </v>
      </c>
      <c r="GN99" s="175">
        <f t="shared" si="214"/>
        <v>0</v>
      </c>
      <c r="GO99" s="176" t="str">
        <f t="shared" si="215"/>
        <v xml:space="preserve"> </v>
      </c>
      <c r="GQ99" s="172">
        <v>26</v>
      </c>
      <c r="GR99" s="231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64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16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65"/>
        <v xml:space="preserve"> </v>
      </c>
      <c r="HH99" s="175" t="str">
        <f>IF(HD99=0," ",VLOOKUP(HD99,PROTOKOL!$A:$E,5,FALSE))</f>
        <v xml:space="preserve"> </v>
      </c>
      <c r="HI99" s="211" t="str">
        <f t="shared" si="260"/>
        <v xml:space="preserve"> </v>
      </c>
      <c r="HJ99" s="175">
        <f t="shared" si="217"/>
        <v>0</v>
      </c>
      <c r="HK99" s="176" t="str">
        <f t="shared" si="218"/>
        <v xml:space="preserve"> </v>
      </c>
      <c r="HM99" s="172">
        <v>26</v>
      </c>
      <c r="HN99" s="231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66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19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67"/>
        <v xml:space="preserve"> </v>
      </c>
      <c r="ID99" s="175" t="str">
        <f>IF(HZ99=0," ",VLOOKUP(HZ99,PROTOKOL!$A:$E,5,FALSE))</f>
        <v xml:space="preserve"> </v>
      </c>
      <c r="IE99" s="211" t="str">
        <f t="shared" si="261"/>
        <v xml:space="preserve"> </v>
      </c>
      <c r="IF99" s="175">
        <f t="shared" si="220"/>
        <v>0</v>
      </c>
      <c r="IG99" s="176" t="str">
        <f t="shared" si="221"/>
        <v xml:space="preserve"> </v>
      </c>
      <c r="II99" s="172">
        <v>26</v>
      </c>
      <c r="IJ99" s="231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68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22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69"/>
        <v xml:space="preserve"> </v>
      </c>
      <c r="IZ99" s="175" t="str">
        <f>IF(IV99=0," ",VLOOKUP(IV99,PROTOKOL!$A:$E,5,FALSE))</f>
        <v xml:space="preserve"> </v>
      </c>
      <c r="JA99" s="211" t="str">
        <f t="shared" si="262"/>
        <v xml:space="preserve"> </v>
      </c>
      <c r="JB99" s="175">
        <f t="shared" si="223"/>
        <v>0</v>
      </c>
      <c r="JC99" s="176" t="str">
        <f t="shared" si="224"/>
        <v xml:space="preserve"> </v>
      </c>
      <c r="JE99" s="172">
        <v>26</v>
      </c>
      <c r="JF99" s="231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70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25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71"/>
        <v xml:space="preserve"> </v>
      </c>
      <c r="JV99" s="175" t="str">
        <f>IF(JR99=0," ",VLOOKUP(JR99,PROTOKOL!$A:$E,5,FALSE))</f>
        <v xml:space="preserve"> </v>
      </c>
      <c r="JW99" s="211" t="str">
        <f t="shared" si="263"/>
        <v xml:space="preserve"> </v>
      </c>
      <c r="JX99" s="175">
        <f t="shared" si="226"/>
        <v>0</v>
      </c>
      <c r="JY99" s="176" t="str">
        <f t="shared" si="227"/>
        <v xml:space="preserve"> </v>
      </c>
      <c r="KA99" s="172">
        <v>26</v>
      </c>
      <c r="KB99" s="231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72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28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73"/>
        <v xml:space="preserve"> </v>
      </c>
      <c r="KR99" s="175" t="str">
        <f>IF(KN99=0," ",VLOOKUP(KN99,PROTOKOL!$A:$E,5,FALSE))</f>
        <v xml:space="preserve"> </v>
      </c>
      <c r="KS99" s="211" t="str">
        <f t="shared" si="264"/>
        <v xml:space="preserve"> </v>
      </c>
      <c r="KT99" s="175">
        <f t="shared" si="229"/>
        <v>0</v>
      </c>
      <c r="KU99" s="176" t="str">
        <f t="shared" si="230"/>
        <v xml:space="preserve"> </v>
      </c>
      <c r="KW99" s="172">
        <v>26</v>
      </c>
      <c r="KX99" s="231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74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31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75"/>
        <v xml:space="preserve"> </v>
      </c>
      <c r="LN99" s="175" t="str">
        <f>IF(LJ99=0," ",VLOOKUP(LJ99,PROTOKOL!$A:$E,5,FALSE))</f>
        <v xml:space="preserve"> </v>
      </c>
      <c r="LO99" s="211" t="str">
        <f t="shared" si="265"/>
        <v xml:space="preserve"> </v>
      </c>
      <c r="LP99" s="175">
        <f t="shared" si="232"/>
        <v>0</v>
      </c>
      <c r="LQ99" s="176" t="str">
        <f t="shared" si="233"/>
        <v xml:space="preserve"> </v>
      </c>
      <c r="LS99" s="172">
        <v>26</v>
      </c>
      <c r="LT99" s="231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76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34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77"/>
        <v xml:space="preserve"> </v>
      </c>
      <c r="MJ99" s="175" t="str">
        <f>IF(MF99=0," ",VLOOKUP(MF99,PROTOKOL!$A:$E,5,FALSE))</f>
        <v xml:space="preserve"> </v>
      </c>
      <c r="MK99" s="211" t="str">
        <f t="shared" si="266"/>
        <v xml:space="preserve"> </v>
      </c>
      <c r="ML99" s="175">
        <f t="shared" si="235"/>
        <v>0</v>
      </c>
      <c r="MM99" s="176" t="str">
        <f t="shared" si="236"/>
        <v xml:space="preserve"> </v>
      </c>
      <c r="MO99" s="172">
        <v>26</v>
      </c>
      <c r="MP99" s="231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78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37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79"/>
        <v xml:space="preserve"> </v>
      </c>
      <c r="NF99" s="175" t="str">
        <f>IF(NB99=0," ",VLOOKUP(NB99,PROTOKOL!$A:$E,5,FALSE))</f>
        <v xml:space="preserve"> </v>
      </c>
      <c r="NG99" s="211" t="str">
        <f t="shared" si="267"/>
        <v xml:space="preserve"> </v>
      </c>
      <c r="NH99" s="175">
        <f t="shared" si="238"/>
        <v>0</v>
      </c>
      <c r="NI99" s="176" t="str">
        <f t="shared" si="239"/>
        <v xml:space="preserve"> </v>
      </c>
      <c r="NK99" s="172">
        <v>26</v>
      </c>
      <c r="NL99" s="231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80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40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81"/>
        <v xml:space="preserve"> </v>
      </c>
      <c r="OB99" s="175" t="str">
        <f>IF(NX99=0," ",VLOOKUP(NX99,PROTOKOL!$A:$E,5,FALSE))</f>
        <v xml:space="preserve"> </v>
      </c>
      <c r="OC99" s="211" t="str">
        <f t="shared" si="268"/>
        <v xml:space="preserve"> </v>
      </c>
      <c r="OD99" s="175">
        <f t="shared" si="241"/>
        <v>0</v>
      </c>
      <c r="OE99" s="176" t="str">
        <f t="shared" si="242"/>
        <v xml:space="preserve"> </v>
      </c>
      <c r="OG99" s="172">
        <v>26</v>
      </c>
      <c r="OH99" s="231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82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43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83"/>
        <v xml:space="preserve"> </v>
      </c>
      <c r="OX99" s="175" t="str">
        <f>IF(OT99=0," ",VLOOKUP(OT99,PROTOKOL!$A:$E,5,FALSE))</f>
        <v xml:space="preserve"> </v>
      </c>
      <c r="OY99" s="211" t="str">
        <f t="shared" si="269"/>
        <v xml:space="preserve"> </v>
      </c>
      <c r="OZ99" s="175">
        <f t="shared" si="244"/>
        <v>0</v>
      </c>
      <c r="PA99" s="176" t="str">
        <f t="shared" si="245"/>
        <v xml:space="preserve"> </v>
      </c>
      <c r="PC99" s="172">
        <v>26</v>
      </c>
      <c r="PD99" s="231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84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46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85"/>
        <v xml:space="preserve"> </v>
      </c>
      <c r="PT99" s="175" t="str">
        <f>IF(PP99=0," ",VLOOKUP(PP99,PROTOKOL!$A:$E,5,FALSE))</f>
        <v xml:space="preserve"> </v>
      </c>
      <c r="PU99" s="211" t="str">
        <f t="shared" si="270"/>
        <v xml:space="preserve"> </v>
      </c>
      <c r="PV99" s="175">
        <f t="shared" si="247"/>
        <v>0</v>
      </c>
      <c r="PW99" s="176" t="str">
        <f t="shared" si="248"/>
        <v xml:space="preserve"> </v>
      </c>
      <c r="PY99" s="172">
        <v>26</v>
      </c>
      <c r="PZ99" s="231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186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49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187"/>
        <v xml:space="preserve"> </v>
      </c>
      <c r="QP99" s="175" t="str">
        <f>IF(QL99=0," ",VLOOKUP(QL99,PROTOKOL!$A:$E,5,FALSE))</f>
        <v xml:space="preserve"> </v>
      </c>
      <c r="QQ99" s="211" t="str">
        <f t="shared" si="271"/>
        <v xml:space="preserve"> </v>
      </c>
      <c r="QR99" s="175">
        <f t="shared" si="250"/>
        <v>0</v>
      </c>
      <c r="QS99" s="176" t="str">
        <f t="shared" si="251"/>
        <v xml:space="preserve"> </v>
      </c>
    </row>
    <row r="100" spans="1:461" ht="15.75" thickBot="1">
      <c r="A100" s="177">
        <v>26</v>
      </c>
      <c r="B100" s="240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46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188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47"/>
        <v xml:space="preserve"> </v>
      </c>
      <c r="R100" s="181" t="str">
        <f>IF(N100=0," ",VLOOKUP(N100,PROTOKOL!$A:$E,5,FALSE))</f>
        <v xml:space="preserve"> </v>
      </c>
      <c r="S100" s="215" t="str">
        <f t="shared" si="189"/>
        <v xml:space="preserve"> </v>
      </c>
      <c r="T100" s="181">
        <f t="shared" si="190"/>
        <v>0</v>
      </c>
      <c r="U100" s="182" t="str">
        <f t="shared" si="191"/>
        <v xml:space="preserve"> </v>
      </c>
      <c r="W100" s="177">
        <v>26</v>
      </c>
      <c r="X100" s="240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48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192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49"/>
        <v xml:space="preserve"> </v>
      </c>
      <c r="AN100" s="181" t="str">
        <f>IF(AJ100=0," ",VLOOKUP(AJ100,PROTOKOL!$A:$E,5,FALSE))</f>
        <v xml:space="preserve"> </v>
      </c>
      <c r="AO100" s="215" t="str">
        <f t="shared" si="252"/>
        <v xml:space="preserve"> </v>
      </c>
      <c r="AP100" s="181">
        <f t="shared" si="193"/>
        <v>0</v>
      </c>
      <c r="AQ100" s="182" t="str">
        <f t="shared" si="194"/>
        <v xml:space="preserve"> </v>
      </c>
      <c r="AS100" s="177">
        <v>26</v>
      </c>
      <c r="AT100" s="240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50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195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51"/>
        <v xml:space="preserve"> </v>
      </c>
      <c r="BJ100" s="181" t="str">
        <f>IF(BF100=0," ",VLOOKUP(BF100,PROTOKOL!$A:$E,5,FALSE))</f>
        <v xml:space="preserve"> </v>
      </c>
      <c r="BK100" s="215" t="str">
        <f t="shared" si="253"/>
        <v xml:space="preserve"> </v>
      </c>
      <c r="BL100" s="181">
        <f t="shared" si="196"/>
        <v>0</v>
      </c>
      <c r="BM100" s="182" t="str">
        <f t="shared" si="197"/>
        <v xml:space="preserve"> </v>
      </c>
      <c r="BO100" s="177">
        <v>26</v>
      </c>
      <c r="BP100" s="240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52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198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53"/>
        <v xml:space="preserve"> </v>
      </c>
      <c r="CF100" s="181" t="str">
        <f>IF(CB100=0," ",VLOOKUP(CB100,PROTOKOL!$A:$E,5,FALSE))</f>
        <v xml:space="preserve"> </v>
      </c>
      <c r="CG100" s="215" t="str">
        <f t="shared" si="254"/>
        <v xml:space="preserve"> </v>
      </c>
      <c r="CH100" s="181">
        <f t="shared" si="199"/>
        <v>0</v>
      </c>
      <c r="CI100" s="182" t="str">
        <f t="shared" si="200"/>
        <v xml:space="preserve"> </v>
      </c>
      <c r="CK100" s="177">
        <v>26</v>
      </c>
      <c r="CL100" s="240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54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01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55"/>
        <v xml:space="preserve"> </v>
      </c>
      <c r="DB100" s="181" t="str">
        <f>IF(CX100=0," ",VLOOKUP(CX100,PROTOKOL!$A:$E,5,FALSE))</f>
        <v xml:space="preserve"> </v>
      </c>
      <c r="DC100" s="215" t="str">
        <f t="shared" si="255"/>
        <v xml:space="preserve"> </v>
      </c>
      <c r="DD100" s="181">
        <f t="shared" si="202"/>
        <v>0</v>
      </c>
      <c r="DE100" s="182" t="str">
        <f t="shared" si="203"/>
        <v xml:space="preserve"> </v>
      </c>
      <c r="DG100" s="177">
        <v>26</v>
      </c>
      <c r="DH100" s="240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56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04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57"/>
        <v xml:space="preserve"> </v>
      </c>
      <c r="DX100" s="181" t="str">
        <f>IF(DT100=0," ",VLOOKUP(DT100,PROTOKOL!$A:$E,5,FALSE))</f>
        <v xml:space="preserve"> </v>
      </c>
      <c r="DY100" s="215" t="str">
        <f t="shared" si="256"/>
        <v xml:space="preserve"> </v>
      </c>
      <c r="DZ100" s="181">
        <f t="shared" si="205"/>
        <v>0</v>
      </c>
      <c r="EA100" s="182" t="str">
        <f t="shared" si="206"/>
        <v xml:space="preserve"> </v>
      </c>
      <c r="EC100" s="177">
        <v>26</v>
      </c>
      <c r="ED100" s="240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58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07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59"/>
        <v xml:space="preserve"> </v>
      </c>
      <c r="ET100" s="181" t="str">
        <f>IF(EP100=0," ",VLOOKUP(EP100,PROTOKOL!$A:$E,5,FALSE))</f>
        <v xml:space="preserve"> </v>
      </c>
      <c r="EU100" s="215" t="str">
        <f t="shared" si="257"/>
        <v xml:space="preserve"> </v>
      </c>
      <c r="EV100" s="181">
        <f t="shared" si="208"/>
        <v>0</v>
      </c>
      <c r="EW100" s="182" t="str">
        <f t="shared" si="209"/>
        <v xml:space="preserve"> </v>
      </c>
      <c r="EY100" s="177">
        <v>26</v>
      </c>
      <c r="EZ100" s="240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60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10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61"/>
        <v xml:space="preserve"> </v>
      </c>
      <c r="FP100" s="181" t="str">
        <f>IF(FL100=0," ",VLOOKUP(FL100,PROTOKOL!$A:$E,5,FALSE))</f>
        <v xml:space="preserve"> </v>
      </c>
      <c r="FQ100" s="215" t="str">
        <f t="shared" si="258"/>
        <v xml:space="preserve"> </v>
      </c>
      <c r="FR100" s="181">
        <f t="shared" si="211"/>
        <v>0</v>
      </c>
      <c r="FS100" s="182" t="str">
        <f t="shared" si="212"/>
        <v xml:space="preserve"> </v>
      </c>
      <c r="FU100" s="177">
        <v>26</v>
      </c>
      <c r="FV100" s="240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62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13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63"/>
        <v xml:space="preserve"> </v>
      </c>
      <c r="GL100" s="181" t="str">
        <f>IF(GH100=0," ",VLOOKUP(GH100,PROTOKOL!$A:$E,5,FALSE))</f>
        <v xml:space="preserve"> </v>
      </c>
      <c r="GM100" s="215" t="str">
        <f t="shared" si="259"/>
        <v xml:space="preserve"> </v>
      </c>
      <c r="GN100" s="181">
        <f t="shared" si="214"/>
        <v>0</v>
      </c>
      <c r="GO100" s="182" t="str">
        <f t="shared" si="215"/>
        <v xml:space="preserve"> </v>
      </c>
      <c r="GQ100" s="177">
        <v>26</v>
      </c>
      <c r="GR100" s="240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64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16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65"/>
        <v xml:space="preserve"> </v>
      </c>
      <c r="HH100" s="181" t="str">
        <f>IF(HD100=0," ",VLOOKUP(HD100,PROTOKOL!$A:$E,5,FALSE))</f>
        <v xml:space="preserve"> </v>
      </c>
      <c r="HI100" s="215" t="str">
        <f t="shared" si="260"/>
        <v xml:space="preserve"> </v>
      </c>
      <c r="HJ100" s="181">
        <f t="shared" si="217"/>
        <v>0</v>
      </c>
      <c r="HK100" s="182" t="str">
        <f t="shared" si="218"/>
        <v xml:space="preserve"> </v>
      </c>
      <c r="HM100" s="177">
        <v>26</v>
      </c>
      <c r="HN100" s="240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66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19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67"/>
        <v xml:space="preserve"> </v>
      </c>
      <c r="ID100" s="181" t="str">
        <f>IF(HZ100=0," ",VLOOKUP(HZ100,PROTOKOL!$A:$E,5,FALSE))</f>
        <v xml:space="preserve"> </v>
      </c>
      <c r="IE100" s="215" t="str">
        <f t="shared" si="261"/>
        <v xml:space="preserve"> </v>
      </c>
      <c r="IF100" s="181">
        <f t="shared" si="220"/>
        <v>0</v>
      </c>
      <c r="IG100" s="182" t="str">
        <f t="shared" si="221"/>
        <v xml:space="preserve"> </v>
      </c>
      <c r="II100" s="177">
        <v>26</v>
      </c>
      <c r="IJ100" s="240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68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22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69"/>
        <v xml:space="preserve"> </v>
      </c>
      <c r="IZ100" s="181" t="str">
        <f>IF(IV100=0," ",VLOOKUP(IV100,PROTOKOL!$A:$E,5,FALSE))</f>
        <v xml:space="preserve"> </v>
      </c>
      <c r="JA100" s="215" t="str">
        <f t="shared" si="262"/>
        <v xml:space="preserve"> </v>
      </c>
      <c r="JB100" s="181">
        <f t="shared" si="223"/>
        <v>0</v>
      </c>
      <c r="JC100" s="182" t="str">
        <f t="shared" si="224"/>
        <v xml:space="preserve"> </v>
      </c>
      <c r="JE100" s="177">
        <v>26</v>
      </c>
      <c r="JF100" s="240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70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25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71"/>
        <v xml:space="preserve"> </v>
      </c>
      <c r="JV100" s="181" t="str">
        <f>IF(JR100=0," ",VLOOKUP(JR100,PROTOKOL!$A:$E,5,FALSE))</f>
        <v xml:space="preserve"> </v>
      </c>
      <c r="JW100" s="215" t="str">
        <f t="shared" si="263"/>
        <v xml:space="preserve"> </v>
      </c>
      <c r="JX100" s="181">
        <f t="shared" si="226"/>
        <v>0</v>
      </c>
      <c r="JY100" s="182" t="str">
        <f t="shared" si="227"/>
        <v xml:space="preserve"> </v>
      </c>
      <c r="KA100" s="177">
        <v>26</v>
      </c>
      <c r="KB100" s="240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72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28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73"/>
        <v xml:space="preserve"> </v>
      </c>
      <c r="KR100" s="181" t="str">
        <f>IF(KN100=0," ",VLOOKUP(KN100,PROTOKOL!$A:$E,5,FALSE))</f>
        <v xml:space="preserve"> </v>
      </c>
      <c r="KS100" s="215" t="str">
        <f t="shared" si="264"/>
        <v xml:space="preserve"> </v>
      </c>
      <c r="KT100" s="181">
        <f t="shared" si="229"/>
        <v>0</v>
      </c>
      <c r="KU100" s="182" t="str">
        <f t="shared" si="230"/>
        <v xml:space="preserve"> </v>
      </c>
      <c r="KW100" s="177">
        <v>26</v>
      </c>
      <c r="KX100" s="240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74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31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75"/>
        <v xml:space="preserve"> </v>
      </c>
      <c r="LN100" s="181" t="str">
        <f>IF(LJ100=0," ",VLOOKUP(LJ100,PROTOKOL!$A:$E,5,FALSE))</f>
        <v xml:space="preserve"> </v>
      </c>
      <c r="LO100" s="215" t="str">
        <f t="shared" si="265"/>
        <v xml:space="preserve"> </v>
      </c>
      <c r="LP100" s="181">
        <f t="shared" si="232"/>
        <v>0</v>
      </c>
      <c r="LQ100" s="182" t="str">
        <f t="shared" si="233"/>
        <v xml:space="preserve"> </v>
      </c>
      <c r="LS100" s="177">
        <v>26</v>
      </c>
      <c r="LT100" s="240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76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34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77"/>
        <v xml:space="preserve"> </v>
      </c>
      <c r="MJ100" s="181" t="str">
        <f>IF(MF100=0," ",VLOOKUP(MF100,PROTOKOL!$A:$E,5,FALSE))</f>
        <v xml:space="preserve"> </v>
      </c>
      <c r="MK100" s="215" t="str">
        <f t="shared" si="266"/>
        <v xml:space="preserve"> </v>
      </c>
      <c r="ML100" s="181">
        <f t="shared" si="235"/>
        <v>0</v>
      </c>
      <c r="MM100" s="182" t="str">
        <f t="shared" si="236"/>
        <v xml:space="preserve"> </v>
      </c>
      <c r="MO100" s="177">
        <v>26</v>
      </c>
      <c r="MP100" s="240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78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37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79"/>
        <v xml:space="preserve"> </v>
      </c>
      <c r="NF100" s="181" t="str">
        <f>IF(NB100=0," ",VLOOKUP(NB100,PROTOKOL!$A:$E,5,FALSE))</f>
        <v xml:space="preserve"> </v>
      </c>
      <c r="NG100" s="215" t="str">
        <f t="shared" si="267"/>
        <v xml:space="preserve"> </v>
      </c>
      <c r="NH100" s="181">
        <f t="shared" si="238"/>
        <v>0</v>
      </c>
      <c r="NI100" s="182" t="str">
        <f t="shared" si="239"/>
        <v xml:space="preserve"> </v>
      </c>
      <c r="NK100" s="177">
        <v>26</v>
      </c>
      <c r="NL100" s="240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80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40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81"/>
        <v xml:space="preserve"> </v>
      </c>
      <c r="OB100" s="181" t="str">
        <f>IF(NX100=0," ",VLOOKUP(NX100,PROTOKOL!$A:$E,5,FALSE))</f>
        <v xml:space="preserve"> </v>
      </c>
      <c r="OC100" s="215" t="str">
        <f t="shared" si="268"/>
        <v xml:space="preserve"> </v>
      </c>
      <c r="OD100" s="181">
        <f t="shared" si="241"/>
        <v>0</v>
      </c>
      <c r="OE100" s="182" t="str">
        <f t="shared" si="242"/>
        <v xml:space="preserve"> </v>
      </c>
      <c r="OG100" s="177">
        <v>26</v>
      </c>
      <c r="OH100" s="240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82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43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83"/>
        <v xml:space="preserve"> </v>
      </c>
      <c r="OX100" s="181" t="str">
        <f>IF(OT100=0," ",VLOOKUP(OT100,PROTOKOL!$A:$E,5,FALSE))</f>
        <v xml:space="preserve"> </v>
      </c>
      <c r="OY100" s="215" t="str">
        <f t="shared" si="269"/>
        <v xml:space="preserve"> </v>
      </c>
      <c r="OZ100" s="181">
        <f t="shared" si="244"/>
        <v>0</v>
      </c>
      <c r="PA100" s="182" t="str">
        <f t="shared" si="245"/>
        <v xml:space="preserve"> </v>
      </c>
      <c r="PC100" s="177">
        <v>26</v>
      </c>
      <c r="PD100" s="240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84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46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85"/>
        <v xml:space="preserve"> </v>
      </c>
      <c r="PT100" s="181" t="str">
        <f>IF(PP100=0," ",VLOOKUP(PP100,PROTOKOL!$A:$E,5,FALSE))</f>
        <v xml:space="preserve"> </v>
      </c>
      <c r="PU100" s="215" t="str">
        <f t="shared" si="270"/>
        <v xml:space="preserve"> </v>
      </c>
      <c r="PV100" s="181">
        <f t="shared" si="247"/>
        <v>0</v>
      </c>
      <c r="PW100" s="182" t="str">
        <f t="shared" si="248"/>
        <v xml:space="preserve"> </v>
      </c>
      <c r="PY100" s="177">
        <v>26</v>
      </c>
      <c r="PZ100" s="240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186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49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187"/>
        <v xml:space="preserve"> </v>
      </c>
      <c r="QP100" s="181" t="str">
        <f>IF(QL100=0," ",VLOOKUP(QL100,PROTOKOL!$A:$E,5,FALSE))</f>
        <v xml:space="preserve"> </v>
      </c>
      <c r="QQ100" s="215" t="str">
        <f t="shared" si="271"/>
        <v xml:space="preserve"> </v>
      </c>
      <c r="QR100" s="181">
        <f t="shared" si="250"/>
        <v>0</v>
      </c>
      <c r="QS100" s="182" t="str">
        <f t="shared" si="251"/>
        <v xml:space="preserve"> </v>
      </c>
    </row>
    <row r="101" spans="1:461" ht="13.5" thickBot="1">
      <c r="A101" s="155"/>
      <c r="B101" s="20"/>
      <c r="C101" s="190"/>
      <c r="D101" s="21">
        <f>SUM(D8:D100)</f>
        <v>0</v>
      </c>
      <c r="E101" s="21"/>
      <c r="F101" s="21">
        <f>SUM(F8:F100)</f>
        <v>0</v>
      </c>
      <c r="G101" s="192"/>
      <c r="H101" s="193"/>
      <c r="I101" s="189"/>
      <c r="J101" s="21"/>
      <c r="K101" s="21">
        <f t="shared" ref="K101" si="272">SUM(K8:K100)</f>
        <v>0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190"/>
        <v>0</v>
      </c>
      <c r="U101" s="198">
        <f>SUM(U8:U100)</f>
        <v>0</v>
      </c>
      <c r="W101" s="155"/>
      <c r="X101" s="20"/>
      <c r="Y101" s="190"/>
      <c r="Z101" s="21">
        <f>SUM(Z8:Z100)</f>
        <v>0</v>
      </c>
      <c r="AA101" s="21"/>
      <c r="AB101" s="21">
        <f>SUM(AB8:AB100)</f>
        <v>0</v>
      </c>
      <c r="AC101" s="192"/>
      <c r="AD101" s="193"/>
      <c r="AE101" s="189"/>
      <c r="AF101" s="21"/>
      <c r="AG101" s="21">
        <f t="shared" ref="AG101" si="273">SUM(AG8:AG100)</f>
        <v>0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193"/>
        <v>0</v>
      </c>
      <c r="AQ101" s="198">
        <f>SUM(AQ8:AQ100)</f>
        <v>0</v>
      </c>
      <c r="AS101" s="155"/>
      <c r="AT101" s="20"/>
      <c r="AU101" s="190"/>
      <c r="AV101" s="21">
        <f>SUM(AV8:AV100)</f>
        <v>0</v>
      </c>
      <c r="AW101" s="21"/>
      <c r="AX101" s="21">
        <f>SUM(AX8:AX100)</f>
        <v>0</v>
      </c>
      <c r="AY101" s="192"/>
      <c r="AZ101" s="193"/>
      <c r="BA101" s="189"/>
      <c r="BB101" s="21"/>
      <c r="BC101" s="21">
        <f t="shared" ref="BC101" si="274">SUM(BC8:BC100)</f>
        <v>0</v>
      </c>
      <c r="BD101" s="190"/>
      <c r="BG101">
        <f>SUM(BG8:BG100)</f>
        <v>0</v>
      </c>
      <c r="BH101" s="194"/>
      <c r="BI101" s="195"/>
      <c r="BJ101" s="189"/>
      <c r="BK101" s="77"/>
      <c r="BL101" s="189">
        <f t="shared" si="196"/>
        <v>0</v>
      </c>
      <c r="BM101" s="198">
        <f>SUM(BM8:BM100)</f>
        <v>0</v>
      </c>
      <c r="BO101" s="155"/>
      <c r="BP101" s="20"/>
      <c r="BQ101" s="190"/>
      <c r="BR101" s="21">
        <f>SUM(BR8:BR100)</f>
        <v>0</v>
      </c>
      <c r="BS101" s="21"/>
      <c r="BT101" s="21">
        <f>SUM(BT8:BT100)</f>
        <v>0</v>
      </c>
      <c r="BU101" s="192"/>
      <c r="BV101" s="193"/>
      <c r="BW101" s="189"/>
      <c r="BX101" s="21"/>
      <c r="BY101" s="21">
        <f t="shared" ref="BY101" si="275">SUM(BY8:BY100)</f>
        <v>0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199"/>
        <v>0</v>
      </c>
      <c r="CI101" s="198">
        <f>SUM(CI8:CI100)</f>
        <v>0</v>
      </c>
      <c r="CK101" s="155"/>
      <c r="CL101" s="20"/>
      <c r="CM101" s="190"/>
      <c r="CN101" s="21">
        <f>SUM(CN8:CN100)</f>
        <v>0</v>
      </c>
      <c r="CO101" s="21"/>
      <c r="CP101" s="21">
        <f>SUM(CP8:CP100)</f>
        <v>0</v>
      </c>
      <c r="CQ101" s="192"/>
      <c r="CR101" s="193"/>
      <c r="CS101" s="189"/>
      <c r="CT101" s="21"/>
      <c r="CU101" s="21">
        <f t="shared" ref="CU101" si="276">SUM(CU8:CU100)</f>
        <v>0</v>
      </c>
      <c r="CV101" s="190"/>
      <c r="CY101">
        <f>SUM(CY8:CY100)</f>
        <v>0</v>
      </c>
      <c r="CZ101" s="194"/>
      <c r="DA101" s="195"/>
      <c r="DB101" s="189"/>
      <c r="DC101" s="77"/>
      <c r="DD101" s="189">
        <f t="shared" si="202"/>
        <v>0</v>
      </c>
      <c r="DE101" s="198">
        <f>SUM(DE8:DE100)</f>
        <v>0</v>
      </c>
      <c r="DG101" s="155"/>
      <c r="DH101" s="20"/>
      <c r="DI101" s="190"/>
      <c r="DJ101" s="21">
        <f>SUM(DJ8:DJ100)</f>
        <v>0</v>
      </c>
      <c r="DK101" s="21"/>
      <c r="DL101" s="21">
        <f>SUM(DL8:DL100)</f>
        <v>0</v>
      </c>
      <c r="DM101" s="192"/>
      <c r="DN101" s="193"/>
      <c r="DO101" s="189"/>
      <c r="DP101" s="21"/>
      <c r="DQ101" s="21">
        <f t="shared" ref="DQ101" si="277">SUM(DQ8:DQ100)</f>
        <v>0</v>
      </c>
      <c r="DR101" s="190"/>
      <c r="DU101">
        <f>SUM(DU8:DU100)</f>
        <v>0</v>
      </c>
      <c r="DV101" s="194"/>
      <c r="DW101" s="195"/>
      <c r="DX101" s="189"/>
      <c r="DY101" s="77"/>
      <c r="DZ101" s="189">
        <f t="shared" si="205"/>
        <v>0</v>
      </c>
      <c r="EA101" s="198">
        <f>SUM(EA8:EA100)</f>
        <v>0</v>
      </c>
      <c r="EC101" s="155"/>
      <c r="ED101" s="20"/>
      <c r="EE101" s="190"/>
      <c r="EF101" s="21">
        <f>SUM(EF8:EF100)</f>
        <v>0</v>
      </c>
      <c r="EG101" s="21"/>
      <c r="EH101" s="21">
        <f>SUM(EH8:EH100)</f>
        <v>0</v>
      </c>
      <c r="EI101" s="192"/>
      <c r="EJ101" s="193"/>
      <c r="EK101" s="189"/>
      <c r="EL101" s="21"/>
      <c r="EM101" s="21">
        <f t="shared" ref="EM101" si="278">SUM(EM8:EM100)</f>
        <v>0</v>
      </c>
      <c r="EN101" s="190"/>
      <c r="EQ101">
        <f>SUM(EQ8:EQ100)</f>
        <v>0</v>
      </c>
      <c r="ER101" s="194"/>
      <c r="ES101" s="195"/>
      <c r="ET101" s="189"/>
      <c r="EU101" s="77"/>
      <c r="EV101" s="189">
        <f t="shared" si="208"/>
        <v>0</v>
      </c>
      <c r="EW101" s="198">
        <f>SUM(EW8:EW100)</f>
        <v>0</v>
      </c>
      <c r="EY101" s="155"/>
      <c r="EZ101" s="20"/>
      <c r="FA101" s="190"/>
      <c r="FB101" s="21">
        <f>SUM(FB8:FB100)</f>
        <v>0</v>
      </c>
      <c r="FC101" s="21"/>
      <c r="FD101" s="21">
        <f>SUM(FD8:FD100)</f>
        <v>0</v>
      </c>
      <c r="FE101" s="192"/>
      <c r="FF101" s="193"/>
      <c r="FG101" s="189"/>
      <c r="FH101" s="21"/>
      <c r="FI101" s="21">
        <f t="shared" ref="FI101" si="279">SUM(FI8:FI100)</f>
        <v>0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11"/>
        <v>0</v>
      </c>
      <c r="FS101" s="198">
        <f>SUM(FS8:FS100)</f>
        <v>0</v>
      </c>
      <c r="FU101" s="155"/>
      <c r="FV101" s="20"/>
      <c r="FW101" s="190"/>
      <c r="FX101" s="21">
        <f>SUM(FX8:FX100)</f>
        <v>0</v>
      </c>
      <c r="FY101" s="21"/>
      <c r="FZ101" s="21">
        <f>SUM(FZ8:FZ100)</f>
        <v>0</v>
      </c>
      <c r="GA101" s="192"/>
      <c r="GB101" s="193"/>
      <c r="GC101" s="189"/>
      <c r="GD101" s="21"/>
      <c r="GE101" s="21">
        <f t="shared" ref="GE101" si="280">SUM(GE8:GE100)</f>
        <v>0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14"/>
        <v>0</v>
      </c>
      <c r="GO101" s="198">
        <f>SUM(GO8:GO100)</f>
        <v>0</v>
      </c>
      <c r="GQ101" s="155"/>
      <c r="GR101" s="20"/>
      <c r="GS101" s="190"/>
      <c r="GT101" s="21">
        <f>SUM(GT8:GT100)</f>
        <v>0</v>
      </c>
      <c r="GU101" s="21"/>
      <c r="GV101" s="21">
        <f>SUM(GV8:GV100)</f>
        <v>0</v>
      </c>
      <c r="GW101" s="192"/>
      <c r="GX101" s="193"/>
      <c r="GY101" s="189"/>
      <c r="GZ101" s="21"/>
      <c r="HA101" s="21">
        <f t="shared" ref="HA101" si="281">SUM(HA8:HA100)</f>
        <v>0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17"/>
        <v>0</v>
      </c>
      <c r="HK101" s="198">
        <f>SUM(HK8:HK100)</f>
        <v>0</v>
      </c>
      <c r="HM101" s="155"/>
      <c r="HN101" s="20"/>
      <c r="HO101" s="190"/>
      <c r="HP101" s="21">
        <f>SUM(HP8:HP100)</f>
        <v>0</v>
      </c>
      <c r="HQ101" s="21"/>
      <c r="HR101" s="21">
        <f>SUM(HR8:HR100)</f>
        <v>0</v>
      </c>
      <c r="HS101" s="192"/>
      <c r="HT101" s="193"/>
      <c r="HU101" s="189"/>
      <c r="HV101" s="21"/>
      <c r="HW101" s="21">
        <f t="shared" ref="HW101" si="282">SUM(HW8:HW100)</f>
        <v>0</v>
      </c>
      <c r="HX101" s="190"/>
      <c r="IA101">
        <f>SUM(IA8:IA100)</f>
        <v>0</v>
      </c>
      <c r="IB101" s="194"/>
      <c r="IC101" s="195"/>
      <c r="ID101" s="189"/>
      <c r="IE101" s="77"/>
      <c r="IF101" s="189">
        <f t="shared" si="220"/>
        <v>0</v>
      </c>
      <c r="IG101" s="198">
        <f>SUM(IG8:IG100)</f>
        <v>0</v>
      </c>
      <c r="II101" s="155"/>
      <c r="IJ101" s="20"/>
      <c r="IK101" s="190"/>
      <c r="IL101" s="21">
        <f>SUM(IL8:IL100)</f>
        <v>0</v>
      </c>
      <c r="IM101" s="21"/>
      <c r="IN101" s="21">
        <f>SUM(IN8:IN100)</f>
        <v>0</v>
      </c>
      <c r="IO101" s="192"/>
      <c r="IP101" s="193"/>
      <c r="IQ101" s="189"/>
      <c r="IR101" s="21"/>
      <c r="IS101" s="21">
        <f t="shared" ref="IS101" si="283">SUM(IS8:IS100)</f>
        <v>0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23"/>
        <v>0</v>
      </c>
      <c r="JC101" s="198">
        <f>SUM(JC8:JC100)</f>
        <v>0</v>
      </c>
      <c r="JE101" s="155"/>
      <c r="JF101" s="20"/>
      <c r="JG101" s="190"/>
      <c r="JH101" s="21">
        <f>SUM(JH8:JH100)</f>
        <v>0</v>
      </c>
      <c r="JI101" s="21"/>
      <c r="JJ101" s="21">
        <f>SUM(JJ8:JJ100)</f>
        <v>0</v>
      </c>
      <c r="JK101" s="192"/>
      <c r="JL101" s="193"/>
      <c r="JM101" s="189"/>
      <c r="JN101" s="21"/>
      <c r="JO101" s="21">
        <f t="shared" ref="JO101" si="284">SUM(JO8:JO100)</f>
        <v>0</v>
      </c>
      <c r="JP101" s="190"/>
      <c r="JS101">
        <f>SUM(JS8:JS100)</f>
        <v>0</v>
      </c>
      <c r="JT101" s="194"/>
      <c r="JU101" s="195"/>
      <c r="JV101" s="189"/>
      <c r="JW101" s="77"/>
      <c r="JX101" s="189">
        <f t="shared" si="226"/>
        <v>0</v>
      </c>
      <c r="JY101" s="198">
        <f>SUM(JY8:JY100)</f>
        <v>0</v>
      </c>
      <c r="KA101" s="155"/>
      <c r="KB101" s="20"/>
      <c r="KC101" s="190"/>
      <c r="KD101" s="21">
        <f>SUM(KD8:KD100)</f>
        <v>0</v>
      </c>
      <c r="KE101" s="21"/>
      <c r="KF101" s="21">
        <f>SUM(KF8:KF100)</f>
        <v>0</v>
      </c>
      <c r="KG101" s="192"/>
      <c r="KH101" s="193"/>
      <c r="KI101" s="189"/>
      <c r="KJ101" s="21"/>
      <c r="KK101" s="21">
        <f t="shared" ref="KK101" si="285">SUM(KK8:KK100)</f>
        <v>0</v>
      </c>
      <c r="KL101" s="190"/>
      <c r="KO101">
        <f>SUM(KO8:KO100)</f>
        <v>0</v>
      </c>
      <c r="KP101" s="194"/>
      <c r="KQ101" s="195"/>
      <c r="KR101" s="189"/>
      <c r="KS101" s="77"/>
      <c r="KT101" s="189">
        <f t="shared" si="229"/>
        <v>0</v>
      </c>
      <c r="KU101" s="198">
        <f>SUM(KU8:KU100)</f>
        <v>0</v>
      </c>
      <c r="KW101" s="155"/>
      <c r="KX101" s="20"/>
      <c r="KY101" s="190"/>
      <c r="KZ101" s="21">
        <f>SUM(KZ8:KZ100)</f>
        <v>0</v>
      </c>
      <c r="LA101" s="21"/>
      <c r="LB101" s="21">
        <f>SUM(LB8:LB100)</f>
        <v>0</v>
      </c>
      <c r="LC101" s="192"/>
      <c r="LD101" s="193"/>
      <c r="LE101" s="189"/>
      <c r="LF101" s="21"/>
      <c r="LG101" s="21">
        <f t="shared" ref="LG101" si="286">SUM(LG8:LG100)</f>
        <v>0</v>
      </c>
      <c r="LH101" s="190"/>
      <c r="LK101">
        <f>SUM(LK8:LK100)</f>
        <v>0</v>
      </c>
      <c r="LL101" s="194"/>
      <c r="LM101" s="195"/>
      <c r="LN101" s="189"/>
      <c r="LO101" s="77"/>
      <c r="LP101" s="189">
        <f t="shared" si="232"/>
        <v>0</v>
      </c>
      <c r="LQ101" s="198">
        <f>SUM(LQ8:LQ100)</f>
        <v>0</v>
      </c>
      <c r="LS101" s="155"/>
      <c r="LT101" s="20"/>
      <c r="LU101" s="190"/>
      <c r="LV101" s="21">
        <f>SUM(LV8:LV100)</f>
        <v>0</v>
      </c>
      <c r="LW101" s="21"/>
      <c r="LX101" s="21">
        <f>SUM(LX8:LX100)</f>
        <v>0</v>
      </c>
      <c r="LY101" s="192"/>
      <c r="LZ101" s="193"/>
      <c r="MA101" s="189"/>
      <c r="MB101" s="21"/>
      <c r="MC101" s="21">
        <f t="shared" ref="MC101" si="287">SUM(MC8:MC100)</f>
        <v>0</v>
      </c>
      <c r="MD101" s="190"/>
      <c r="MG101">
        <f>SUM(MG8:MG100)</f>
        <v>0</v>
      </c>
      <c r="MH101" s="194"/>
      <c r="MI101" s="195"/>
      <c r="MJ101" s="189"/>
      <c r="MK101" s="77"/>
      <c r="ML101" s="189">
        <f t="shared" si="235"/>
        <v>0</v>
      </c>
      <c r="MM101" s="198">
        <f>SUM(MM8:MM100)</f>
        <v>0</v>
      </c>
      <c r="MO101" s="155"/>
      <c r="MP101" s="20"/>
      <c r="MQ101" s="190"/>
      <c r="MR101" s="21">
        <f>SUM(MR8:MR100)</f>
        <v>0</v>
      </c>
      <c r="MS101" s="21"/>
      <c r="MT101" s="21">
        <f>SUM(MT8:MT100)</f>
        <v>0</v>
      </c>
      <c r="MU101" s="192"/>
      <c r="MV101" s="193"/>
      <c r="MW101" s="189"/>
      <c r="MX101" s="21"/>
      <c r="MY101" s="21">
        <f t="shared" ref="MY101" si="288">SUM(MY8:MY100)</f>
        <v>0</v>
      </c>
      <c r="MZ101" s="190"/>
      <c r="NC101">
        <f>SUM(NC8:NC100)</f>
        <v>0</v>
      </c>
      <c r="ND101" s="194"/>
      <c r="NE101" s="195"/>
      <c r="NF101" s="189"/>
      <c r="NG101" s="77"/>
      <c r="NH101" s="189">
        <f t="shared" si="238"/>
        <v>0</v>
      </c>
      <c r="NI101" s="198">
        <f>SUM(NI8:NI100)</f>
        <v>0</v>
      </c>
      <c r="NK101" s="155"/>
      <c r="NL101" s="20"/>
      <c r="NM101" s="190"/>
      <c r="NN101" s="21">
        <f>SUM(NN8:NN100)</f>
        <v>0</v>
      </c>
      <c r="NO101" s="21"/>
      <c r="NP101" s="21">
        <f>SUM(NP8:NP100)</f>
        <v>0</v>
      </c>
      <c r="NQ101" s="192"/>
      <c r="NR101" s="193"/>
      <c r="NS101" s="189"/>
      <c r="NT101" s="21"/>
      <c r="NU101" s="21">
        <f t="shared" ref="NU101" si="289">SUM(NU8:NU100)</f>
        <v>0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41"/>
        <v>0</v>
      </c>
      <c r="OE101" s="198">
        <f>SUM(OE8:OE100)</f>
        <v>0</v>
      </c>
      <c r="OG101" s="155"/>
      <c r="OH101" s="20"/>
      <c r="OI101" s="190"/>
      <c r="OJ101" s="21">
        <f>SUM(OJ8:OJ100)</f>
        <v>0</v>
      </c>
      <c r="OK101" s="21"/>
      <c r="OL101" s="21">
        <f>SUM(OL8:OL100)</f>
        <v>0</v>
      </c>
      <c r="OM101" s="192"/>
      <c r="ON101" s="193"/>
      <c r="OO101" s="189"/>
      <c r="OP101" s="21"/>
      <c r="OQ101" s="21">
        <f t="shared" ref="OQ101" si="290">SUM(OQ8:OQ100)</f>
        <v>0</v>
      </c>
      <c r="OR101" s="190"/>
      <c r="OU101">
        <f>SUM(OU8:OU100)</f>
        <v>0</v>
      </c>
      <c r="OV101" s="194"/>
      <c r="OW101" s="195"/>
      <c r="OX101" s="189"/>
      <c r="OY101" s="77"/>
      <c r="OZ101" s="189">
        <f t="shared" si="244"/>
        <v>0</v>
      </c>
      <c r="PA101" s="198">
        <f>SUM(PA8:PA100)</f>
        <v>0</v>
      </c>
      <c r="PC101" s="155"/>
      <c r="PD101" s="20"/>
      <c r="PE101" s="190"/>
      <c r="PF101" s="21">
        <f>SUM(PF8:PF100)</f>
        <v>0</v>
      </c>
      <c r="PG101" s="21"/>
      <c r="PH101" s="21">
        <f>SUM(PH8:PH100)</f>
        <v>0</v>
      </c>
      <c r="PI101" s="192"/>
      <c r="PJ101" s="193"/>
      <c r="PK101" s="189"/>
      <c r="PL101" s="21"/>
      <c r="PM101" s="21">
        <f t="shared" ref="PM101" si="291">SUM(PM8:PM100)</f>
        <v>0</v>
      </c>
      <c r="PN101" s="190"/>
      <c r="PQ101">
        <f>SUM(PQ8:PQ100)</f>
        <v>0</v>
      </c>
      <c r="PR101" s="194"/>
      <c r="PS101" s="195"/>
      <c r="PT101" s="189"/>
      <c r="PU101" s="77"/>
      <c r="PV101" s="189">
        <f t="shared" si="247"/>
        <v>0</v>
      </c>
      <c r="PW101" s="198">
        <f>SUM(PW8:PW100)</f>
        <v>0</v>
      </c>
      <c r="PY101" s="155"/>
      <c r="PZ101" s="20"/>
      <c r="QA101" s="190"/>
      <c r="QB101" s="21">
        <f>SUM(QB8:QB100)</f>
        <v>0</v>
      </c>
      <c r="QC101" s="21"/>
      <c r="QD101" s="21">
        <f>SUM(QD8:QD100)</f>
        <v>0</v>
      </c>
      <c r="QE101" s="192"/>
      <c r="QF101" s="193"/>
      <c r="QG101" s="189"/>
      <c r="QH101" s="21"/>
      <c r="QI101" s="21">
        <f t="shared" ref="QI101" si="292">SUM(QI8:QI100)</f>
        <v>0</v>
      </c>
      <c r="QJ101" s="190"/>
      <c r="QM101">
        <f>SUM(QM8:QM100)</f>
        <v>0</v>
      </c>
      <c r="QN101" s="194"/>
      <c r="QO101" s="195"/>
      <c r="QP101" s="189"/>
      <c r="QQ101" s="77"/>
      <c r="QR101" s="189">
        <f t="shared" si="250"/>
        <v>0</v>
      </c>
      <c r="QS101" s="198">
        <f>SUM(QS8:QS100)</f>
        <v>0</v>
      </c>
    </row>
    <row r="102" spans="1:461" ht="13.5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>
        <f>K101</f>
        <v>0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0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0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>
        <f>BY101</f>
        <v>0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>
        <f>CU101</f>
        <v>0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0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0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>
        <f>FI101</f>
        <v>0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0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>
        <f>HA101</f>
        <v>0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>
        <f>HW101</f>
        <v>0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0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0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>
        <f>KK101</f>
        <v>0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0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0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0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0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0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>
        <f>PM101</f>
        <v>0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0</v>
      </c>
    </row>
    <row r="103" spans="1:461" ht="13.5" thickBot="1">
      <c r="A103" s="157"/>
      <c r="B103" s="23"/>
      <c r="C103" s="238" t="s">
        <v>108</v>
      </c>
      <c r="D103" s="239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38" t="s">
        <v>108</v>
      </c>
      <c r="Z103" s="239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38" t="s">
        <v>108</v>
      </c>
      <c r="AV103" s="239"/>
      <c r="AW103" s="24"/>
      <c r="AY103" s="194"/>
      <c r="AZ103" s="196"/>
      <c r="BA103" s="189"/>
      <c r="BB103" s="196"/>
      <c r="BC103" s="40" t="s">
        <v>109</v>
      </c>
      <c r="BD103" s="58">
        <f>BM101</f>
        <v>0</v>
      </c>
      <c r="BH103" s="194"/>
      <c r="BI103" s="49"/>
      <c r="BJ103" s="189"/>
      <c r="BK103" s="13"/>
      <c r="BL103" s="27"/>
      <c r="BM103" s="27"/>
      <c r="BO103" s="157"/>
      <c r="BP103" s="23"/>
      <c r="BQ103" s="238" t="s">
        <v>108</v>
      </c>
      <c r="BR103" s="239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38" t="s">
        <v>108</v>
      </c>
      <c r="CN103" s="239"/>
      <c r="CO103" s="24"/>
      <c r="CQ103" s="194"/>
      <c r="CR103" s="196"/>
      <c r="CS103" s="189"/>
      <c r="CT103" s="196"/>
      <c r="CU103" s="40" t="s">
        <v>109</v>
      </c>
      <c r="CV103" s="58">
        <f>DE101</f>
        <v>0</v>
      </c>
      <c r="CZ103" s="194"/>
      <c r="DA103" s="49"/>
      <c r="DB103" s="189"/>
      <c r="DC103" s="13"/>
      <c r="DD103" s="27"/>
      <c r="DE103" s="27"/>
      <c r="DG103" s="157"/>
      <c r="DH103" s="23"/>
      <c r="DI103" s="238" t="s">
        <v>108</v>
      </c>
      <c r="DJ103" s="239"/>
      <c r="DK103" s="24"/>
      <c r="DM103" s="194"/>
      <c r="DN103" s="196"/>
      <c r="DO103" s="189"/>
      <c r="DP103" s="196"/>
      <c r="DQ103" s="40" t="s">
        <v>109</v>
      </c>
      <c r="DR103" s="58">
        <f>EA101</f>
        <v>0</v>
      </c>
      <c r="DV103" s="194"/>
      <c r="DW103" s="49"/>
      <c r="DX103" s="189"/>
      <c r="DY103" s="13"/>
      <c r="DZ103" s="27"/>
      <c r="EA103" s="27"/>
      <c r="EC103" s="157"/>
      <c r="ED103" s="23"/>
      <c r="EE103" s="238" t="s">
        <v>108</v>
      </c>
      <c r="EF103" s="239"/>
      <c r="EG103" s="24"/>
      <c r="EI103" s="194"/>
      <c r="EJ103" s="196"/>
      <c r="EK103" s="189"/>
      <c r="EL103" s="196"/>
      <c r="EM103" s="40" t="s">
        <v>109</v>
      </c>
      <c r="EN103" s="58">
        <f>EW101</f>
        <v>0</v>
      </c>
      <c r="ER103" s="194"/>
      <c r="ES103" s="49"/>
      <c r="ET103" s="189"/>
      <c r="EU103" s="13"/>
      <c r="EV103" s="27"/>
      <c r="EW103" s="27"/>
      <c r="EY103" s="157"/>
      <c r="EZ103" s="23"/>
      <c r="FA103" s="238" t="s">
        <v>108</v>
      </c>
      <c r="FB103" s="239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38" t="s">
        <v>108</v>
      </c>
      <c r="FX103" s="239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38" t="s">
        <v>108</v>
      </c>
      <c r="GT103" s="239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38" t="s">
        <v>108</v>
      </c>
      <c r="HP103" s="239"/>
      <c r="HQ103" s="24"/>
      <c r="HS103" s="194"/>
      <c r="HT103" s="196"/>
      <c r="HU103" s="189"/>
      <c r="HV103" s="196"/>
      <c r="HW103" s="40" t="s">
        <v>109</v>
      </c>
      <c r="HX103" s="58">
        <f>IG101</f>
        <v>0</v>
      </c>
      <c r="IB103" s="194"/>
      <c r="IC103" s="49"/>
      <c r="ID103" s="189"/>
      <c r="IE103" s="13"/>
      <c r="IF103" s="27"/>
      <c r="IG103" s="27"/>
      <c r="II103" s="157"/>
      <c r="IJ103" s="23"/>
      <c r="IK103" s="238" t="s">
        <v>108</v>
      </c>
      <c r="IL103" s="239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38" t="s">
        <v>108</v>
      </c>
      <c r="JH103" s="239"/>
      <c r="JI103" s="24"/>
      <c r="JK103" s="194"/>
      <c r="JL103" s="196"/>
      <c r="JM103" s="189"/>
      <c r="JN103" s="196"/>
      <c r="JO103" s="40" t="s">
        <v>109</v>
      </c>
      <c r="JP103" s="58">
        <f>JY101</f>
        <v>0</v>
      </c>
      <c r="JT103" s="194"/>
      <c r="JU103" s="49"/>
      <c r="JV103" s="189"/>
      <c r="JW103" s="13"/>
      <c r="JX103" s="27"/>
      <c r="JY103" s="27"/>
      <c r="KA103" s="157"/>
      <c r="KB103" s="23"/>
      <c r="KC103" s="238" t="s">
        <v>108</v>
      </c>
      <c r="KD103" s="239"/>
      <c r="KE103" s="24"/>
      <c r="KG103" s="194"/>
      <c r="KH103" s="196"/>
      <c r="KI103" s="189"/>
      <c r="KJ103" s="196"/>
      <c r="KK103" s="40" t="s">
        <v>109</v>
      </c>
      <c r="KL103" s="58">
        <f>KU101</f>
        <v>0</v>
      </c>
      <c r="KP103" s="194"/>
      <c r="KQ103" s="49"/>
      <c r="KR103" s="189"/>
      <c r="KS103" s="13"/>
      <c r="KT103" s="27"/>
      <c r="KU103" s="27"/>
      <c r="KW103" s="157"/>
      <c r="KX103" s="23"/>
      <c r="KY103" s="238" t="s">
        <v>108</v>
      </c>
      <c r="KZ103" s="239"/>
      <c r="LA103" s="24"/>
      <c r="LC103" s="194"/>
      <c r="LD103" s="196"/>
      <c r="LE103" s="189"/>
      <c r="LF103" s="196"/>
      <c r="LG103" s="40" t="s">
        <v>109</v>
      </c>
      <c r="LH103" s="58">
        <f>LQ101</f>
        <v>0</v>
      </c>
      <c r="LL103" s="194"/>
      <c r="LM103" s="49"/>
      <c r="LN103" s="189"/>
      <c r="LO103" s="13"/>
      <c r="LP103" s="27"/>
      <c r="LQ103" s="27"/>
      <c r="LS103" s="157"/>
      <c r="LT103" s="23"/>
      <c r="LU103" s="238" t="s">
        <v>108</v>
      </c>
      <c r="LV103" s="239"/>
      <c r="LW103" s="24"/>
      <c r="LY103" s="194"/>
      <c r="LZ103" s="196"/>
      <c r="MA103" s="189"/>
      <c r="MB103" s="196"/>
      <c r="MC103" s="40" t="s">
        <v>109</v>
      </c>
      <c r="MD103" s="58">
        <f>MM101</f>
        <v>0</v>
      </c>
      <c r="MH103" s="194"/>
      <c r="MI103" s="49"/>
      <c r="MJ103" s="189"/>
      <c r="MK103" s="13"/>
      <c r="ML103" s="27"/>
      <c r="MM103" s="27"/>
      <c r="MO103" s="157"/>
      <c r="MP103" s="23"/>
      <c r="MQ103" s="238" t="s">
        <v>108</v>
      </c>
      <c r="MR103" s="239"/>
      <c r="MS103" s="24"/>
      <c r="MU103" s="194"/>
      <c r="MV103" s="196"/>
      <c r="MW103" s="189"/>
      <c r="MX103" s="196"/>
      <c r="MY103" s="40" t="s">
        <v>109</v>
      </c>
      <c r="MZ103" s="58">
        <f>NI101</f>
        <v>0</v>
      </c>
      <c r="ND103" s="194"/>
      <c r="NE103" s="49"/>
      <c r="NF103" s="189"/>
      <c r="NG103" s="13"/>
      <c r="NH103" s="27"/>
      <c r="NI103" s="27"/>
      <c r="NK103" s="157"/>
      <c r="NL103" s="23"/>
      <c r="NM103" s="238" t="s">
        <v>108</v>
      </c>
      <c r="NN103" s="239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38" t="s">
        <v>108</v>
      </c>
      <c r="OJ103" s="239"/>
      <c r="OK103" s="24"/>
      <c r="OM103" s="194"/>
      <c r="ON103" s="196"/>
      <c r="OO103" s="189"/>
      <c r="OP103" s="196"/>
      <c r="OQ103" s="40" t="s">
        <v>109</v>
      </c>
      <c r="OR103" s="58">
        <f>PA101</f>
        <v>0</v>
      </c>
      <c r="OV103" s="194"/>
      <c r="OW103" s="49"/>
      <c r="OX103" s="189"/>
      <c r="OY103" s="13"/>
      <c r="OZ103" s="27"/>
      <c r="PA103" s="27"/>
      <c r="PC103" s="157"/>
      <c r="PD103" s="23"/>
      <c r="PE103" s="238" t="s">
        <v>108</v>
      </c>
      <c r="PF103" s="239"/>
      <c r="PG103" s="24"/>
      <c r="PI103" s="194"/>
      <c r="PJ103" s="196"/>
      <c r="PK103" s="189"/>
      <c r="PL103" s="196"/>
      <c r="PM103" s="40" t="s">
        <v>109</v>
      </c>
      <c r="PN103" s="58">
        <f>PW101</f>
        <v>0</v>
      </c>
      <c r="PR103" s="194"/>
      <c r="PS103" s="49"/>
      <c r="PT103" s="189"/>
      <c r="PU103" s="13"/>
      <c r="PV103" s="27"/>
      <c r="PW103" s="27"/>
      <c r="PY103" s="157"/>
      <c r="PZ103" s="23"/>
      <c r="QA103" s="238" t="s">
        <v>108</v>
      </c>
      <c r="QB103" s="239"/>
      <c r="QC103" s="24"/>
      <c r="QE103" s="194"/>
      <c r="QF103" s="196"/>
      <c r="QG103" s="189"/>
      <c r="QH103" s="196"/>
      <c r="QI103" s="40" t="s">
        <v>109</v>
      </c>
      <c r="QJ103" s="58">
        <f>QS101</f>
        <v>0</v>
      </c>
      <c r="QN103" s="194"/>
      <c r="QO103" s="49"/>
      <c r="QP103" s="189"/>
      <c r="QQ103" s="13"/>
      <c r="QR103" s="27"/>
      <c r="QS103" s="27"/>
    </row>
    <row r="104" spans="1:461" ht="13.5" thickBot="1">
      <c r="A104" s="157"/>
      <c r="B104" s="23"/>
      <c r="C104" s="236" t="e">
        <f>VLOOKUP(L$2,ORTALAMA!$A:$I,3,FALSE)</f>
        <v>#DIV/0!</v>
      </c>
      <c r="D104" s="237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6" t="e">
        <f>VLOOKUP(AH$2,ORTALAMA!$A:$I,3,FALSE)</f>
        <v>#DIV/0!</v>
      </c>
      <c r="Z104" s="237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6" t="e">
        <f>VLOOKUP(BD$2,ORTALAMA!$A:$I,3,FALSE)</f>
        <v>#DIV/0!</v>
      </c>
      <c r="AV104" s="237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6" t="e">
        <f>VLOOKUP(BZ$2,ORTALAMA!$A:$I,3,FALSE)</f>
        <v>#DIV/0!</v>
      </c>
      <c r="BR104" s="237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6" t="e">
        <f>VLOOKUP(CV$2,ORTALAMA!$A:$I,3,FALSE)</f>
        <v>#DIV/0!</v>
      </c>
      <c r="CN104" s="237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6" t="e">
        <f>VLOOKUP(DR$2,ORTALAMA!$A:$I,3,FALSE)</f>
        <v>#DIV/0!</v>
      </c>
      <c r="DJ104" s="237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6" t="e">
        <f>VLOOKUP(EN$2,ORTALAMA!$A:$I,3,FALSE)</f>
        <v>#DIV/0!</v>
      </c>
      <c r="EF104" s="237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6" t="e">
        <f>VLOOKUP(FJ$2,ORTALAMA!$A:$I,3,FALSE)</f>
        <v>#DIV/0!</v>
      </c>
      <c r="FB104" s="237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6" t="e">
        <f>VLOOKUP(GF$2,ORTALAMA!$A:$I,3,FALSE)</f>
        <v>#DIV/0!</v>
      </c>
      <c r="FX104" s="237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6" t="e">
        <f>VLOOKUP(HB$2,ORTALAMA!$A:$I,3,FALSE)</f>
        <v>#DIV/0!</v>
      </c>
      <c r="GT104" s="237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6" t="e">
        <f>VLOOKUP(HX$2,ORTALAMA!$A:$I,3,FALSE)</f>
        <v>#DIV/0!</v>
      </c>
      <c r="HP104" s="237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6" t="e">
        <f>VLOOKUP(IT$2,ORTALAMA!$A:$I,3,FALSE)</f>
        <v>#DIV/0!</v>
      </c>
      <c r="IL104" s="237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6" t="e">
        <f>VLOOKUP(JP$2,ORTALAMA!$A:$I,3,FALSE)</f>
        <v>#DIV/0!</v>
      </c>
      <c r="JH104" s="237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6" t="e">
        <f>VLOOKUP(KL$2,ORTALAMA!$A:$I,3,FALSE)</f>
        <v>#DIV/0!</v>
      </c>
      <c r="KD104" s="237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6" t="e">
        <f>VLOOKUP(LH$2,ORTALAMA!$A:$I,3,FALSE)</f>
        <v>#DIV/0!</v>
      </c>
      <c r="KZ104" s="237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6" t="e">
        <f>VLOOKUP(MD$2,ORTALAMA!$A:$I,3,FALSE)</f>
        <v>#DIV/0!</v>
      </c>
      <c r="LV104" s="237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6" t="e">
        <f>VLOOKUP(MZ$2,ORTALAMA!$A:$I,3,FALSE)</f>
        <v>#DIV/0!</v>
      </c>
      <c r="MR104" s="237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6" t="e">
        <f>VLOOKUP(NV$2,ORTALAMA!$A:$I,3,FALSE)</f>
        <v>#DIV/0!</v>
      </c>
      <c r="NN104" s="237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6" t="e">
        <f>VLOOKUP(OR$2,ORTALAMA!$A:$I,3,FALSE)</f>
        <v>#DIV/0!</v>
      </c>
      <c r="OJ104" s="237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6" t="e">
        <f>VLOOKUP(PN$2,ORTALAMA!$A:$I,3,FALSE)</f>
        <v>#DIV/0!</v>
      </c>
      <c r="PF104" s="237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6" t="e">
        <f>VLOOKUP(QJ$2,ORTALAMA!$A:$I,3,FALSE)</f>
        <v>#DIV/0!</v>
      </c>
      <c r="QB104" s="237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</row>
    <row r="105" spans="1:461" ht="13.5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</row>
    <row r="106" spans="1:461" ht="14.25" thickTop="1" thickBot="1">
      <c r="A106" s="156"/>
      <c r="B106" s="3"/>
      <c r="C106" s="234" t="s">
        <v>33</v>
      </c>
      <c r="D106" s="235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4" t="s">
        <v>33</v>
      </c>
      <c r="Z106" s="235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4" t="s">
        <v>33</v>
      </c>
      <c r="AV106" s="235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4" t="s">
        <v>33</v>
      </c>
      <c r="BR106" s="235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4" t="s">
        <v>33</v>
      </c>
      <c r="CN106" s="235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4" t="s">
        <v>33</v>
      </c>
      <c r="DJ106" s="235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4" t="s">
        <v>33</v>
      </c>
      <c r="EF106" s="235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4" t="s">
        <v>33</v>
      </c>
      <c r="FB106" s="235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4" t="s">
        <v>33</v>
      </c>
      <c r="FX106" s="235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4" t="s">
        <v>33</v>
      </c>
      <c r="GT106" s="235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4" t="s">
        <v>33</v>
      </c>
      <c r="HP106" s="235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4" t="s">
        <v>33</v>
      </c>
      <c r="IL106" s="235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4" t="s">
        <v>33</v>
      </c>
      <c r="JH106" s="235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4" t="s">
        <v>33</v>
      </c>
      <c r="KD106" s="235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4" t="s">
        <v>33</v>
      </c>
      <c r="KZ106" s="235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4" t="s">
        <v>33</v>
      </c>
      <c r="LV106" s="235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4" t="s">
        <v>33</v>
      </c>
      <c r="MR106" s="235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4" t="s">
        <v>33</v>
      </c>
      <c r="NN106" s="235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4" t="s">
        <v>33</v>
      </c>
      <c r="OJ106" s="235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4" t="s">
        <v>33</v>
      </c>
      <c r="PF106" s="235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4" t="s">
        <v>33</v>
      </c>
      <c r="QB106" s="235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</row>
    <row r="107" spans="1:461" ht="13.5" customHeight="1" thickTop="1" thickBot="1">
      <c r="A107" s="156"/>
      <c r="B107" s="32"/>
      <c r="C107" s="47" t="s">
        <v>35</v>
      </c>
      <c r="D107" s="48">
        <f>F101</f>
        <v>0</v>
      </c>
      <c r="E107" s="48">
        <f>R102</f>
        <v>0</v>
      </c>
      <c r="F107" s="50"/>
      <c r="G107" s="51">
        <f>D107-E107</f>
        <v>0</v>
      </c>
      <c r="H107" s="53" t="str">
        <f>IF(D107-E107=0,"ü","û")</f>
        <v>ü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0</v>
      </c>
      <c r="DK107" s="48">
        <f>DX102</f>
        <v>0</v>
      </c>
      <c r="DL107" s="50"/>
      <c r="DM107" s="51">
        <f>DJ107-DK107</f>
        <v>0</v>
      </c>
      <c r="DN107" s="53" t="str">
        <f>IF(DJ107-DK107=0,"ü","û")</f>
        <v>ü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0</v>
      </c>
      <c r="FC107" s="48">
        <f>FP102</f>
        <v>0</v>
      </c>
      <c r="FD107" s="50"/>
      <c r="FE107" s="51">
        <f>FB107-FC107</f>
        <v>0</v>
      </c>
      <c r="FF107" s="53" t="str">
        <f>IF(FB107-FC107=0,"ü","û")</f>
        <v>ü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0</v>
      </c>
      <c r="FY107" s="48">
        <f>GL102</f>
        <v>0</v>
      </c>
      <c r="FZ107" s="50"/>
      <c r="GA107" s="51">
        <f>FX107-FY107</f>
        <v>0</v>
      </c>
      <c r="GB107" s="53" t="str">
        <f>IF(FX107-FY107=0,"ü","û")</f>
        <v>ü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0</v>
      </c>
      <c r="HQ107" s="48">
        <f>ID102</f>
        <v>0</v>
      </c>
      <c r="HR107" s="50"/>
      <c r="HS107" s="51">
        <f>HP107-HQ107</f>
        <v>0</v>
      </c>
      <c r="HT107" s="53" t="str">
        <f>IF(HP107-HQ107=0,"ü","û")</f>
        <v>ü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0</v>
      </c>
      <c r="LW107" s="48">
        <f>MJ102</f>
        <v>0</v>
      </c>
      <c r="LX107" s="50"/>
      <c r="LY107" s="51">
        <f>LV107-LW107</f>
        <v>0</v>
      </c>
      <c r="LZ107" s="53" t="str">
        <f>IF(LV107-LW107=0,"ü","û")</f>
        <v>ü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0</v>
      </c>
      <c r="MS107" s="48">
        <f>NF102</f>
        <v>0</v>
      </c>
      <c r="MT107" s="50"/>
      <c r="MU107" s="51">
        <f>MR107-MS107</f>
        <v>0</v>
      </c>
      <c r="MV107" s="53" t="str">
        <f>IF(MR107-MS107=0,"ü","û")</f>
        <v>ü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0</v>
      </c>
      <c r="NO107" s="48">
        <f>OB102</f>
        <v>0</v>
      </c>
      <c r="NP107" s="50"/>
      <c r="NQ107" s="51">
        <f>NN107-NO107</f>
        <v>0</v>
      </c>
      <c r="NR107" s="53" t="str">
        <f>IF(NN107-NO107=0,"ü","û")</f>
        <v>ü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0</v>
      </c>
      <c r="PG107" s="48">
        <f>PT102</f>
        <v>0</v>
      </c>
      <c r="PH107" s="50"/>
      <c r="PI107" s="51">
        <f>PF107-PG107</f>
        <v>0</v>
      </c>
      <c r="PJ107" s="53" t="str">
        <f>IF(PF107-PG107=0,"ü","û")</f>
        <v>ü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0</v>
      </c>
      <c r="QC107" s="48">
        <f>QP102</f>
        <v>0</v>
      </c>
      <c r="QD107" s="50"/>
      <c r="QE107" s="51">
        <f>QB107-QC107</f>
        <v>0</v>
      </c>
      <c r="QF107" s="53" t="str">
        <f>IF(QB107-QC107=0,"ü","û")</f>
        <v>ü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</row>
    <row r="108" spans="1:461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0</v>
      </c>
      <c r="QC108" s="48">
        <f>QP104</f>
        <v>0</v>
      </c>
      <c r="QD108" s="48">
        <f>COUNTIF(QA8:QA100,"GT")*7.5</f>
        <v>0</v>
      </c>
      <c r="QE108" s="51">
        <f>QB108-QC108</f>
        <v>0</v>
      </c>
      <c r="QF108" s="53" t="str">
        <f>IF(QB108-QC108=0,"ü","û")</f>
        <v>ü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</row>
    <row r="109" spans="1:461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89"/>
      <c r="QN109" s="194"/>
      <c r="QO109" s="13"/>
      <c r="QP109" s="189"/>
      <c r="QQ109" s="13"/>
      <c r="QR109" s="13"/>
      <c r="QS109" s="13"/>
    </row>
    <row r="110" spans="1:461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</row>
    <row r="111" spans="1:461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</row>
    <row r="112" spans="1:461" ht="13.5" thickTop="1"/>
  </sheetData>
  <mergeCells count="756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PD68:PD70"/>
    <mergeCell ref="PZ68:PZ70"/>
    <mergeCell ref="PZ71:PZ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PZ62:PZ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MP68:MP70"/>
    <mergeCell ref="NL68:NL70"/>
    <mergeCell ref="OH68:OH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PD53:PD55"/>
    <mergeCell ref="PZ53:PZ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6:PZ58"/>
    <mergeCell ref="PZ59:PZ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PZ50:PZ52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PZ26:PZ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2:PZ34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17:EZ19"/>
    <mergeCell ref="FV17:FV19"/>
    <mergeCell ref="GR17:GR19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PZ23:PZ25"/>
    <mergeCell ref="JF20:JF22"/>
    <mergeCell ref="KB20:KB22"/>
    <mergeCell ref="KX20:KX22"/>
    <mergeCell ref="LT20:LT22"/>
    <mergeCell ref="PD11:PD13"/>
    <mergeCell ref="PZ11:PZ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MP14:MP16"/>
    <mergeCell ref="NL14:NL16"/>
    <mergeCell ref="OH14:OH16"/>
    <mergeCell ref="PD14:PD16"/>
    <mergeCell ref="PZ14:PZ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BP17:BP19"/>
    <mergeCell ref="CL17:CL19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</mergeCells>
  <phoneticPr fontId="49" type="noConversion"/>
  <conditionalFormatting sqref="K8:K100">
    <cfRule type="containsBlanks" dxfId="83" priority="119">
      <formula>LEN(TRIM(K8))=0</formula>
    </cfRule>
    <cfRule type="cellIs" dxfId="82" priority="120" operator="greaterThan">
      <formula>40</formula>
    </cfRule>
  </conditionalFormatting>
  <conditionalFormatting sqref="U8:U100">
    <cfRule type="containsBlanks" dxfId="81" priority="117">
      <formula>LEN(TRIM(U8))=0</formula>
    </cfRule>
    <cfRule type="cellIs" dxfId="80" priority="118" operator="greaterThan">
      <formula>80</formula>
    </cfRule>
  </conditionalFormatting>
  <conditionalFormatting sqref="AG8:AG100">
    <cfRule type="containsBlanks" dxfId="79" priority="115">
      <formula>LEN(TRIM(AG8))=0</formula>
    </cfRule>
    <cfRule type="cellIs" dxfId="78" priority="116" operator="greaterThan">
      <formula>40</formula>
    </cfRule>
  </conditionalFormatting>
  <conditionalFormatting sqref="AQ8:AQ100">
    <cfRule type="containsBlanks" dxfId="77" priority="113">
      <formula>LEN(TRIM(AQ8))=0</formula>
    </cfRule>
    <cfRule type="cellIs" dxfId="76" priority="114" operator="greaterThan">
      <formula>80</formula>
    </cfRule>
  </conditionalFormatting>
  <conditionalFormatting sqref="BC8:BC100">
    <cfRule type="containsBlanks" dxfId="75" priority="111">
      <formula>LEN(TRIM(BC8))=0</formula>
    </cfRule>
    <cfRule type="cellIs" dxfId="74" priority="112" operator="greaterThan">
      <formula>40</formula>
    </cfRule>
  </conditionalFormatting>
  <conditionalFormatting sqref="BM8:BM100">
    <cfRule type="containsBlanks" dxfId="73" priority="109">
      <formula>LEN(TRIM(BM8))=0</formula>
    </cfRule>
    <cfRule type="cellIs" dxfId="72" priority="110" operator="greaterThan">
      <formula>80</formula>
    </cfRule>
  </conditionalFormatting>
  <conditionalFormatting sqref="BY8:BY100">
    <cfRule type="containsBlanks" dxfId="71" priority="107">
      <formula>LEN(TRIM(BY8))=0</formula>
    </cfRule>
    <cfRule type="cellIs" dxfId="70" priority="108" operator="greaterThan">
      <formula>40</formula>
    </cfRule>
  </conditionalFormatting>
  <conditionalFormatting sqref="CI8:CI100">
    <cfRule type="containsBlanks" dxfId="69" priority="105">
      <formula>LEN(TRIM(CI8))=0</formula>
    </cfRule>
    <cfRule type="cellIs" dxfId="68" priority="106" operator="greaterThan">
      <formula>80</formula>
    </cfRule>
  </conditionalFormatting>
  <conditionalFormatting sqref="CU8:CU100">
    <cfRule type="containsBlanks" dxfId="67" priority="103">
      <formula>LEN(TRIM(CU8))=0</formula>
    </cfRule>
    <cfRule type="cellIs" dxfId="66" priority="104" operator="greaterThan">
      <formula>40</formula>
    </cfRule>
  </conditionalFormatting>
  <conditionalFormatting sqref="DE8:DE100">
    <cfRule type="containsBlanks" dxfId="65" priority="101">
      <formula>LEN(TRIM(DE8))=0</formula>
    </cfRule>
    <cfRule type="cellIs" dxfId="64" priority="102" operator="greaterThan">
      <formula>80</formula>
    </cfRule>
  </conditionalFormatting>
  <conditionalFormatting sqref="DQ8:DQ100">
    <cfRule type="containsBlanks" dxfId="63" priority="99">
      <formula>LEN(TRIM(DQ8))=0</formula>
    </cfRule>
    <cfRule type="cellIs" dxfId="62" priority="100" operator="greaterThan">
      <formula>40</formula>
    </cfRule>
  </conditionalFormatting>
  <conditionalFormatting sqref="EA8:EA100">
    <cfRule type="containsBlanks" dxfId="61" priority="97">
      <formula>LEN(TRIM(EA8))=0</formula>
    </cfRule>
    <cfRule type="cellIs" dxfId="60" priority="98" operator="greaterThan">
      <formula>80</formula>
    </cfRule>
  </conditionalFormatting>
  <conditionalFormatting sqref="EM8:EM100">
    <cfRule type="containsBlanks" dxfId="59" priority="95">
      <formula>LEN(TRIM(EM8))=0</formula>
    </cfRule>
    <cfRule type="cellIs" dxfId="58" priority="96" operator="greaterThan">
      <formula>40</formula>
    </cfRule>
  </conditionalFormatting>
  <conditionalFormatting sqref="EW8:EW100">
    <cfRule type="containsBlanks" dxfId="57" priority="93">
      <formula>LEN(TRIM(EW8))=0</formula>
    </cfRule>
    <cfRule type="cellIs" dxfId="56" priority="94" operator="greaterThan">
      <formula>80</formula>
    </cfRule>
  </conditionalFormatting>
  <conditionalFormatting sqref="FI8:FI100">
    <cfRule type="containsBlanks" dxfId="55" priority="91">
      <formula>LEN(TRIM(FI8))=0</formula>
    </cfRule>
    <cfRule type="cellIs" dxfId="54" priority="92" operator="greaterThan">
      <formula>40</formula>
    </cfRule>
  </conditionalFormatting>
  <conditionalFormatting sqref="FS8:FS100">
    <cfRule type="containsBlanks" dxfId="53" priority="89">
      <formula>LEN(TRIM(FS8))=0</formula>
    </cfRule>
    <cfRule type="cellIs" dxfId="52" priority="90" operator="greaterThan">
      <formula>80</formula>
    </cfRule>
  </conditionalFormatting>
  <conditionalFormatting sqref="GE8:GE100">
    <cfRule type="containsBlanks" dxfId="51" priority="87">
      <formula>LEN(TRIM(GE8))=0</formula>
    </cfRule>
    <cfRule type="cellIs" dxfId="50" priority="88" operator="greaterThan">
      <formula>40</formula>
    </cfRule>
  </conditionalFormatting>
  <conditionalFormatting sqref="GO8:GO100">
    <cfRule type="containsBlanks" dxfId="49" priority="85">
      <formula>LEN(TRIM(GO8))=0</formula>
    </cfRule>
    <cfRule type="cellIs" dxfId="48" priority="86" operator="greaterThan">
      <formula>80</formula>
    </cfRule>
  </conditionalFormatting>
  <conditionalFormatting sqref="HA8:HA100">
    <cfRule type="containsBlanks" dxfId="47" priority="83">
      <formula>LEN(TRIM(HA8))=0</formula>
    </cfRule>
    <cfRule type="cellIs" dxfId="46" priority="84" operator="greaterThan">
      <formula>40</formula>
    </cfRule>
  </conditionalFormatting>
  <conditionalFormatting sqref="HK8:HK100">
    <cfRule type="containsBlanks" dxfId="45" priority="81">
      <formula>LEN(TRIM(HK8))=0</formula>
    </cfRule>
    <cfRule type="cellIs" dxfId="44" priority="82" operator="greaterThan">
      <formula>80</formula>
    </cfRule>
  </conditionalFormatting>
  <conditionalFormatting sqref="HW8:HW100">
    <cfRule type="containsBlanks" dxfId="43" priority="79">
      <formula>LEN(TRIM(HW8))=0</formula>
    </cfRule>
    <cfRule type="cellIs" dxfId="42" priority="80" operator="greaterThan">
      <formula>40</formula>
    </cfRule>
  </conditionalFormatting>
  <conditionalFormatting sqref="IG8:IG100">
    <cfRule type="containsBlanks" dxfId="41" priority="77">
      <formula>LEN(TRIM(IG8))=0</formula>
    </cfRule>
    <cfRule type="cellIs" dxfId="40" priority="78" operator="greaterThan">
      <formula>80</formula>
    </cfRule>
  </conditionalFormatting>
  <conditionalFormatting sqref="IS8:IS100">
    <cfRule type="containsBlanks" dxfId="39" priority="75">
      <formula>LEN(TRIM(IS8))=0</formula>
    </cfRule>
    <cfRule type="cellIs" dxfId="38" priority="76" operator="greaterThan">
      <formula>40</formula>
    </cfRule>
  </conditionalFormatting>
  <conditionalFormatting sqref="JC8:JC100">
    <cfRule type="containsBlanks" dxfId="37" priority="73">
      <formula>LEN(TRIM(JC8))=0</formula>
    </cfRule>
    <cfRule type="cellIs" dxfId="36" priority="74" operator="greaterThan">
      <formula>80</formula>
    </cfRule>
  </conditionalFormatting>
  <conditionalFormatting sqref="JO8:JO100">
    <cfRule type="containsBlanks" dxfId="35" priority="71">
      <formula>LEN(TRIM(JO8))=0</formula>
    </cfRule>
    <cfRule type="cellIs" dxfId="34" priority="72" operator="greaterThan">
      <formula>40</formula>
    </cfRule>
  </conditionalFormatting>
  <conditionalFormatting sqref="JY8:JY100">
    <cfRule type="containsBlanks" dxfId="33" priority="69">
      <formula>LEN(TRIM(JY8))=0</formula>
    </cfRule>
    <cfRule type="cellIs" dxfId="32" priority="70" operator="greaterThan">
      <formula>80</formula>
    </cfRule>
  </conditionalFormatting>
  <conditionalFormatting sqref="KK8:KK100">
    <cfRule type="containsBlanks" dxfId="31" priority="67">
      <formula>LEN(TRIM(KK8))=0</formula>
    </cfRule>
    <cfRule type="cellIs" dxfId="30" priority="68" operator="greaterThan">
      <formula>40</formula>
    </cfRule>
  </conditionalFormatting>
  <conditionalFormatting sqref="KU8:KU100">
    <cfRule type="containsBlanks" dxfId="29" priority="65">
      <formula>LEN(TRIM(KU8))=0</formula>
    </cfRule>
    <cfRule type="cellIs" dxfId="28" priority="66" operator="greaterThan">
      <formula>80</formula>
    </cfRule>
  </conditionalFormatting>
  <conditionalFormatting sqref="LG8:LG100">
    <cfRule type="containsBlanks" dxfId="27" priority="63">
      <formula>LEN(TRIM(LG8))=0</formula>
    </cfRule>
    <cfRule type="cellIs" dxfId="26" priority="64" operator="greaterThan">
      <formula>40</formula>
    </cfRule>
  </conditionalFormatting>
  <conditionalFormatting sqref="LQ8:LQ100">
    <cfRule type="containsBlanks" dxfId="25" priority="61">
      <formula>LEN(TRIM(LQ8))=0</formula>
    </cfRule>
    <cfRule type="cellIs" dxfId="24" priority="62" operator="greaterThan">
      <formula>80</formula>
    </cfRule>
  </conditionalFormatting>
  <conditionalFormatting sqref="MC8:MC100">
    <cfRule type="containsBlanks" dxfId="23" priority="59">
      <formula>LEN(TRIM(MC8))=0</formula>
    </cfRule>
    <cfRule type="cellIs" dxfId="22" priority="60" operator="greaterThan">
      <formula>40</formula>
    </cfRule>
  </conditionalFormatting>
  <conditionalFormatting sqref="MM8:MM100">
    <cfRule type="containsBlanks" dxfId="21" priority="57">
      <formula>LEN(TRIM(MM8))=0</formula>
    </cfRule>
    <cfRule type="cellIs" dxfId="20" priority="58" operator="greaterThan">
      <formula>80</formula>
    </cfRule>
  </conditionalFormatting>
  <conditionalFormatting sqref="MY8:MY100">
    <cfRule type="containsBlanks" dxfId="19" priority="55">
      <formula>LEN(TRIM(MY8))=0</formula>
    </cfRule>
    <cfRule type="cellIs" dxfId="18" priority="56" operator="greaterThan">
      <formula>40</formula>
    </cfRule>
  </conditionalFormatting>
  <conditionalFormatting sqref="NI8:NI100">
    <cfRule type="containsBlanks" dxfId="17" priority="53">
      <formula>LEN(TRIM(NI8))=0</formula>
    </cfRule>
    <cfRule type="cellIs" dxfId="16" priority="54" operator="greaterThan">
      <formula>80</formula>
    </cfRule>
  </conditionalFormatting>
  <conditionalFormatting sqref="NU8:NU100">
    <cfRule type="containsBlanks" dxfId="15" priority="51">
      <formula>LEN(TRIM(NU8))=0</formula>
    </cfRule>
    <cfRule type="cellIs" dxfId="14" priority="52" operator="greaterThan">
      <formula>40</formula>
    </cfRule>
  </conditionalFormatting>
  <conditionalFormatting sqref="OE8:OE100">
    <cfRule type="containsBlanks" dxfId="13" priority="49">
      <formula>LEN(TRIM(OE8))=0</formula>
    </cfRule>
    <cfRule type="cellIs" dxfId="12" priority="50" operator="greaterThan">
      <formula>80</formula>
    </cfRule>
  </conditionalFormatting>
  <conditionalFormatting sqref="OQ8:OQ100">
    <cfRule type="containsBlanks" dxfId="11" priority="47">
      <formula>LEN(TRIM(OQ8))=0</formula>
    </cfRule>
    <cfRule type="cellIs" dxfId="10" priority="48" operator="greaterThan">
      <formula>40</formula>
    </cfRule>
  </conditionalFormatting>
  <conditionalFormatting sqref="PA8:PA100">
    <cfRule type="containsBlanks" dxfId="9" priority="45">
      <formula>LEN(TRIM(PA8))=0</formula>
    </cfRule>
    <cfRule type="cellIs" dxfId="8" priority="46" operator="greaterThan">
      <formula>80</formula>
    </cfRule>
  </conditionalFormatting>
  <conditionalFormatting sqref="PM8:PM100">
    <cfRule type="containsBlanks" dxfId="7" priority="43">
      <formula>LEN(TRIM(PM8))=0</formula>
    </cfRule>
    <cfRule type="cellIs" dxfId="6" priority="44" operator="greaterThan">
      <formula>40</formula>
    </cfRule>
  </conditionalFormatting>
  <conditionalFormatting sqref="PW8:PW100">
    <cfRule type="containsBlanks" dxfId="5" priority="41">
      <formula>LEN(TRIM(PW8))=0</formula>
    </cfRule>
    <cfRule type="cellIs" dxfId="4" priority="42" operator="greaterThan">
      <formula>80</formula>
    </cfRule>
  </conditionalFormatting>
  <conditionalFormatting sqref="QI8:QI100">
    <cfRule type="containsBlanks" dxfId="3" priority="39">
      <formula>LEN(TRIM(QI8))=0</formula>
    </cfRule>
    <cfRule type="cellIs" dxfId="2" priority="40" operator="greaterThan">
      <formula>40</formula>
    </cfRule>
  </conditionalFormatting>
  <conditionalFormatting sqref="QS8:QS100">
    <cfRule type="containsBlanks" dxfId="1" priority="37">
      <formula>LEN(TRIM(QS8))=0</formula>
    </cfRule>
    <cfRule type="cellIs" dxfId="0" priority="38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zoomScaleNormal="100" workbookViewId="0">
      <pane ySplit="4" topLeftCell="A5" activePane="bottomLeft" state="frozen"/>
      <selection pane="bottomLeft" activeCell="H17" sqref="H17"/>
    </sheetView>
  </sheetViews>
  <sheetFormatPr defaultRowHeight="12.75"/>
  <cols>
    <col min="2" max="2" width="24.140625" style="3" customWidth="1"/>
    <col min="3" max="3" width="9.28515625" style="3" bestFit="1" customWidth="1"/>
    <col min="4" max="4" width="14.28515625" style="3" customWidth="1"/>
    <col min="5" max="5" width="13.140625" style="3" customWidth="1"/>
    <col min="6" max="6" width="14.28515625" style="3" customWidth="1"/>
    <col min="7" max="7" width="13" style="3" customWidth="1"/>
    <col min="8" max="8" width="14.140625" style="3" customWidth="1"/>
  </cols>
  <sheetData>
    <row r="1" spans="1:8" ht="24.95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5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5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5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5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5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5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5" customHeight="1">
      <c r="A11" s="78">
        <v>19118</v>
      </c>
      <c r="B11" s="97" t="s">
        <v>117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5" customHeight="1">
      <c r="A12" s="78">
        <v>19183</v>
      </c>
      <c r="B12" s="97" t="s">
        <v>118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5" customHeight="1">
      <c r="A13" s="78">
        <v>21557</v>
      </c>
      <c r="B13" s="97" t="s">
        <v>119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5" customHeight="1">
      <c r="A14" s="78">
        <v>21558</v>
      </c>
      <c r="B14" s="97" t="s">
        <v>120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5" customHeight="1">
      <c r="A15" s="78">
        <v>22010</v>
      </c>
      <c r="B15" s="97" t="s">
        <v>121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5" customHeight="1">
      <c r="A16" s="78">
        <v>23065</v>
      </c>
      <c r="B16" s="97" t="s">
        <v>122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5" customHeight="1">
      <c r="A17" s="78">
        <v>25472</v>
      </c>
      <c r="B17" s="97" t="s">
        <v>123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5" customHeight="1">
      <c r="A18" s="78">
        <v>25673</v>
      </c>
      <c r="B18" s="97" t="s">
        <v>124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5" customHeight="1">
      <c r="A19" s="78">
        <v>30596</v>
      </c>
      <c r="B19" s="97" t="s">
        <v>125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5" customHeight="1">
      <c r="A20" s="78">
        <v>30623</v>
      </c>
      <c r="B20" s="97" t="s">
        <v>126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0</v>
      </c>
      <c r="H20" s="95" t="e">
        <f>G20+F20</f>
        <v>#VALUE!</v>
      </c>
    </row>
    <row r="21" spans="1:8" s="61" customFormat="1" ht="12.95" customHeight="1">
      <c r="A21" s="78">
        <v>33122</v>
      </c>
      <c r="B21" s="97" t="s">
        <v>127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5" customHeight="1">
      <c r="A22" s="78">
        <v>36541</v>
      </c>
      <c r="B22" s="97" t="s">
        <v>128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>
        <f>IFERROR(HLOOKUP(A22,HESAP!$2:$105,102,FALSE),"")</f>
        <v>0</v>
      </c>
      <c r="H22" s="95" t="e">
        <f t="shared" si="9"/>
        <v>#VALUE!</v>
      </c>
    </row>
    <row r="23" spans="1:8" s="61" customFormat="1" ht="12.95" customHeight="1">
      <c r="A23" s="78">
        <v>36982</v>
      </c>
      <c r="B23" s="97" t="s">
        <v>129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5" customHeight="1">
      <c r="A24" s="78">
        <v>38106</v>
      </c>
      <c r="B24" s="97" t="s">
        <v>130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5" customHeight="1">
      <c r="A25" s="78">
        <v>39462</v>
      </c>
      <c r="B25" s="97" t="s">
        <v>131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>
        <f>IFERROR(HLOOKUP(A25,HESAP!$2:$105,102,FALSE),"")</f>
        <v>0</v>
      </c>
      <c r="H25" s="95" t="e">
        <f t="shared" ref="H25" si="13">G25+F25</f>
        <v>#VALUE!</v>
      </c>
    </row>
    <row r="26" spans="1:8" s="61" customFormat="1" ht="12.95" customHeight="1">
      <c r="A26" s="79"/>
      <c r="B26" s="112"/>
      <c r="C26" s="108"/>
      <c r="D26" s="95"/>
      <c r="E26" s="95"/>
      <c r="F26" s="95"/>
      <c r="G26" s="95"/>
      <c r="H26" s="96"/>
    </row>
    <row r="27" spans="1:8" ht="21.95" customHeight="1" thickBot="1">
      <c r="A27" s="80">
        <f>COUNT(A5:A26)</f>
        <v>21</v>
      </c>
      <c r="B27" s="113"/>
      <c r="C27" s="109"/>
      <c r="D27" s="81"/>
      <c r="E27" s="81"/>
      <c r="F27" s="81"/>
      <c r="G27" s="81"/>
      <c r="H27" s="82"/>
    </row>
    <row r="28" spans="1:8" ht="21.95" customHeight="1" thickBot="1">
      <c r="A28" s="86" t="s">
        <v>19</v>
      </c>
      <c r="B28" s="114" t="s">
        <v>20</v>
      </c>
      <c r="C28" s="110">
        <f>SUM(C5:C25)</f>
        <v>0</v>
      </c>
      <c r="D28" s="87">
        <f>SUM(D5:D25)</f>
        <v>0</v>
      </c>
      <c r="E28" s="87">
        <f>SUM(E5:E25)</f>
        <v>0</v>
      </c>
      <c r="F28" s="87" t="e">
        <f>SUM(F5:F25)</f>
        <v>#VALUE!</v>
      </c>
      <c r="G28" s="87">
        <f>SUM(G5:G25)</f>
        <v>0</v>
      </c>
      <c r="H28" s="87" t="e">
        <f>SUM(H5:H25)</f>
        <v>#VALUE!</v>
      </c>
    </row>
    <row r="29" spans="1:8" ht="16.5" thickBot="1">
      <c r="A29" s="83"/>
      <c r="B29" s="115"/>
      <c r="C29" s="111"/>
      <c r="D29" s="84"/>
      <c r="E29" s="84"/>
      <c r="F29" s="84"/>
      <c r="G29" s="84"/>
      <c r="H29" s="85"/>
    </row>
    <row r="33" spans="3:5" ht="21" customHeight="1">
      <c r="C33" s="62"/>
      <c r="D33" s="62"/>
    </row>
    <row r="34" spans="3:5" ht="22.5" customHeight="1">
      <c r="E34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31"/>
  <sheetViews>
    <sheetView workbookViewId="0">
      <pane ySplit="2" topLeftCell="A3" activePane="bottomLeft" state="frozen"/>
      <selection pane="bottomLeft" activeCell="A24" sqref="A24"/>
    </sheetView>
  </sheetViews>
  <sheetFormatPr defaultColWidth="9" defaultRowHeight="12.75"/>
  <cols>
    <col min="1" max="1" width="10.7109375" style="60" customWidth="1"/>
    <col min="2" max="2" width="30.7109375" style="90" customWidth="1"/>
    <col min="3" max="4" width="15.710937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5" customHeight="1">
      <c r="A3" s="92">
        <v>2179</v>
      </c>
      <c r="B3" s="137" t="s">
        <v>111</v>
      </c>
      <c r="C3" s="98">
        <f>HLOOKUP(A3,HESAP!$5:$101,97,FALSE)</f>
        <v>0</v>
      </c>
      <c r="D3" s="98">
        <f>HLOOKUP(A3,HESAP!$1:$101,101,FALSE)</f>
        <v>0</v>
      </c>
    </row>
    <row r="4" spans="1:7" ht="12.95" customHeight="1">
      <c r="A4" s="92">
        <v>2289</v>
      </c>
      <c r="B4" s="137" t="s">
        <v>112</v>
      </c>
      <c r="C4" s="98" t="e">
        <f>HLOOKUP(A4,HESAP!$5:$101,97,FALSE)</f>
        <v>#N/A</v>
      </c>
      <c r="D4" s="98">
        <f>HLOOKUP(A4,HESAP!$1:$101,101,FALSE)</f>
        <v>0</v>
      </c>
    </row>
    <row r="5" spans="1:7" ht="12.95" customHeight="1">
      <c r="A5" s="92">
        <v>2297</v>
      </c>
      <c r="B5" s="137" t="s">
        <v>113</v>
      </c>
      <c r="C5" s="98" t="e">
        <f>HLOOKUP(A5,HESAP!$5:$101,97,FALSE)</f>
        <v>#N/A</v>
      </c>
      <c r="D5" s="98">
        <f>HLOOKUP(A5,HESAP!$1:$101,101,FALSE)</f>
        <v>0</v>
      </c>
    </row>
    <row r="6" spans="1:7" ht="12.95" customHeight="1">
      <c r="A6" s="92">
        <v>2844</v>
      </c>
      <c r="B6" s="137" t="s">
        <v>114</v>
      </c>
      <c r="C6" s="98" t="e">
        <f>HLOOKUP(A6,HESAP!$5:$101,97,FALSE)</f>
        <v>#N/A</v>
      </c>
      <c r="D6" s="98">
        <f>HLOOKUP(A6,HESAP!$1:$101,101,FALSE)</f>
        <v>0</v>
      </c>
    </row>
    <row r="7" spans="1:7" ht="12.95" customHeight="1">
      <c r="A7" s="92">
        <v>13079</v>
      </c>
      <c r="B7" s="137" t="s">
        <v>115</v>
      </c>
      <c r="C7" s="98" t="e">
        <f>HLOOKUP(A7,HESAP!$5:$101,97,FALSE)</f>
        <v>#N/A</v>
      </c>
      <c r="D7" s="98">
        <f>HLOOKUP(A7,HESAP!$1:$101,101,FALSE)</f>
        <v>0</v>
      </c>
    </row>
    <row r="8" spans="1:7" ht="12.95" customHeight="1">
      <c r="A8" s="92">
        <v>13132</v>
      </c>
      <c r="B8" s="137" t="s">
        <v>116</v>
      </c>
      <c r="C8" s="98" t="e">
        <f>HLOOKUP(A8,HESAP!$5:$101,97,FALSE)</f>
        <v>#N/A</v>
      </c>
      <c r="D8" s="98">
        <f>HLOOKUP(A8,HESAP!$1:$101,101,FALSE)</f>
        <v>0</v>
      </c>
    </row>
    <row r="9" spans="1:7" ht="12.95" customHeight="1">
      <c r="A9" s="92">
        <v>19118</v>
      </c>
      <c r="B9" s="137" t="s">
        <v>117</v>
      </c>
      <c r="C9" s="98" t="e">
        <f>HLOOKUP(A9,HESAP!$5:$101,97,FALSE)</f>
        <v>#N/A</v>
      </c>
      <c r="D9" s="98">
        <f>HLOOKUP(A9,HESAP!$1:$101,101,FALSE)</f>
        <v>0</v>
      </c>
    </row>
    <row r="10" spans="1:7" ht="12.95" customHeight="1">
      <c r="A10" s="92">
        <v>19183</v>
      </c>
      <c r="B10" s="137" t="s">
        <v>118</v>
      </c>
      <c r="C10" s="98" t="e">
        <f>HLOOKUP(A10,HESAP!$5:$101,97,FALSE)</f>
        <v>#N/A</v>
      </c>
      <c r="D10" s="98">
        <f>HLOOKUP(A10,HESAP!$1:$101,101,FALSE)</f>
        <v>0</v>
      </c>
    </row>
    <row r="11" spans="1:7" ht="12.95" customHeight="1">
      <c r="A11" s="92">
        <v>21557</v>
      </c>
      <c r="B11" s="137" t="s">
        <v>119</v>
      </c>
      <c r="C11" s="98" t="e">
        <f>HLOOKUP(A11,HESAP!$5:$101,97,FALSE)</f>
        <v>#N/A</v>
      </c>
      <c r="D11" s="98">
        <f>HLOOKUP(A11,HESAP!$1:$101,101,FALSE)</f>
        <v>0</v>
      </c>
    </row>
    <row r="12" spans="1:7" ht="12.95" customHeight="1">
      <c r="A12" s="92">
        <v>21558</v>
      </c>
      <c r="B12" s="137" t="s">
        <v>120</v>
      </c>
      <c r="C12" s="98" t="e">
        <f>HLOOKUP(A12,HESAP!$5:$101,97,FALSE)</f>
        <v>#N/A</v>
      </c>
      <c r="D12" s="98">
        <f>HLOOKUP(A12,HESAP!$1:$101,101,FALSE)</f>
        <v>0</v>
      </c>
    </row>
    <row r="13" spans="1:7" ht="12.95" customHeight="1">
      <c r="A13" s="92">
        <v>22010</v>
      </c>
      <c r="B13" s="137" t="s">
        <v>121</v>
      </c>
      <c r="C13" s="98" t="e">
        <f>HLOOKUP(A13,HESAP!$5:$101,97,FALSE)</f>
        <v>#N/A</v>
      </c>
      <c r="D13" s="98">
        <f>HLOOKUP(A13,HESAP!$1:$101,101,FALSE)</f>
        <v>0</v>
      </c>
    </row>
    <row r="14" spans="1:7" ht="12.95" customHeight="1">
      <c r="A14" s="92">
        <v>23065</v>
      </c>
      <c r="B14" s="137" t="s">
        <v>122</v>
      </c>
      <c r="C14" s="98" t="e">
        <f>HLOOKUP(A14,HESAP!$5:$101,97,FALSE)</f>
        <v>#N/A</v>
      </c>
      <c r="D14" s="98">
        <f>HLOOKUP(A14,HESAP!$1:$101,101,FALSE)</f>
        <v>0</v>
      </c>
    </row>
    <row r="15" spans="1:7" ht="12.95" customHeight="1">
      <c r="A15" s="92">
        <v>25472</v>
      </c>
      <c r="B15" s="137" t="s">
        <v>123</v>
      </c>
      <c r="C15" s="98" t="e">
        <f>HLOOKUP(A15,HESAP!$5:$101,97,FALSE)</f>
        <v>#N/A</v>
      </c>
      <c r="D15" s="98">
        <f>HLOOKUP(A15,HESAP!$1:$101,101,FALSE)</f>
        <v>0</v>
      </c>
    </row>
    <row r="16" spans="1:7" ht="12.95" customHeight="1">
      <c r="A16" s="92">
        <v>25673</v>
      </c>
      <c r="B16" s="137" t="s">
        <v>124</v>
      </c>
      <c r="C16" s="98" t="e">
        <f>HLOOKUP(A16,HESAP!$5:$101,97,FALSE)</f>
        <v>#N/A</v>
      </c>
      <c r="D16" s="98">
        <f>HLOOKUP(A16,HESAP!$1:$101,101,FALSE)</f>
        <v>0</v>
      </c>
    </row>
    <row r="17" spans="1:11" ht="12.95" customHeight="1">
      <c r="A17" s="92">
        <v>30596</v>
      </c>
      <c r="B17" s="137" t="s">
        <v>125</v>
      </c>
      <c r="C17" s="98" t="e">
        <f>HLOOKUP(A17,HESAP!$5:$101,97,FALSE)</f>
        <v>#N/A</v>
      </c>
      <c r="D17" s="98">
        <f>HLOOKUP(A17,HESAP!$1:$101,101,FALSE)</f>
        <v>0</v>
      </c>
    </row>
    <row r="18" spans="1:11" ht="12.95" customHeight="1">
      <c r="A18" s="92">
        <v>30623</v>
      </c>
      <c r="B18" s="137" t="s">
        <v>126</v>
      </c>
      <c r="C18" s="98" t="e">
        <f>HLOOKUP(A18,HESAP!$5:$101,97,FALSE)</f>
        <v>#N/A</v>
      </c>
      <c r="D18" s="98">
        <f>HLOOKUP(A18,HESAP!$1:$101,101,FALSE)</f>
        <v>0</v>
      </c>
    </row>
    <row r="19" spans="1:11" ht="12.95" customHeight="1">
      <c r="A19" s="92">
        <v>33122</v>
      </c>
      <c r="B19" s="137" t="s">
        <v>127</v>
      </c>
      <c r="C19" s="98" t="e">
        <f>HLOOKUP(A19,HESAP!$5:$101,97,FALSE)</f>
        <v>#N/A</v>
      </c>
      <c r="D19" s="98">
        <f>HLOOKUP(A19,HESAP!$1:$101,101,FALSE)</f>
        <v>0</v>
      </c>
    </row>
    <row r="20" spans="1:11" ht="12.95" customHeight="1">
      <c r="A20" s="92">
        <v>36541</v>
      </c>
      <c r="B20" s="137" t="s">
        <v>128</v>
      </c>
      <c r="C20" s="98" t="e">
        <f>HLOOKUP(A20,HESAP!$5:$101,97,FALSE)</f>
        <v>#N/A</v>
      </c>
      <c r="D20" s="98">
        <f>HLOOKUP(A20,HESAP!$1:$101,101,FALSE)</f>
        <v>0</v>
      </c>
    </row>
    <row r="21" spans="1:11" ht="12.95" customHeight="1">
      <c r="A21" s="92">
        <v>36982</v>
      </c>
      <c r="B21" s="137" t="s">
        <v>129</v>
      </c>
      <c r="C21" s="98" t="e">
        <f>HLOOKUP(A21,HESAP!$5:$101,97,FALSE)</f>
        <v>#N/A</v>
      </c>
      <c r="D21" s="98">
        <f>HLOOKUP(A21,HESAP!$1:$101,101,FALSE)</f>
        <v>0</v>
      </c>
    </row>
    <row r="22" spans="1:11" ht="12.95" customHeight="1">
      <c r="A22" s="92">
        <v>38106</v>
      </c>
      <c r="B22" s="137" t="s">
        <v>130</v>
      </c>
      <c r="C22" s="98" t="e">
        <f>HLOOKUP(A22,HESAP!$5:$101,97,FALSE)</f>
        <v>#N/A</v>
      </c>
      <c r="D22" s="98">
        <f>HLOOKUP(A22,HESAP!$1:$101,101,FALSE)</f>
        <v>0</v>
      </c>
    </row>
    <row r="23" spans="1:11" ht="12.95" customHeight="1">
      <c r="A23" s="92">
        <v>39462</v>
      </c>
      <c r="B23" s="137" t="s">
        <v>131</v>
      </c>
      <c r="C23" s="98" t="e">
        <f>HLOOKUP(A23,HESAP!$5:$101,97,FALSE)</f>
        <v>#N/A</v>
      </c>
      <c r="D23" s="98">
        <f>HLOOKUP(A23,HESAP!$1:$101,101,FALSE)</f>
        <v>0</v>
      </c>
    </row>
    <row r="24" spans="1:11" ht="12.95" customHeight="1">
      <c r="A24" s="136"/>
      <c r="B24" s="137"/>
      <c r="C24" s="98"/>
      <c r="D24" s="98"/>
    </row>
    <row r="25" spans="1:11" ht="12.95" customHeight="1">
      <c r="A25" s="136"/>
      <c r="B25" s="137"/>
      <c r="C25" s="98"/>
      <c r="D25" s="98"/>
    </row>
    <row r="26" spans="1:11" ht="13.5" thickBot="1">
      <c r="A26" s="89"/>
      <c r="B26" s="137"/>
      <c r="C26" s="139"/>
      <c r="D26" s="141"/>
    </row>
    <row r="27" spans="1:11" s="117" customFormat="1" ht="20.100000000000001" customHeight="1" thickBot="1">
      <c r="A27" s="102">
        <f>COUNT(A3:A26)</f>
        <v>21</v>
      </c>
      <c r="B27" s="116" t="s">
        <v>19</v>
      </c>
      <c r="C27" s="138" t="e">
        <f>SUM(C3:C25)</f>
        <v>#N/A</v>
      </c>
      <c r="D27" s="140">
        <f>SUM(D3:D25)</f>
        <v>0</v>
      </c>
    </row>
    <row r="28" spans="1:11" ht="13.5" thickBot="1">
      <c r="C28" s="243" t="s">
        <v>28</v>
      </c>
      <c r="D28" s="243"/>
      <c r="F28" s="142"/>
      <c r="G28" s="143"/>
      <c r="H28" s="143"/>
      <c r="I28" s="143"/>
      <c r="J28" s="143"/>
      <c r="K28" s="144"/>
    </row>
    <row r="29" spans="1:11" ht="13.5" thickTop="1">
      <c r="C29" s="244" t="e">
        <f>D27/C27</f>
        <v>#N/A</v>
      </c>
      <c r="D29" s="245"/>
      <c r="F29" s="145"/>
      <c r="G29" s="150" t="s">
        <v>63</v>
      </c>
      <c r="H29" s="150"/>
      <c r="I29" s="150"/>
      <c r="J29" s="150" t="e">
        <f>C29*0.9</f>
        <v>#N/A</v>
      </c>
      <c r="K29" s="146"/>
    </row>
    <row r="30" spans="1:11" ht="13.5" thickBot="1">
      <c r="C30" s="246"/>
      <c r="D30" s="247"/>
      <c r="F30" s="145"/>
      <c r="G30" s="151" t="s">
        <v>62</v>
      </c>
      <c r="H30" s="151"/>
      <c r="I30" s="151"/>
      <c r="J30" s="152" t="e">
        <f>J29*7.5</f>
        <v>#N/A</v>
      </c>
      <c r="K30" s="146"/>
    </row>
    <row r="31" spans="1:11" ht="14.25" thickTop="1" thickBot="1">
      <c r="F31" s="147"/>
      <c r="G31" s="148"/>
      <c r="H31" s="148"/>
      <c r="I31" s="148"/>
      <c r="J31" s="148"/>
      <c r="K31" s="149"/>
    </row>
  </sheetData>
  <mergeCells count="3">
    <mergeCell ref="C28:D28"/>
    <mergeCell ref="C29:D30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pane ySplit="4" topLeftCell="A5" activePane="bottomLeft" state="frozen"/>
      <selection pane="bottomLeft" activeCell="G15" sqref="G15"/>
    </sheetView>
  </sheetViews>
  <sheetFormatPr defaultRowHeight="12.75"/>
  <cols>
    <col min="2" max="2" width="25.7109375" customWidth="1"/>
    <col min="3" max="3" width="10.140625" style="65" customWidth="1"/>
    <col min="4" max="4" width="9.7109375" style="60" customWidth="1"/>
    <col min="5" max="5" width="12.7109375" style="60" customWidth="1"/>
    <col min="6" max="6" width="9.7109375" style="60" customWidth="1"/>
    <col min="7" max="7" width="12.7109375" style="60" customWidth="1"/>
    <col min="8" max="8" width="9.7109375" style="60" customWidth="1"/>
    <col min="9" max="9" width="12.7109375" style="60" customWidth="1"/>
  </cols>
  <sheetData>
    <row r="1" spans="1:10" ht="13.5" thickBot="1"/>
    <row r="2" spans="1:10" ht="15.75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5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19118</v>
      </c>
      <c r="B11" s="91" t="s">
        <v>117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19183</v>
      </c>
      <c r="B12" s="91" t="s">
        <v>118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21557</v>
      </c>
      <c r="B13" s="91" t="s">
        <v>119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21558</v>
      </c>
      <c r="B14" s="91" t="s">
        <v>120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22010</v>
      </c>
      <c r="B15" s="91" t="s">
        <v>121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23065</v>
      </c>
      <c r="B16" s="91" t="s">
        <v>122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25472</v>
      </c>
      <c r="B17" s="91" t="s">
        <v>123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25673</v>
      </c>
      <c r="B18" s="91" t="s">
        <v>124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30596</v>
      </c>
      <c r="B19" s="91" t="s">
        <v>125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30623</v>
      </c>
      <c r="B20" s="91" t="s">
        <v>126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33122</v>
      </c>
      <c r="B21" s="91" t="s">
        <v>127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36541</v>
      </c>
      <c r="B22" s="91" t="s">
        <v>128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36982</v>
      </c>
      <c r="B23" s="91" t="s">
        <v>129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38106</v>
      </c>
      <c r="B24" s="91" t="s">
        <v>130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39462</v>
      </c>
      <c r="B25" s="91" t="s">
        <v>131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/>
      <c r="B26" s="91"/>
      <c r="C26" s="119"/>
      <c r="D26" s="123"/>
      <c r="E26" s="124"/>
      <c r="F26" s="125"/>
      <c r="G26" s="126"/>
      <c r="H26" s="123"/>
      <c r="I26" s="124"/>
      <c r="J26" s="88"/>
    </row>
    <row r="27" spans="1:10" ht="13.5" thickBot="1">
      <c r="A27" s="93"/>
      <c r="B27" s="94"/>
      <c r="C27" s="120"/>
      <c r="D27" s="127"/>
      <c r="E27" s="128"/>
      <c r="F27" s="129"/>
      <c r="G27" s="130"/>
      <c r="H27" s="127"/>
      <c r="I27" s="128"/>
      <c r="J27" s="88"/>
    </row>
    <row r="28" spans="1:10" s="118" customFormat="1" ht="20.100000000000001" customHeight="1" thickBot="1">
      <c r="A28" s="131">
        <f>COUNT(A6:A26)</f>
        <v>20</v>
      </c>
      <c r="B28" s="132" t="s">
        <v>19</v>
      </c>
      <c r="C28" s="133" t="e">
        <f>(E28+G28+I28)/(D28+F28+H28)</f>
        <v>#DIV/0!</v>
      </c>
      <c r="D28" s="134">
        <f>SUM(D6:D25)</f>
        <v>0</v>
      </c>
      <c r="E28" s="135">
        <f>SUM(E6:E25)</f>
        <v>0</v>
      </c>
      <c r="F28" s="134">
        <f>SUM(F6:F25)</f>
        <v>0</v>
      </c>
      <c r="G28" s="135">
        <f>SUM(G6:G25)</f>
        <v>0</v>
      </c>
      <c r="H28" s="134">
        <f>SUM(H6:H25)</f>
        <v>0</v>
      </c>
      <c r="I28" s="135">
        <f>SUM(I6:I25)</f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2.75"/>
  <cols>
    <col min="1" max="1" width="7.85546875" customWidth="1"/>
    <col min="2" max="2" width="6.5703125" customWidth="1"/>
    <col min="3" max="3" width="5.140625" customWidth="1"/>
    <col min="4" max="4" width="6" customWidth="1"/>
    <col min="5" max="5" width="7.140625" customWidth="1"/>
    <col min="6" max="6" width="6.14062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40625" defaultRowHeight="12.75"/>
  <cols>
    <col min="5" max="5" width="12.7109375" bestFit="1" customWidth="1"/>
    <col min="6" max="6" width="41.140625" bestFit="1" customWidth="1"/>
    <col min="8" max="8" width="30.7109375" bestFit="1" customWidth="1"/>
    <col min="9" max="9" width="12.710937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5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4.25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4.25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4.25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ORTALAMA!$C$28*7.5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ORTALAMA!$C$28*7.5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ORTALAMA!$C$28*7.5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ORTALAMA!$C$28*7.5*0.9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ORTALAMA!$C$28*7.5*0.9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ORTALAMA!$C$28*7.5*0.9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ORTALAMA!$C$28*7.5*0.9</f>
        <v>#DIV/0!</v>
      </c>
      <c r="F23" t="s">
        <v>92</v>
      </c>
      <c r="H23" s="61" t="s">
        <v>59</v>
      </c>
    </row>
    <row r="24" spans="1:11">
      <c r="A24">
        <v>23</v>
      </c>
      <c r="E24" s="57" t="e">
        <f>ORTALAMA!$C$28*7.5*0.9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ORTALAMA!$C$28*7.5*0.9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ORTALAMA!$C$28*7.5*0.9</f>
        <v>#DIV/0!</v>
      </c>
      <c r="F26" t="s">
        <v>54</v>
      </c>
      <c r="H26" s="61" t="s">
        <v>59</v>
      </c>
    </row>
    <row r="27" spans="1:11">
      <c r="A27">
        <v>26</v>
      </c>
      <c r="F27" t="s">
        <v>55</v>
      </c>
      <c r="H27" s="61"/>
    </row>
    <row r="28" spans="1:11">
      <c r="A28">
        <v>27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61</v>
      </c>
    </row>
    <row r="30" spans="1:11">
      <c r="A30">
        <v>29</v>
      </c>
      <c r="F30" t="s">
        <v>100</v>
      </c>
    </row>
    <row r="31" spans="1:11">
      <c r="A31">
        <v>30</v>
      </c>
      <c r="E31" t="e">
        <f>ORTALAMA!$C$28*7.5*0.9</f>
        <v>#DIV/0!</v>
      </c>
      <c r="F31" t="s">
        <v>90</v>
      </c>
    </row>
    <row r="32" spans="1:11">
      <c r="A32">
        <v>31</v>
      </c>
      <c r="E32" t="e">
        <f>ORTALAMA!$C$28*7.5*0.9</f>
        <v>#DIV/0!</v>
      </c>
      <c r="F32" t="s">
        <v>91</v>
      </c>
    </row>
    <row r="33" spans="1:6">
      <c r="A33">
        <v>32</v>
      </c>
      <c r="E33" t="e">
        <f>ORTALAMA!$C$28*7.5*0.9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Sedat Isen</cp:lastModifiedBy>
  <cp:lastPrinted>2022-02-10T08:56:52Z</cp:lastPrinted>
  <dcterms:created xsi:type="dcterms:W3CDTF">2002-06-06T14:35:54Z</dcterms:created>
  <dcterms:modified xsi:type="dcterms:W3CDTF">2022-02-10T11:12:58Z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