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75E9E04-D116-42F8-B252-6743698878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П" sheetId="1" r:id="rId1"/>
    <sheet name="Гл.офи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2" l="1"/>
  <c r="Q19" i="2"/>
  <c r="Q20" i="2"/>
  <c r="Q21" i="2"/>
  <c r="Q22" i="2"/>
  <c r="Q24" i="2"/>
  <c r="P14" i="2"/>
  <c r="P16" i="2"/>
  <c r="P17" i="2"/>
  <c r="P18" i="2"/>
  <c r="P19" i="2"/>
  <c r="P21" i="2"/>
  <c r="M11" i="2"/>
  <c r="Q11" i="2" s="1"/>
  <c r="M12" i="2"/>
  <c r="Q12" i="2" s="1"/>
  <c r="M13" i="2"/>
  <c r="Q13" i="2" s="1"/>
  <c r="M14" i="2"/>
  <c r="Q14" i="2" s="1"/>
  <c r="M15" i="2"/>
  <c r="Q15" i="2" s="1"/>
  <c r="M16" i="2"/>
  <c r="Q16" i="2" s="1"/>
  <c r="M17" i="2"/>
  <c r="M18" i="2"/>
  <c r="Q18" i="2" s="1"/>
  <c r="M19" i="2"/>
  <c r="M20" i="2"/>
  <c r="M21" i="2"/>
  <c r="M22" i="2"/>
  <c r="M23" i="2"/>
  <c r="Q23" i="2" s="1"/>
  <c r="M24" i="2"/>
  <c r="M25" i="2"/>
  <c r="Q25" i="2" s="1"/>
  <c r="M26" i="2"/>
  <c r="Q26" i="2" s="1"/>
  <c r="M27" i="2"/>
  <c r="Q27" i="2" s="1"/>
  <c r="M28" i="2"/>
  <c r="Q28" i="2" s="1"/>
  <c r="M10" i="2"/>
  <c r="Q10" i="2" s="1"/>
  <c r="Q29" i="2" s="1"/>
  <c r="E33" i="2" s="1"/>
  <c r="H11" i="2"/>
  <c r="P11" i="2" s="1"/>
  <c r="H12" i="2"/>
  <c r="P12" i="2" s="1"/>
  <c r="H13" i="2"/>
  <c r="P13" i="2" s="1"/>
  <c r="H14" i="2"/>
  <c r="H15" i="2"/>
  <c r="P15" i="2" s="1"/>
  <c r="H16" i="2"/>
  <c r="H17" i="2"/>
  <c r="H18" i="2"/>
  <c r="H19" i="2"/>
  <c r="H20" i="2"/>
  <c r="P20" i="2" s="1"/>
  <c r="H21" i="2"/>
  <c r="H22" i="2"/>
  <c r="P22" i="2" s="1"/>
  <c r="H23" i="2"/>
  <c r="P23" i="2" s="1"/>
  <c r="H24" i="2"/>
  <c r="P24" i="2" s="1"/>
  <c r="H25" i="2"/>
  <c r="P25" i="2" s="1"/>
  <c r="H26" i="2"/>
  <c r="P26" i="2" s="1"/>
  <c r="H27" i="2"/>
  <c r="P27" i="2" s="1"/>
  <c r="H28" i="2"/>
  <c r="P28" i="2" s="1"/>
  <c r="H10" i="2"/>
  <c r="P10" i="2" s="1"/>
  <c r="P29" i="2" l="1"/>
  <c r="P30" i="2" s="1"/>
  <c r="E31" i="2" s="1"/>
  <c r="E35" i="2" s="1"/>
</calcChain>
</file>

<file path=xl/sharedStrings.xml><?xml version="1.0" encoding="utf-8"?>
<sst xmlns="http://schemas.openxmlformats.org/spreadsheetml/2006/main" count="50" uniqueCount="40">
  <si>
    <t>Регион</t>
  </si>
  <si>
    <t>Район</t>
  </si>
  <si>
    <t>Контрагент</t>
  </si>
  <si>
    <t>№</t>
  </si>
  <si>
    <t>Товар</t>
  </si>
  <si>
    <t>Кол-во Приход (шт.)</t>
  </si>
  <si>
    <t>Ост на 14.мар (шт.)</t>
  </si>
  <si>
    <t>Разница (шт.)</t>
  </si>
  <si>
    <t>Ташкент</t>
  </si>
  <si>
    <t>Алмазарский</t>
  </si>
  <si>
    <t>"Соглом Фарм Мед"</t>
  </si>
  <si>
    <t>Валсам 80/5 табл №30</t>
  </si>
  <si>
    <t>Зимокард MR 35мг №30</t>
  </si>
  <si>
    <t>Изивит В -р-р/иньек 3мл №5</t>
  </si>
  <si>
    <t>Картил супер крем 50г</t>
  </si>
  <si>
    <t>Лозалип-50 табл №30</t>
  </si>
  <si>
    <t>Роздей 10 табл №30</t>
  </si>
  <si>
    <t>Фосфомарин 250 мг ампулы №5</t>
  </si>
  <si>
    <t>Велкуин 100мл р-р инфуз</t>
  </si>
  <si>
    <t>Зетрон 1000 пор/иньек №1</t>
  </si>
  <si>
    <t>Ладеф-500 пор/иньек №1</t>
  </si>
  <si>
    <t>Аксазолид 100 р-р инфуз</t>
  </si>
  <si>
    <t>Аксацип р-р инфуз</t>
  </si>
  <si>
    <t>Акуферон сироп 150мл</t>
  </si>
  <si>
    <t>Азиновел 500 табл №3</t>
  </si>
  <si>
    <t>Азиновел сусп 15мл</t>
  </si>
  <si>
    <t>Неуфастер гель 30г</t>
  </si>
  <si>
    <t>Неуфастер кидс сусп 60мл</t>
  </si>
  <si>
    <t>Неуфастер смайл сусп 100мл</t>
  </si>
  <si>
    <t>Аминорм 100мл</t>
  </si>
  <si>
    <t>Итого</t>
  </si>
  <si>
    <t>Задолженность на 14.мар (сумм)</t>
  </si>
  <si>
    <t>Ост на 14.мар (сумм)</t>
  </si>
  <si>
    <t>Разница на 14.мар (сумм)</t>
  </si>
  <si>
    <t>Цена</t>
  </si>
  <si>
    <t>Сумма</t>
  </si>
  <si>
    <t>Ост сумма</t>
  </si>
  <si>
    <t>АКТ СВЕРКИ ДЛЯ Мед. Представителя</t>
  </si>
  <si>
    <t>Кол-во Остаток (шт.)</t>
  </si>
  <si>
    <t>Итого остатка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</si>
</sst>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" fontId="1" fillId="0" borderId="5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>
          <bgColor rgb="FFFFD1D1"/>
        </patternFill>
      </fill>
    </dxf>
  </dxfs>
  <tableStyles count="0" defaultTableStyle="TableStyleMedium2" defaultPivotStyle="PivotStyleLight16"/>
  <colors>
    <mruColors>
      <color rgb="FFFFD1D1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showGridLines="0" tabSelected="1" workbookViewId="0">
      <selection activeCell="O22" sqref="O22"/>
    </sheetView>
  </sheetViews>
  <sheetFormatPr defaultRowHeight="15" x14ac:dyDescent="0.25"/>
  <cols>
    <col min="1" max="1" width="9.140625" style="1"/>
    <col min="2" max="2" width="4.28515625" style="1" customWidth="1"/>
    <col min="3" max="3" width="30.5703125" style="1" bestFit="1" customWidth="1"/>
    <col min="4" max="4" width="12.85546875" style="1" customWidth="1"/>
    <col min="5" max="5" width="12.7109375" style="1" customWidth="1"/>
    <col min="6" max="6" width="13.42578125" style="1" bestFit="1" customWidth="1"/>
    <col min="7" max="7" width="9.140625" style="1"/>
    <col min="8" max="8" width="10" style="1" bestFit="1" customWidth="1"/>
    <col min="9" max="9" width="13.5703125" style="1" bestFit="1" customWidth="1"/>
    <col min="10" max="10" width="12.42578125" style="1" bestFit="1" customWidth="1"/>
    <col min="11" max="12" width="9.140625" style="1"/>
    <col min="13" max="13" width="12.42578125" style="1" bestFit="1" customWidth="1"/>
    <col min="14" max="16384" width="9.140625" style="1"/>
  </cols>
  <sheetData>
    <row r="2" spans="2:10" x14ac:dyDescent="0.25">
      <c r="B2" s="15" t="s">
        <v>37</v>
      </c>
      <c r="C2" s="15"/>
      <c r="D2" s="15"/>
      <c r="E2" s="15"/>
      <c r="F2" s="15"/>
    </row>
    <row r="4" spans="2:10" x14ac:dyDescent="0.25">
      <c r="B4" s="14" t="s">
        <v>0</v>
      </c>
      <c r="C4" s="14"/>
      <c r="D4" s="16" t="s">
        <v>8</v>
      </c>
      <c r="E4" s="16"/>
      <c r="F4" s="16"/>
    </row>
    <row r="5" spans="2:10" x14ac:dyDescent="0.25">
      <c r="B5" s="14" t="s">
        <v>1</v>
      </c>
      <c r="C5" s="14"/>
      <c r="D5" s="16" t="s">
        <v>9</v>
      </c>
      <c r="E5" s="16"/>
      <c r="F5" s="16"/>
    </row>
    <row r="6" spans="2:10" x14ac:dyDescent="0.25">
      <c r="B6" s="14" t="s">
        <v>2</v>
      </c>
      <c r="C6" s="14"/>
      <c r="D6" s="16" t="s">
        <v>10</v>
      </c>
      <c r="E6" s="16"/>
      <c r="F6" s="16"/>
    </row>
    <row r="8" spans="2:10" ht="30" x14ac:dyDescent="0.25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H8" s="1" t="s">
        <v>34</v>
      </c>
      <c r="I8" s="1" t="s">
        <v>35</v>
      </c>
      <c r="J8" s="1" t="s">
        <v>36</v>
      </c>
    </row>
  </sheetData>
  <mergeCells count="7">
    <mergeCell ref="B4:C4"/>
    <mergeCell ref="B5:C5"/>
    <mergeCell ref="B6:C6"/>
    <mergeCell ref="B2:F2"/>
    <mergeCell ref="D4:F4"/>
    <mergeCell ref="D5:F5"/>
    <mergeCell ref="D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35"/>
  <sheetViews>
    <sheetView showGridLines="0" workbookViewId="0">
      <selection activeCell="M24" sqref="M24"/>
    </sheetView>
  </sheetViews>
  <sheetFormatPr defaultRowHeight="15" x14ac:dyDescent="0.25"/>
  <cols>
    <col min="1" max="1" width="9.140625" style="1"/>
    <col min="2" max="2" width="3.28515625" style="1" bestFit="1" customWidth="1"/>
    <col min="3" max="3" width="30.5703125" style="1" bestFit="1" customWidth="1"/>
    <col min="4" max="4" width="6.7109375" style="1" bestFit="1" customWidth="1"/>
    <col min="5" max="6" width="7.140625" style="1" bestFit="1" customWidth="1"/>
    <col min="7" max="7" width="7.28515625" style="1" bestFit="1" customWidth="1"/>
    <col min="8" max="8" width="6.28515625" style="1" bestFit="1" customWidth="1"/>
    <col min="9" max="9" width="6.7109375" style="1" bestFit="1" customWidth="1"/>
    <col min="10" max="10" width="7.140625" style="1" bestFit="1" customWidth="1"/>
    <col min="11" max="12" width="7.28515625" style="1" bestFit="1" customWidth="1"/>
    <col min="13" max="13" width="7.7109375" style="1" bestFit="1" customWidth="1"/>
    <col min="14" max="14" width="9.140625" style="1"/>
    <col min="15" max="15" width="10" style="1" bestFit="1" customWidth="1"/>
    <col min="16" max="16" width="13.5703125" style="1" bestFit="1" customWidth="1"/>
    <col min="17" max="17" width="12.42578125" style="1" bestFit="1" customWidth="1"/>
    <col min="18" max="16384" width="9.140625" style="1"/>
  </cols>
  <sheetData>
    <row r="2" spans="2:18" x14ac:dyDescent="0.25">
      <c r="B2" s="15" t="s">
        <v>37</v>
      </c>
      <c r="C2" s="15"/>
      <c r="D2" s="15"/>
      <c r="E2" s="15"/>
      <c r="F2" s="15"/>
    </row>
    <row r="4" spans="2:18" x14ac:dyDescent="0.25">
      <c r="B4" s="14" t="s">
        <v>0</v>
      </c>
      <c r="C4" s="14"/>
      <c r="D4" s="16" t="s">
        <v>8</v>
      </c>
      <c r="E4" s="16"/>
      <c r="F4" s="16"/>
    </row>
    <row r="5" spans="2:18" x14ac:dyDescent="0.25">
      <c r="B5" s="14" t="s">
        <v>1</v>
      </c>
      <c r="C5" s="14"/>
      <c r="D5" s="16" t="s">
        <v>9</v>
      </c>
      <c r="E5" s="16"/>
      <c r="F5" s="16"/>
    </row>
    <row r="6" spans="2:18" x14ac:dyDescent="0.25">
      <c r="B6" s="14" t="s">
        <v>2</v>
      </c>
      <c r="C6" s="14"/>
      <c r="D6" s="16" t="s">
        <v>10</v>
      </c>
      <c r="E6" s="16"/>
      <c r="F6" s="16"/>
    </row>
    <row r="8" spans="2:18" ht="30" customHeight="1" x14ac:dyDescent="0.25">
      <c r="B8" s="17" t="s">
        <v>3</v>
      </c>
      <c r="C8" s="17" t="s">
        <v>4</v>
      </c>
      <c r="D8" s="19" t="s">
        <v>5</v>
      </c>
      <c r="E8" s="19"/>
      <c r="F8" s="19"/>
      <c r="G8" s="19"/>
      <c r="H8" s="17" t="s">
        <v>30</v>
      </c>
      <c r="I8" s="19" t="s">
        <v>38</v>
      </c>
      <c r="J8" s="19"/>
      <c r="K8" s="19"/>
      <c r="L8" s="19"/>
      <c r="M8" s="17" t="s">
        <v>39</v>
      </c>
    </row>
    <row r="9" spans="2:18" x14ac:dyDescent="0.25">
      <c r="B9" s="18"/>
      <c r="C9" s="18"/>
      <c r="D9" s="7">
        <v>44581</v>
      </c>
      <c r="E9" s="7">
        <v>44607</v>
      </c>
      <c r="F9" s="7">
        <v>44619</v>
      </c>
      <c r="G9" s="7">
        <v>44633</v>
      </c>
      <c r="H9" s="18"/>
      <c r="I9" s="7">
        <v>44589</v>
      </c>
      <c r="J9" s="7">
        <v>44606</v>
      </c>
      <c r="K9" s="7">
        <v>44621</v>
      </c>
      <c r="L9" s="7">
        <v>44634</v>
      </c>
      <c r="M9" s="18"/>
    </row>
    <row r="10" spans="2:18" x14ac:dyDescent="0.25">
      <c r="B10" s="3">
        <v>1</v>
      </c>
      <c r="C10" s="2" t="s">
        <v>11</v>
      </c>
      <c r="D10" s="3">
        <v>10</v>
      </c>
      <c r="E10" s="3"/>
      <c r="F10" s="3"/>
      <c r="G10" s="3"/>
      <c r="H10" s="3">
        <f>SUM(D10:G10)</f>
        <v>10</v>
      </c>
      <c r="I10" s="3">
        <v>10</v>
      </c>
      <c r="J10" s="3">
        <v>9</v>
      </c>
      <c r="K10" s="3">
        <v>9</v>
      </c>
      <c r="L10" s="3">
        <v>5</v>
      </c>
      <c r="M10" s="3">
        <f>L10</f>
        <v>5</v>
      </c>
      <c r="O10" s="8">
        <v>81532.679999999993</v>
      </c>
      <c r="P10" s="8">
        <f>H10*O10</f>
        <v>815326.79999999993</v>
      </c>
      <c r="Q10" s="8">
        <f>O10*M10</f>
        <v>407663.39999999997</v>
      </c>
      <c r="R10" s="5"/>
    </row>
    <row r="11" spans="2:18" x14ac:dyDescent="0.25">
      <c r="B11" s="3">
        <v>2</v>
      </c>
      <c r="C11" s="2" t="s">
        <v>12</v>
      </c>
      <c r="D11" s="3"/>
      <c r="E11" s="3">
        <v>50</v>
      </c>
      <c r="F11" s="3"/>
      <c r="G11" s="3"/>
      <c r="H11" s="3">
        <f t="shared" ref="H11:H28" si="0">SUM(D11:G11)</f>
        <v>50</v>
      </c>
      <c r="I11" s="3"/>
      <c r="J11" s="3"/>
      <c r="K11" s="3">
        <v>30</v>
      </c>
      <c r="L11" s="3">
        <v>29</v>
      </c>
      <c r="M11" s="3">
        <f t="shared" ref="M11:M28" si="1">L11</f>
        <v>29</v>
      </c>
      <c r="O11" s="8">
        <v>44285</v>
      </c>
      <c r="P11" s="8">
        <f t="shared" ref="P11:P28" si="2">H11*O11</f>
        <v>2214250</v>
      </c>
      <c r="Q11" s="8">
        <f t="shared" ref="Q11:Q28" si="3">O11*M11</f>
        <v>1284265</v>
      </c>
      <c r="R11" s="5"/>
    </row>
    <row r="12" spans="2:18" x14ac:dyDescent="0.25">
      <c r="B12" s="3">
        <v>3</v>
      </c>
      <c r="C12" s="2" t="s">
        <v>13</v>
      </c>
      <c r="D12" s="3">
        <v>20</v>
      </c>
      <c r="E12" s="3"/>
      <c r="F12" s="3"/>
      <c r="G12" s="3">
        <v>20</v>
      </c>
      <c r="H12" s="3">
        <f t="shared" si="0"/>
        <v>40</v>
      </c>
      <c r="I12" s="3">
        <v>7</v>
      </c>
      <c r="J12" s="3">
        <v>7</v>
      </c>
      <c r="K12" s="3">
        <v>0</v>
      </c>
      <c r="L12" s="3">
        <v>20</v>
      </c>
      <c r="M12" s="3">
        <f t="shared" si="1"/>
        <v>20</v>
      </c>
      <c r="O12" s="8">
        <v>31985</v>
      </c>
      <c r="P12" s="8">
        <f t="shared" si="2"/>
        <v>1279400</v>
      </c>
      <c r="Q12" s="8">
        <f t="shared" si="3"/>
        <v>639700</v>
      </c>
      <c r="R12" s="5"/>
    </row>
    <row r="13" spans="2:18" x14ac:dyDescent="0.25">
      <c r="B13" s="3">
        <v>4</v>
      </c>
      <c r="C13" s="2" t="s">
        <v>14</v>
      </c>
      <c r="D13" s="3"/>
      <c r="E13" s="3"/>
      <c r="F13" s="3">
        <v>50</v>
      </c>
      <c r="G13" s="3"/>
      <c r="H13" s="3">
        <f t="shared" si="0"/>
        <v>50</v>
      </c>
      <c r="I13" s="3"/>
      <c r="J13" s="3"/>
      <c r="K13" s="3">
        <v>48</v>
      </c>
      <c r="L13" s="3">
        <v>42</v>
      </c>
      <c r="M13" s="3">
        <f t="shared" si="1"/>
        <v>42</v>
      </c>
      <c r="O13" s="8">
        <v>54693.52</v>
      </c>
      <c r="P13" s="8">
        <f t="shared" si="2"/>
        <v>2734676</v>
      </c>
      <c r="Q13" s="8">
        <f t="shared" si="3"/>
        <v>2297127.84</v>
      </c>
      <c r="R13" s="5"/>
    </row>
    <row r="14" spans="2:18" x14ac:dyDescent="0.25">
      <c r="B14" s="3">
        <v>5</v>
      </c>
      <c r="C14" s="2" t="s">
        <v>15</v>
      </c>
      <c r="D14" s="3">
        <v>30</v>
      </c>
      <c r="E14" s="3"/>
      <c r="F14" s="3"/>
      <c r="G14" s="3"/>
      <c r="H14" s="3">
        <f t="shared" si="0"/>
        <v>30</v>
      </c>
      <c r="I14" s="3">
        <v>30</v>
      </c>
      <c r="J14" s="3">
        <v>30</v>
      </c>
      <c r="K14" s="3">
        <v>30</v>
      </c>
      <c r="L14" s="3">
        <v>30</v>
      </c>
      <c r="M14" s="3">
        <f t="shared" si="1"/>
        <v>30</v>
      </c>
      <c r="O14" s="8">
        <v>43495.47</v>
      </c>
      <c r="P14" s="8">
        <f t="shared" si="2"/>
        <v>1304864.1000000001</v>
      </c>
      <c r="Q14" s="8">
        <f t="shared" si="3"/>
        <v>1304864.1000000001</v>
      </c>
      <c r="R14" s="5"/>
    </row>
    <row r="15" spans="2:18" x14ac:dyDescent="0.25">
      <c r="B15" s="3">
        <v>6</v>
      </c>
      <c r="C15" s="2" t="s">
        <v>16</v>
      </c>
      <c r="D15" s="3">
        <v>10</v>
      </c>
      <c r="E15" s="3"/>
      <c r="F15" s="3">
        <v>10</v>
      </c>
      <c r="G15" s="3">
        <v>10</v>
      </c>
      <c r="H15" s="3">
        <f t="shared" si="0"/>
        <v>30</v>
      </c>
      <c r="I15" s="3">
        <v>0</v>
      </c>
      <c r="J15" s="3">
        <v>0</v>
      </c>
      <c r="K15" s="3">
        <v>10</v>
      </c>
      <c r="L15" s="3">
        <v>9</v>
      </c>
      <c r="M15" s="3">
        <f t="shared" si="1"/>
        <v>9</v>
      </c>
      <c r="O15" s="8">
        <v>70765.09</v>
      </c>
      <c r="P15" s="8">
        <f t="shared" si="2"/>
        <v>2122952.6999999997</v>
      </c>
      <c r="Q15" s="8">
        <f t="shared" si="3"/>
        <v>636885.80999999994</v>
      </c>
      <c r="R15" s="5"/>
    </row>
    <row r="16" spans="2:18" x14ac:dyDescent="0.25">
      <c r="B16" s="3">
        <v>7</v>
      </c>
      <c r="C16" s="2" t="s">
        <v>17</v>
      </c>
      <c r="D16" s="3">
        <v>50</v>
      </c>
      <c r="E16" s="3"/>
      <c r="F16" s="3">
        <v>50</v>
      </c>
      <c r="G16" s="3"/>
      <c r="H16" s="3">
        <f t="shared" si="0"/>
        <v>100</v>
      </c>
      <c r="I16" s="3">
        <v>42</v>
      </c>
      <c r="J16" s="3">
        <v>28</v>
      </c>
      <c r="K16" s="3">
        <v>76</v>
      </c>
      <c r="L16" s="3">
        <v>51</v>
      </c>
      <c r="M16" s="3">
        <f t="shared" si="1"/>
        <v>51</v>
      </c>
      <c r="O16" s="8">
        <v>101931</v>
      </c>
      <c r="P16" s="8">
        <f t="shared" si="2"/>
        <v>10193100</v>
      </c>
      <c r="Q16" s="8">
        <f t="shared" si="3"/>
        <v>5198481</v>
      </c>
      <c r="R16" s="5"/>
    </row>
    <row r="17" spans="2:18" x14ac:dyDescent="0.25">
      <c r="B17" s="3">
        <v>8</v>
      </c>
      <c r="C17" s="2" t="s">
        <v>18</v>
      </c>
      <c r="D17" s="3"/>
      <c r="E17" s="3"/>
      <c r="F17" s="3"/>
      <c r="G17" s="3">
        <v>20</v>
      </c>
      <c r="H17" s="3">
        <f t="shared" si="0"/>
        <v>20</v>
      </c>
      <c r="I17" s="3"/>
      <c r="J17" s="3"/>
      <c r="K17" s="3"/>
      <c r="L17" s="3">
        <v>20</v>
      </c>
      <c r="M17" s="3">
        <f t="shared" si="1"/>
        <v>20</v>
      </c>
      <c r="O17" s="8">
        <v>36036.54</v>
      </c>
      <c r="P17" s="8">
        <f t="shared" si="2"/>
        <v>720730.8</v>
      </c>
      <c r="Q17" s="8">
        <f t="shared" si="3"/>
        <v>720730.8</v>
      </c>
      <c r="R17" s="5"/>
    </row>
    <row r="18" spans="2:18" x14ac:dyDescent="0.25">
      <c r="B18" s="3">
        <v>9</v>
      </c>
      <c r="C18" s="2" t="s">
        <v>19</v>
      </c>
      <c r="D18" s="3"/>
      <c r="E18" s="3"/>
      <c r="F18" s="3"/>
      <c r="G18" s="3">
        <v>50</v>
      </c>
      <c r="H18" s="3">
        <f t="shared" si="0"/>
        <v>50</v>
      </c>
      <c r="I18" s="3"/>
      <c r="J18" s="3"/>
      <c r="K18" s="3"/>
      <c r="L18" s="3">
        <v>50</v>
      </c>
      <c r="M18" s="3">
        <f t="shared" si="1"/>
        <v>50</v>
      </c>
      <c r="O18" s="8">
        <v>39023</v>
      </c>
      <c r="P18" s="8">
        <f t="shared" si="2"/>
        <v>1951150</v>
      </c>
      <c r="Q18" s="8">
        <f t="shared" si="3"/>
        <v>1951150</v>
      </c>
      <c r="R18" s="5"/>
    </row>
    <row r="19" spans="2:18" x14ac:dyDescent="0.25">
      <c r="B19" s="3">
        <v>10</v>
      </c>
      <c r="C19" s="2" t="s">
        <v>20</v>
      </c>
      <c r="D19" s="3">
        <v>50</v>
      </c>
      <c r="E19" s="3"/>
      <c r="F19" s="3"/>
      <c r="G19" s="3"/>
      <c r="H19" s="3">
        <f t="shared" si="0"/>
        <v>50</v>
      </c>
      <c r="I19" s="3">
        <v>49</v>
      </c>
      <c r="J19" s="3">
        <v>47</v>
      </c>
      <c r="K19" s="3">
        <v>39</v>
      </c>
      <c r="L19" s="3">
        <v>35</v>
      </c>
      <c r="M19" s="3">
        <f t="shared" si="1"/>
        <v>35</v>
      </c>
      <c r="O19" s="8">
        <v>35945</v>
      </c>
      <c r="P19" s="8">
        <f t="shared" si="2"/>
        <v>1797250</v>
      </c>
      <c r="Q19" s="8">
        <f t="shared" si="3"/>
        <v>1258075</v>
      </c>
      <c r="R19" s="5"/>
    </row>
    <row r="20" spans="2:18" x14ac:dyDescent="0.25">
      <c r="B20" s="3">
        <v>11</v>
      </c>
      <c r="C20" s="2" t="s">
        <v>21</v>
      </c>
      <c r="D20" s="3"/>
      <c r="E20" s="3">
        <v>30</v>
      </c>
      <c r="F20" s="3"/>
      <c r="G20" s="3"/>
      <c r="H20" s="3">
        <f t="shared" si="0"/>
        <v>30</v>
      </c>
      <c r="I20" s="3"/>
      <c r="J20" s="3"/>
      <c r="K20" s="3">
        <v>28</v>
      </c>
      <c r="L20" s="3">
        <v>28</v>
      </c>
      <c r="M20" s="3">
        <f t="shared" si="1"/>
        <v>28</v>
      </c>
      <c r="O20" s="8">
        <v>32811.58</v>
      </c>
      <c r="P20" s="8">
        <f t="shared" si="2"/>
        <v>984347.4</v>
      </c>
      <c r="Q20" s="8">
        <f t="shared" si="3"/>
        <v>918724.24</v>
      </c>
      <c r="R20" s="5"/>
    </row>
    <row r="21" spans="2:18" x14ac:dyDescent="0.25">
      <c r="B21" s="3">
        <v>12</v>
      </c>
      <c r="C21" s="2" t="s">
        <v>22</v>
      </c>
      <c r="D21" s="3"/>
      <c r="E21" s="3">
        <v>30</v>
      </c>
      <c r="F21" s="3"/>
      <c r="G21" s="3"/>
      <c r="H21" s="3">
        <f t="shared" si="0"/>
        <v>30</v>
      </c>
      <c r="I21" s="3"/>
      <c r="J21" s="3"/>
      <c r="K21" s="3">
        <v>30</v>
      </c>
      <c r="L21" s="3">
        <v>30</v>
      </c>
      <c r="M21" s="3">
        <f t="shared" si="1"/>
        <v>30</v>
      </c>
      <c r="O21" s="8">
        <v>15241</v>
      </c>
      <c r="P21" s="8">
        <f t="shared" si="2"/>
        <v>457230</v>
      </c>
      <c r="Q21" s="8">
        <f t="shared" si="3"/>
        <v>457230</v>
      </c>
      <c r="R21" s="5"/>
    </row>
    <row r="22" spans="2:18" x14ac:dyDescent="0.25">
      <c r="B22" s="3">
        <v>13</v>
      </c>
      <c r="C22" s="2" t="s">
        <v>23</v>
      </c>
      <c r="D22" s="3">
        <v>5</v>
      </c>
      <c r="E22" s="3">
        <v>5</v>
      </c>
      <c r="F22" s="3"/>
      <c r="G22" s="3"/>
      <c r="H22" s="3">
        <f t="shared" si="0"/>
        <v>10</v>
      </c>
      <c r="I22" s="3">
        <v>0</v>
      </c>
      <c r="J22" s="3"/>
      <c r="K22" s="3">
        <v>5</v>
      </c>
      <c r="L22" s="3">
        <v>0</v>
      </c>
      <c r="M22" s="3">
        <f t="shared" si="1"/>
        <v>0</v>
      </c>
      <c r="O22" s="8">
        <v>45063</v>
      </c>
      <c r="P22" s="8">
        <f t="shared" si="2"/>
        <v>450630</v>
      </c>
      <c r="Q22" s="8">
        <f t="shared" si="3"/>
        <v>0</v>
      </c>
      <c r="R22" s="5"/>
    </row>
    <row r="23" spans="2:18" x14ac:dyDescent="0.25">
      <c r="B23" s="3">
        <v>14</v>
      </c>
      <c r="C23" s="2" t="s">
        <v>24</v>
      </c>
      <c r="D23" s="3">
        <v>300</v>
      </c>
      <c r="E23" s="3"/>
      <c r="F23" s="3"/>
      <c r="G23" s="3"/>
      <c r="H23" s="3">
        <f t="shared" si="0"/>
        <v>300</v>
      </c>
      <c r="I23" s="3">
        <v>280</v>
      </c>
      <c r="J23" s="3">
        <v>261</v>
      </c>
      <c r="K23" s="3">
        <v>260</v>
      </c>
      <c r="L23" s="3">
        <v>258</v>
      </c>
      <c r="M23" s="3">
        <f t="shared" si="1"/>
        <v>258</v>
      </c>
      <c r="O23" s="8">
        <v>23694</v>
      </c>
      <c r="P23" s="8">
        <f t="shared" si="2"/>
        <v>7108200</v>
      </c>
      <c r="Q23" s="8">
        <f t="shared" si="3"/>
        <v>6113052</v>
      </c>
      <c r="R23" s="5"/>
    </row>
    <row r="24" spans="2:18" x14ac:dyDescent="0.25">
      <c r="B24" s="3">
        <v>15</v>
      </c>
      <c r="C24" s="2" t="s">
        <v>25</v>
      </c>
      <c r="D24" s="3">
        <v>100</v>
      </c>
      <c r="E24" s="3"/>
      <c r="F24" s="3"/>
      <c r="G24" s="3"/>
      <c r="H24" s="3">
        <f t="shared" si="0"/>
        <v>100</v>
      </c>
      <c r="I24" s="3">
        <v>100</v>
      </c>
      <c r="J24" s="3">
        <v>100</v>
      </c>
      <c r="K24" s="3">
        <v>100</v>
      </c>
      <c r="L24" s="3">
        <v>100</v>
      </c>
      <c r="M24" s="3">
        <f t="shared" si="1"/>
        <v>100</v>
      </c>
      <c r="O24" s="8">
        <v>27825</v>
      </c>
      <c r="P24" s="8">
        <f t="shared" si="2"/>
        <v>2782500</v>
      </c>
      <c r="Q24" s="8">
        <f t="shared" si="3"/>
        <v>2782500</v>
      </c>
      <c r="R24" s="5"/>
    </row>
    <row r="25" spans="2:18" x14ac:dyDescent="0.25">
      <c r="B25" s="3">
        <v>16</v>
      </c>
      <c r="C25" s="2" t="s">
        <v>26</v>
      </c>
      <c r="D25" s="3"/>
      <c r="E25" s="3">
        <v>1000</v>
      </c>
      <c r="F25" s="3"/>
      <c r="G25" s="3"/>
      <c r="H25" s="3">
        <f t="shared" si="0"/>
        <v>1000</v>
      </c>
      <c r="I25" s="3"/>
      <c r="J25" s="3"/>
      <c r="K25" s="3">
        <v>500</v>
      </c>
      <c r="L25" s="3">
        <v>150</v>
      </c>
      <c r="M25" s="3">
        <f t="shared" si="1"/>
        <v>150</v>
      </c>
      <c r="O25" s="8">
        <v>22405</v>
      </c>
      <c r="P25" s="8">
        <f t="shared" si="2"/>
        <v>22405000</v>
      </c>
      <c r="Q25" s="8">
        <f t="shared" si="3"/>
        <v>3360750</v>
      </c>
      <c r="R25" s="5"/>
    </row>
    <row r="26" spans="2:18" x14ac:dyDescent="0.25">
      <c r="B26" s="3">
        <v>17</v>
      </c>
      <c r="C26" s="2" t="s">
        <v>27</v>
      </c>
      <c r="D26" s="3"/>
      <c r="E26" s="3"/>
      <c r="F26" s="3">
        <v>1500</v>
      </c>
      <c r="G26" s="3"/>
      <c r="H26" s="3">
        <f t="shared" si="0"/>
        <v>1500</v>
      </c>
      <c r="I26" s="3"/>
      <c r="J26" s="3"/>
      <c r="K26" s="3">
        <v>1005</v>
      </c>
      <c r="L26" s="3">
        <v>753</v>
      </c>
      <c r="M26" s="3">
        <f t="shared" si="1"/>
        <v>753</v>
      </c>
      <c r="O26" s="8">
        <v>15779</v>
      </c>
      <c r="P26" s="8">
        <f t="shared" si="2"/>
        <v>23668500</v>
      </c>
      <c r="Q26" s="8">
        <f t="shared" si="3"/>
        <v>11881587</v>
      </c>
      <c r="R26" s="5"/>
    </row>
    <row r="27" spans="2:18" x14ac:dyDescent="0.25">
      <c r="B27" s="3">
        <v>18</v>
      </c>
      <c r="C27" s="2" t="s">
        <v>28</v>
      </c>
      <c r="D27" s="3"/>
      <c r="E27" s="3"/>
      <c r="F27" s="3"/>
      <c r="G27" s="3">
        <v>1000</v>
      </c>
      <c r="H27" s="3">
        <f t="shared" si="0"/>
        <v>1000</v>
      </c>
      <c r="I27" s="3"/>
      <c r="J27" s="3"/>
      <c r="K27" s="3"/>
      <c r="L27" s="3">
        <v>986</v>
      </c>
      <c r="M27" s="3">
        <f t="shared" si="1"/>
        <v>986</v>
      </c>
      <c r="O27" s="8">
        <v>20296</v>
      </c>
      <c r="P27" s="8">
        <f t="shared" si="2"/>
        <v>20296000</v>
      </c>
      <c r="Q27" s="8">
        <f t="shared" si="3"/>
        <v>20011856</v>
      </c>
      <c r="R27" s="5"/>
    </row>
    <row r="28" spans="2:18" x14ac:dyDescent="0.25">
      <c r="B28" s="3">
        <v>19</v>
      </c>
      <c r="C28" s="2" t="s">
        <v>29</v>
      </c>
      <c r="D28" s="3">
        <v>50</v>
      </c>
      <c r="E28" s="3"/>
      <c r="F28" s="3"/>
      <c r="G28" s="3"/>
      <c r="H28" s="3">
        <f t="shared" si="0"/>
        <v>50</v>
      </c>
      <c r="I28" s="3">
        <v>48</v>
      </c>
      <c r="J28" s="3">
        <v>37</v>
      </c>
      <c r="K28" s="3">
        <v>28</v>
      </c>
      <c r="L28" s="3">
        <v>0</v>
      </c>
      <c r="M28" s="3">
        <f t="shared" si="1"/>
        <v>0</v>
      </c>
      <c r="O28" s="8">
        <v>47223</v>
      </c>
      <c r="P28" s="8">
        <f t="shared" si="2"/>
        <v>2361150</v>
      </c>
      <c r="Q28" s="8">
        <f t="shared" si="3"/>
        <v>0</v>
      </c>
      <c r="R28" s="5"/>
    </row>
    <row r="29" spans="2:18" x14ac:dyDescent="0.25">
      <c r="O29" s="2"/>
      <c r="P29" s="8">
        <f>SUM(P10:P28)</f>
        <v>105647257.8</v>
      </c>
      <c r="Q29" s="8">
        <f>SUM(Q10:Q28)</f>
        <v>61224642.189999998</v>
      </c>
    </row>
    <row r="30" spans="2:18" x14ac:dyDescent="0.25">
      <c r="O30" s="9">
        <v>0.5</v>
      </c>
      <c r="P30" s="8">
        <f>P29*O30</f>
        <v>52823628.899999999</v>
      </c>
      <c r="Q30" s="2"/>
    </row>
    <row r="31" spans="2:18" x14ac:dyDescent="0.25">
      <c r="B31" s="10" t="s">
        <v>31</v>
      </c>
      <c r="C31" s="11"/>
      <c r="D31" s="11"/>
      <c r="E31" s="12">
        <f>P29-P30</f>
        <v>52823628.899999999</v>
      </c>
      <c r="F31" s="13"/>
    </row>
    <row r="32" spans="2:18" x14ac:dyDescent="0.25">
      <c r="B32" s="6"/>
      <c r="C32" s="6"/>
      <c r="D32" s="6"/>
      <c r="E32" s="6"/>
      <c r="F32" s="6"/>
    </row>
    <row r="33" spans="2:6" x14ac:dyDescent="0.25">
      <c r="B33" s="10" t="s">
        <v>32</v>
      </c>
      <c r="C33" s="11"/>
      <c r="D33" s="11"/>
      <c r="E33" s="12">
        <f>Q29</f>
        <v>61224642.189999998</v>
      </c>
      <c r="F33" s="13"/>
    </row>
    <row r="34" spans="2:6" x14ac:dyDescent="0.25">
      <c r="B34" s="6"/>
      <c r="C34" s="6"/>
      <c r="D34" s="6"/>
      <c r="E34" s="6"/>
      <c r="F34" s="6"/>
    </row>
    <row r="35" spans="2:6" x14ac:dyDescent="0.25">
      <c r="B35" s="10" t="s">
        <v>33</v>
      </c>
      <c r="C35" s="11"/>
      <c r="D35" s="11"/>
      <c r="E35" s="12">
        <f>E31-E33</f>
        <v>-8401013.2899999991</v>
      </c>
      <c r="F35" s="13"/>
    </row>
  </sheetData>
  <mergeCells count="19">
    <mergeCell ref="M8:M9"/>
    <mergeCell ref="B31:D31"/>
    <mergeCell ref="E31:F31"/>
    <mergeCell ref="B33:D33"/>
    <mergeCell ref="E33:F33"/>
    <mergeCell ref="C8:C9"/>
    <mergeCell ref="B8:B9"/>
    <mergeCell ref="D8:G8"/>
    <mergeCell ref="I8:L8"/>
    <mergeCell ref="H8:H9"/>
    <mergeCell ref="B35:D35"/>
    <mergeCell ref="E35:F35"/>
    <mergeCell ref="B2:F2"/>
    <mergeCell ref="B4:C4"/>
    <mergeCell ref="D4:F4"/>
    <mergeCell ref="B5:C5"/>
    <mergeCell ref="D5:F5"/>
    <mergeCell ref="B6:C6"/>
    <mergeCell ref="D6:F6"/>
  </mergeCells>
  <conditionalFormatting sqref="B10:M28">
    <cfRule type="expression" dxfId="0" priority="1">
      <formula>$M10=0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МП</vt:lpstr>
      <vt:lpstr>Гл.офис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2022-03-14T04:03:18Z</dcterms:created>
  <dcterms:modified xsi:type="dcterms:W3CDTF">2023-11-29T06:16:54Z</dcterms:modified>
</cp:coreProperties>
</file>