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МП" sheetId="1" state="visible" r:id="rId1"/>
    <sheet name="Гл.офис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1"/>
      <u val="single"/>
      <scheme val="minor"/>
    </font>
    <font>
      <color rgb="00000000"/>
      <sz val="11"/>
    </font>
    <font>
      <b val="1"/>
      <color rgb="00000000"/>
      <sz val="11"/>
    </font>
  </fonts>
  <fills count="3">
    <fill>
      <patternFill/>
    </fill>
    <fill>
      <patternFill patternType="gray125"/>
    </fill>
    <fill>
      <patternFill patternType="lightUp">
        <fgColor rgb="00FAA0A0"/>
        <bgColor rgb="00FAA0A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bottom style="thin">
        <color rgb="00000000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" fontId="1" fillId="0" borderId="5" applyAlignment="1" pivotButton="0" quotePrefix="0" xfId="0">
      <alignment horizontal="center" vertical="center" wrapText="1"/>
    </xf>
    <xf numFmtId="4" fontId="0" fillId="0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0" fontId="1" fillId="0" borderId="3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164" fontId="1" fillId="0" borderId="3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3" fillId="0" borderId="12" applyAlignment="1" pivotButton="0" quotePrefix="0" xfId="0">
      <alignment horizontal="center" vertical="center"/>
    </xf>
    <xf numFmtId="0" fontId="3" fillId="0" borderId="12" pivotButton="0" quotePrefix="0" xfId="0"/>
    <xf numFmtId="0" fontId="3" fillId="2" borderId="12" applyAlignment="1" pivotButton="0" quotePrefix="0" xfId="0">
      <alignment horizontal="center" vertical="center"/>
    </xf>
    <xf numFmtId="0" fontId="3" fillId="2" borderId="12" pivotButton="0" quotePrefix="0" xfId="0"/>
    <xf numFmtId="0" fontId="4" fillId="0" borderId="14" pivotButton="0" quotePrefix="0" xfId="0"/>
    <xf numFmtId="0" fontId="0" fillId="0" borderId="15" pivotButton="0" quotePrefix="0" xfId="0"/>
    <xf numFmtId="0" fontId="4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</cellXfs>
  <cellStyles count="1">
    <cellStyle name="Обычный" xfId="0" builtinId="0"/>
  </cellStyles>
  <dxfs count="1">
    <dxf>
      <fill>
        <patternFill>
          <bgColor rgb="FFFFD1D1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8"/>
  <sheetViews>
    <sheetView showGridLines="0" tabSelected="1" workbookViewId="0">
      <selection activeCell="O22" sqref="O22"/>
    </sheetView>
  </sheetViews>
  <sheetFormatPr baseColWidth="8" defaultRowHeight="15"/>
  <cols>
    <col width="9.140625" customWidth="1" style="1" min="1" max="1"/>
    <col width="4.28515625" customWidth="1" style="1" min="2" max="2"/>
    <col width="30.5703125" bestFit="1" customWidth="1" style="1" min="3" max="3"/>
    <col width="12.85546875" customWidth="1" style="1" min="4" max="4"/>
    <col width="12.7109375" customWidth="1" style="1" min="5" max="5"/>
    <col width="13.42578125" bestFit="1" customWidth="1" style="1" min="6" max="6"/>
    <col width="9.140625" customWidth="1" style="1" min="7" max="7"/>
    <col width="10" bestFit="1" customWidth="1" style="1" min="8" max="8"/>
    <col width="13.5703125" bestFit="1" customWidth="1" style="1" min="9" max="9"/>
    <col width="12.42578125" bestFit="1" customWidth="1" style="1" min="10" max="10"/>
    <col width="9.140625" customWidth="1" style="1" min="11" max="12"/>
    <col width="12.42578125" bestFit="1" customWidth="1" style="1" min="13" max="13"/>
    <col width="9.140625" customWidth="1" style="1" min="14" max="16384"/>
  </cols>
  <sheetData>
    <row r="2">
      <c r="B2" s="15" t="inlineStr">
        <is>
          <t>АКТ СВЕРКИ ДЛЯ Мед. Представителя</t>
        </is>
      </c>
    </row>
    <row r="4">
      <c r="B4" s="14" t="inlineStr">
        <is>
          <t>Регион</t>
        </is>
      </c>
      <c r="C4" s="20" t="n"/>
      <c r="D4" s="16" t="inlineStr"/>
      <c r="E4" s="21" t="n"/>
      <c r="F4" s="20" t="n"/>
    </row>
    <row r="5">
      <c r="B5" s="14" t="inlineStr">
        <is>
          <t>Район</t>
        </is>
      </c>
      <c r="C5" s="20" t="n"/>
      <c r="D5" s="16" t="inlineStr">
        <is>
          <t>yunusobod</t>
        </is>
      </c>
      <c r="E5" s="21" t="n"/>
      <c r="F5" s="20" t="n"/>
    </row>
    <row r="6">
      <c r="B6" s="14" t="inlineStr">
        <is>
          <t>Контрагент</t>
        </is>
      </c>
      <c r="C6" s="20" t="n"/>
      <c r="D6" s="16" t="inlineStr">
        <is>
          <t>apteka 1</t>
        </is>
      </c>
      <c r="E6" s="21" t="n"/>
      <c r="F6" s="20" t="n"/>
    </row>
    <row r="8" ht="30" customHeight="1">
      <c r="B8" s="19" t="inlineStr">
        <is>
          <t>№</t>
        </is>
      </c>
      <c r="C8" s="19" t="inlineStr">
        <is>
          <t>Товар</t>
        </is>
      </c>
      <c r="D8" s="19" t="inlineStr">
        <is>
          <t>Кол-во Приход (шт.)</t>
        </is>
      </c>
      <c r="E8" s="19" t="inlineStr">
        <is>
          <t>Ост на 14.мар (шт.)</t>
        </is>
      </c>
      <c r="F8" s="19" t="inlineStr">
        <is>
          <t>Разница (шт.)</t>
        </is>
      </c>
      <c r="H8" s="1" t="inlineStr">
        <is>
          <t>Цена</t>
        </is>
      </c>
      <c r="I8" s="1" t="inlineStr">
        <is>
          <t>Сумма</t>
        </is>
      </c>
      <c r="J8" s="1" t="inlineStr">
        <is>
          <t>Ост сумма</t>
        </is>
      </c>
    </row>
    <row r="9">
      <c r="B9" s="22" t="n">
        <v>1</v>
      </c>
      <c r="C9" s="23" t="inlineStr">
        <is>
          <t>antigripin</t>
        </is>
      </c>
      <c r="D9" s="22" t="n">
        <v>45</v>
      </c>
      <c r="E9" s="22" t="n">
        <v>10</v>
      </c>
      <c r="F9" s="22" t="n">
        <v>35</v>
      </c>
      <c r="H9" s="22" t="n">
        <v>2</v>
      </c>
      <c r="I9" s="22" t="n">
        <v>90</v>
      </c>
      <c r="J9" s="22" t="n">
        <v>20</v>
      </c>
    </row>
    <row r="10">
      <c r="B10" s="22" t="n">
        <v>2</v>
      </c>
      <c r="C10" s="23" t="inlineStr">
        <is>
          <t>antigripin2</t>
        </is>
      </c>
      <c r="D10" s="22" t="n">
        <v>5</v>
      </c>
      <c r="E10" s="22" t="n">
        <v>3</v>
      </c>
      <c r="F10" s="22" t="n">
        <v>2</v>
      </c>
      <c r="H10" s="22" t="n">
        <v>2</v>
      </c>
      <c r="I10" s="22" t="n">
        <v>10</v>
      </c>
      <c r="J10" s="22" t="n">
        <v>6</v>
      </c>
    </row>
    <row r="11">
      <c r="B11" s="24" t="n">
        <v>3</v>
      </c>
      <c r="C11" s="25" t="inlineStr">
        <is>
          <t>rinazolin</t>
        </is>
      </c>
      <c r="D11" s="24" t="n">
        <v>15</v>
      </c>
      <c r="E11" s="24" t="n">
        <v>0</v>
      </c>
      <c r="F11" s="24" t="n">
        <v>15</v>
      </c>
      <c r="H11" s="22" t="n">
        <v>1</v>
      </c>
      <c r="I11" s="22" t="n">
        <v>15</v>
      </c>
      <c r="J11" s="22" t="n">
        <v>0</v>
      </c>
    </row>
    <row r="14">
      <c r="B14" s="26" t="inlineStr">
        <is>
          <t>Задолженность на 2023-11-30 (сумм)</t>
        </is>
      </c>
      <c r="C14" s="27" t="n"/>
      <c r="D14" s="27" t="n"/>
      <c r="E14" s="28" t="n">
        <v>115</v>
      </c>
      <c r="F14" s="27" t="n"/>
    </row>
    <row r="16">
      <c r="B16" s="26" t="inlineStr">
        <is>
          <t>Ост на 2023-11-30 (сумм)</t>
        </is>
      </c>
      <c r="C16" s="27" t="n"/>
      <c r="D16" s="27" t="n"/>
      <c r="E16" s="28" t="n">
        <v>26</v>
      </c>
      <c r="F16" s="27" t="n"/>
    </row>
    <row r="18">
      <c r="B18" s="26" t="inlineStr">
        <is>
          <t>Разница на 2023-11-30 (сумм)</t>
        </is>
      </c>
      <c r="C18" s="27" t="n"/>
      <c r="D18" s="27" t="n"/>
      <c r="E18" s="28" t="n">
        <v>89</v>
      </c>
      <c r="F18" s="27" t="n"/>
    </row>
  </sheetData>
  <mergeCells count="7">
    <mergeCell ref="B6:C6"/>
    <mergeCell ref="D5:F5"/>
    <mergeCell ref="B2:F2"/>
    <mergeCell ref="B5:C5"/>
    <mergeCell ref="D4:F4"/>
    <mergeCell ref="D6:F6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35"/>
  <sheetViews>
    <sheetView showGridLines="0" workbookViewId="0">
      <selection activeCell="M24" sqref="M24"/>
    </sheetView>
  </sheetViews>
  <sheetFormatPr baseColWidth="8" defaultRowHeight="15"/>
  <cols>
    <col width="9.140625" customWidth="1" style="1" min="1" max="1"/>
    <col width="3.28515625" bestFit="1" customWidth="1" style="1" min="2" max="2"/>
    <col width="30.5703125" bestFit="1" customWidth="1" style="1" min="3" max="3"/>
    <col width="6.7109375" bestFit="1" customWidth="1" style="1" min="4" max="4"/>
    <col width="7.140625" bestFit="1" customWidth="1" style="1" min="5" max="6"/>
    <col width="7.28515625" bestFit="1" customWidth="1" style="1" min="7" max="7"/>
    <col width="6.28515625" bestFit="1" customWidth="1" style="1" min="8" max="8"/>
    <col width="6.7109375" bestFit="1" customWidth="1" style="1" min="9" max="9"/>
    <col width="7.140625" bestFit="1" customWidth="1" style="1" min="10" max="10"/>
    <col width="7.28515625" bestFit="1" customWidth="1" style="1" min="11" max="12"/>
    <col width="7.7109375" bestFit="1" customWidth="1" style="1" min="13" max="13"/>
    <col width="9.140625" customWidth="1" style="1" min="14" max="14"/>
    <col width="10" bestFit="1" customWidth="1" style="1" min="15" max="15"/>
    <col width="13.5703125" bestFit="1" customWidth="1" style="1" min="16" max="16"/>
    <col width="12.42578125" bestFit="1" customWidth="1" style="1" min="17" max="17"/>
    <col width="9.140625" customWidth="1" style="1" min="18" max="16384"/>
  </cols>
  <sheetData>
    <row r="2">
      <c r="B2" s="15" t="inlineStr">
        <is>
          <t>АКТ СВЕРКИ ДЛЯ Мед. Представителя</t>
        </is>
      </c>
    </row>
    <row r="4">
      <c r="B4" s="14" t="inlineStr">
        <is>
          <t>Регион</t>
        </is>
      </c>
      <c r="C4" s="20" t="n"/>
      <c r="D4" s="16" t="inlineStr">
        <is>
          <t>Ташкент</t>
        </is>
      </c>
      <c r="E4" s="21" t="n"/>
      <c r="F4" s="20" t="n"/>
    </row>
    <row r="5">
      <c r="B5" s="14" t="inlineStr">
        <is>
          <t>Район</t>
        </is>
      </c>
      <c r="C5" s="20" t="n"/>
      <c r="D5" s="16" t="inlineStr">
        <is>
          <t>Алмазарский</t>
        </is>
      </c>
      <c r="E5" s="21" t="n"/>
      <c r="F5" s="20" t="n"/>
    </row>
    <row r="6">
      <c r="B6" s="14" t="inlineStr">
        <is>
          <t>Контрагент</t>
        </is>
      </c>
      <c r="C6" s="20" t="n"/>
      <c r="D6" s="16" t="inlineStr">
        <is>
          <t>"Соглом Фарм Мед"</t>
        </is>
      </c>
      <c r="E6" s="21" t="n"/>
      <c r="F6" s="20" t="n"/>
    </row>
    <row r="8" ht="30" customHeight="1">
      <c r="B8" s="19" t="inlineStr">
        <is>
          <t>№</t>
        </is>
      </c>
      <c r="C8" s="19" t="inlineStr">
        <is>
          <t>Товар</t>
        </is>
      </c>
      <c r="D8" s="19" t="inlineStr">
        <is>
          <t>Кол-во Приход (шт.)</t>
        </is>
      </c>
      <c r="E8" s="21" t="n"/>
      <c r="F8" s="21" t="n"/>
      <c r="G8" s="20" t="n"/>
      <c r="H8" s="19" t="inlineStr">
        <is>
          <t>Итого</t>
        </is>
      </c>
      <c r="I8" s="19" t="inlineStr">
        <is>
          <t>Кол-во Остаток (шт.)</t>
        </is>
      </c>
      <c r="J8" s="21" t="n"/>
      <c r="K8" s="21" t="n"/>
      <c r="L8" s="20" t="n"/>
      <c r="M8" s="19" t="inlineStr">
        <is>
          <t>Итого остатка</t>
        </is>
      </c>
    </row>
    <row r="9">
      <c r="B9" s="29" t="n"/>
      <c r="C9" s="29" t="n"/>
      <c r="D9" s="7" t="n">
        <v>44581</v>
      </c>
      <c r="E9" s="7" t="n">
        <v>44607</v>
      </c>
      <c r="F9" s="7" t="n">
        <v>44619</v>
      </c>
      <c r="G9" s="7" t="n">
        <v>44633</v>
      </c>
      <c r="H9" s="29" t="n"/>
      <c r="I9" s="7" t="n">
        <v>44589</v>
      </c>
      <c r="J9" s="7" t="n">
        <v>44606</v>
      </c>
      <c r="K9" s="7" t="n">
        <v>44621</v>
      </c>
      <c r="L9" s="7" t="n">
        <v>44634</v>
      </c>
      <c r="M9" s="29" t="n"/>
    </row>
    <row r="10">
      <c r="B10" s="3" t="n">
        <v>1</v>
      </c>
      <c r="C10" s="16" t="inlineStr">
        <is>
          <t>Валсам 80/5 табл №30</t>
        </is>
      </c>
      <c r="D10" s="3" t="n">
        <v>10</v>
      </c>
      <c r="E10" s="3" t="n"/>
      <c r="F10" s="3" t="n"/>
      <c r="G10" s="3" t="n"/>
      <c r="H10" s="3">
        <f>SUM(D10:G10)</f>
        <v/>
      </c>
      <c r="I10" s="3" t="n">
        <v>10</v>
      </c>
      <c r="J10" s="3" t="n">
        <v>9</v>
      </c>
      <c r="K10" s="3" t="n">
        <v>9</v>
      </c>
      <c r="L10" s="3" t="n">
        <v>5</v>
      </c>
      <c r="M10" s="3">
        <f>L10</f>
        <v/>
      </c>
      <c r="O10" s="8" t="n">
        <v>81532.67999999999</v>
      </c>
      <c r="P10" s="8">
        <f>H10*O10</f>
        <v/>
      </c>
      <c r="Q10" s="8">
        <f>O10*M10</f>
        <v/>
      </c>
      <c r="R10" s="5" t="n"/>
    </row>
    <row r="11">
      <c r="B11" s="3" t="n">
        <v>2</v>
      </c>
      <c r="C11" s="16" t="inlineStr">
        <is>
          <t>Зимокард MR 35мг №30</t>
        </is>
      </c>
      <c r="D11" s="3" t="n"/>
      <c r="E11" s="3" t="n">
        <v>50</v>
      </c>
      <c r="F11" s="3" t="n"/>
      <c r="G11" s="3" t="n"/>
      <c r="H11" s="3">
        <f>SUM(D11:G11)</f>
        <v/>
      </c>
      <c r="I11" s="3" t="n"/>
      <c r="J11" s="3" t="n"/>
      <c r="K11" s="3" t="n">
        <v>30</v>
      </c>
      <c r="L11" s="3" t="n">
        <v>29</v>
      </c>
      <c r="M11" s="3">
        <f>L11</f>
        <v/>
      </c>
      <c r="O11" s="8" t="n">
        <v>44285</v>
      </c>
      <c r="P11" s="8">
        <f>H11*O11</f>
        <v/>
      </c>
      <c r="Q11" s="8">
        <f>O11*M11</f>
        <v/>
      </c>
      <c r="R11" s="5" t="n"/>
    </row>
    <row r="12">
      <c r="B12" s="3" t="n">
        <v>3</v>
      </c>
      <c r="C12" s="16" t="inlineStr">
        <is>
          <t>Изивит В -р-р/иньек 3мл №5</t>
        </is>
      </c>
      <c r="D12" s="3" t="n">
        <v>20</v>
      </c>
      <c r="E12" s="3" t="n"/>
      <c r="F12" s="3" t="n"/>
      <c r="G12" s="3" t="n">
        <v>20</v>
      </c>
      <c r="H12" s="3">
        <f>SUM(D12:G12)</f>
        <v/>
      </c>
      <c r="I12" s="3" t="n">
        <v>7</v>
      </c>
      <c r="J12" s="3" t="n">
        <v>7</v>
      </c>
      <c r="K12" s="3" t="n">
        <v>0</v>
      </c>
      <c r="L12" s="3" t="n">
        <v>20</v>
      </c>
      <c r="M12" s="3">
        <f>L12</f>
        <v/>
      </c>
      <c r="O12" s="8" t="n">
        <v>31985</v>
      </c>
      <c r="P12" s="8">
        <f>H12*O12</f>
        <v/>
      </c>
      <c r="Q12" s="8">
        <f>O12*M12</f>
        <v/>
      </c>
      <c r="R12" s="5" t="n"/>
    </row>
    <row r="13">
      <c r="B13" s="3" t="n">
        <v>4</v>
      </c>
      <c r="C13" s="16" t="inlineStr">
        <is>
          <t>Картил супер крем 50г</t>
        </is>
      </c>
      <c r="D13" s="3" t="n"/>
      <c r="E13" s="3" t="n"/>
      <c r="F13" s="3" t="n">
        <v>50</v>
      </c>
      <c r="G13" s="3" t="n"/>
      <c r="H13" s="3">
        <f>SUM(D13:G13)</f>
        <v/>
      </c>
      <c r="I13" s="3" t="n"/>
      <c r="J13" s="3" t="n"/>
      <c r="K13" s="3" t="n">
        <v>48</v>
      </c>
      <c r="L13" s="3" t="n">
        <v>42</v>
      </c>
      <c r="M13" s="3">
        <f>L13</f>
        <v/>
      </c>
      <c r="O13" s="8" t="n">
        <v>54693.52</v>
      </c>
      <c r="P13" s="8">
        <f>H13*O13</f>
        <v/>
      </c>
      <c r="Q13" s="8">
        <f>O13*M13</f>
        <v/>
      </c>
      <c r="R13" s="5" t="n"/>
    </row>
    <row r="14">
      <c r="B14" s="3" t="n">
        <v>5</v>
      </c>
      <c r="C14" s="16" t="inlineStr">
        <is>
          <t>Лозалип-50 табл №30</t>
        </is>
      </c>
      <c r="D14" s="3" t="n">
        <v>30</v>
      </c>
      <c r="E14" s="3" t="n"/>
      <c r="F14" s="3" t="n"/>
      <c r="G14" s="3" t="n"/>
      <c r="H14" s="3">
        <f>SUM(D14:G14)</f>
        <v/>
      </c>
      <c r="I14" s="3" t="n">
        <v>30</v>
      </c>
      <c r="J14" s="3" t="n">
        <v>30</v>
      </c>
      <c r="K14" s="3" t="n">
        <v>30</v>
      </c>
      <c r="L14" s="3" t="n">
        <v>30</v>
      </c>
      <c r="M14" s="3">
        <f>L14</f>
        <v/>
      </c>
      <c r="O14" s="8" t="n">
        <v>43495.47</v>
      </c>
      <c r="P14" s="8">
        <f>H14*O14</f>
        <v/>
      </c>
      <c r="Q14" s="8">
        <f>O14*M14</f>
        <v/>
      </c>
      <c r="R14" s="5" t="n"/>
    </row>
    <row r="15">
      <c r="B15" s="3" t="n">
        <v>6</v>
      </c>
      <c r="C15" s="16" t="inlineStr">
        <is>
          <t>Роздей 10 табл №30</t>
        </is>
      </c>
      <c r="D15" s="3" t="n">
        <v>10</v>
      </c>
      <c r="E15" s="3" t="n"/>
      <c r="F15" s="3" t="n">
        <v>10</v>
      </c>
      <c r="G15" s="3" t="n">
        <v>10</v>
      </c>
      <c r="H15" s="3">
        <f>SUM(D15:G15)</f>
        <v/>
      </c>
      <c r="I15" s="3" t="n">
        <v>0</v>
      </c>
      <c r="J15" s="3" t="n">
        <v>0</v>
      </c>
      <c r="K15" s="3" t="n">
        <v>10</v>
      </c>
      <c r="L15" s="3" t="n">
        <v>9</v>
      </c>
      <c r="M15" s="3">
        <f>L15</f>
        <v/>
      </c>
      <c r="O15" s="8" t="n">
        <v>70765.09</v>
      </c>
      <c r="P15" s="8">
        <f>H15*O15</f>
        <v/>
      </c>
      <c r="Q15" s="8">
        <f>O15*M15</f>
        <v/>
      </c>
      <c r="R15" s="5" t="n"/>
    </row>
    <row r="16">
      <c r="B16" s="3" t="n">
        <v>7</v>
      </c>
      <c r="C16" s="16" t="inlineStr">
        <is>
          <t>Фосфомарин 250 мг ампулы №5</t>
        </is>
      </c>
      <c r="D16" s="3" t="n">
        <v>50</v>
      </c>
      <c r="E16" s="3" t="n"/>
      <c r="F16" s="3" t="n">
        <v>50</v>
      </c>
      <c r="G16" s="3" t="n"/>
      <c r="H16" s="3">
        <f>SUM(D16:G16)</f>
        <v/>
      </c>
      <c r="I16" s="3" t="n">
        <v>42</v>
      </c>
      <c r="J16" s="3" t="n">
        <v>28</v>
      </c>
      <c r="K16" s="3" t="n">
        <v>76</v>
      </c>
      <c r="L16" s="3" t="n">
        <v>51</v>
      </c>
      <c r="M16" s="3">
        <f>L16</f>
        <v/>
      </c>
      <c r="O16" s="8" t="n">
        <v>101931</v>
      </c>
      <c r="P16" s="8">
        <f>H16*O16</f>
        <v/>
      </c>
      <c r="Q16" s="8">
        <f>O16*M16</f>
        <v/>
      </c>
      <c r="R16" s="5" t="n"/>
    </row>
    <row r="17">
      <c r="B17" s="3" t="n">
        <v>8</v>
      </c>
      <c r="C17" s="16" t="inlineStr">
        <is>
          <t>Велкуин 100мл р-р инфуз</t>
        </is>
      </c>
      <c r="D17" s="3" t="n"/>
      <c r="E17" s="3" t="n"/>
      <c r="F17" s="3" t="n"/>
      <c r="G17" s="3" t="n">
        <v>20</v>
      </c>
      <c r="H17" s="3">
        <f>SUM(D17:G17)</f>
        <v/>
      </c>
      <c r="I17" s="3" t="n"/>
      <c r="J17" s="3" t="n"/>
      <c r="K17" s="3" t="n"/>
      <c r="L17" s="3" t="n">
        <v>20</v>
      </c>
      <c r="M17" s="3">
        <f>L17</f>
        <v/>
      </c>
      <c r="O17" s="8" t="n">
        <v>36036.54</v>
      </c>
      <c r="P17" s="8">
        <f>H17*O17</f>
        <v/>
      </c>
      <c r="Q17" s="8">
        <f>O17*M17</f>
        <v/>
      </c>
      <c r="R17" s="5" t="n"/>
    </row>
    <row r="18">
      <c r="B18" s="3" t="n">
        <v>9</v>
      </c>
      <c r="C18" s="16" t="inlineStr">
        <is>
          <t>Зетрон 1000 пор/иньек №1</t>
        </is>
      </c>
      <c r="D18" s="3" t="n"/>
      <c r="E18" s="3" t="n"/>
      <c r="F18" s="3" t="n"/>
      <c r="G18" s="3" t="n">
        <v>50</v>
      </c>
      <c r="H18" s="3">
        <f>SUM(D18:G18)</f>
        <v/>
      </c>
      <c r="I18" s="3" t="n"/>
      <c r="J18" s="3" t="n"/>
      <c r="K18" s="3" t="n"/>
      <c r="L18" s="3" t="n">
        <v>50</v>
      </c>
      <c r="M18" s="3">
        <f>L18</f>
        <v/>
      </c>
      <c r="O18" s="8" t="n">
        <v>39023</v>
      </c>
      <c r="P18" s="8">
        <f>H18*O18</f>
        <v/>
      </c>
      <c r="Q18" s="8">
        <f>O18*M18</f>
        <v/>
      </c>
      <c r="R18" s="5" t="n"/>
    </row>
    <row r="19">
      <c r="B19" s="3" t="n">
        <v>10</v>
      </c>
      <c r="C19" s="16" t="inlineStr">
        <is>
          <t>Ладеф-500 пор/иньек №1</t>
        </is>
      </c>
      <c r="D19" s="3" t="n">
        <v>50</v>
      </c>
      <c r="E19" s="3" t="n"/>
      <c r="F19" s="3" t="n"/>
      <c r="G19" s="3" t="n"/>
      <c r="H19" s="3">
        <f>SUM(D19:G19)</f>
        <v/>
      </c>
      <c r="I19" s="3" t="n">
        <v>49</v>
      </c>
      <c r="J19" s="3" t="n">
        <v>47</v>
      </c>
      <c r="K19" s="3" t="n">
        <v>39</v>
      </c>
      <c r="L19" s="3" t="n">
        <v>35</v>
      </c>
      <c r="M19" s="3">
        <f>L19</f>
        <v/>
      </c>
      <c r="O19" s="8" t="n">
        <v>35945</v>
      </c>
      <c r="P19" s="8">
        <f>H19*O19</f>
        <v/>
      </c>
      <c r="Q19" s="8">
        <f>O19*M19</f>
        <v/>
      </c>
      <c r="R19" s="5" t="n"/>
    </row>
    <row r="20">
      <c r="B20" s="3" t="n">
        <v>11</v>
      </c>
      <c r="C20" s="16" t="inlineStr">
        <is>
          <t>Аксазолид 100 р-р инфуз</t>
        </is>
      </c>
      <c r="D20" s="3" t="n"/>
      <c r="E20" s="3" t="n">
        <v>30</v>
      </c>
      <c r="F20" s="3" t="n"/>
      <c r="G20" s="3" t="n"/>
      <c r="H20" s="3">
        <f>SUM(D20:G20)</f>
        <v/>
      </c>
      <c r="I20" s="3" t="n"/>
      <c r="J20" s="3" t="n"/>
      <c r="K20" s="3" t="n">
        <v>28</v>
      </c>
      <c r="L20" s="3" t="n">
        <v>28</v>
      </c>
      <c r="M20" s="3">
        <f>L20</f>
        <v/>
      </c>
      <c r="O20" s="8" t="n">
        <v>32811.58</v>
      </c>
      <c r="P20" s="8">
        <f>H20*O20</f>
        <v/>
      </c>
      <c r="Q20" s="8">
        <f>O20*M20</f>
        <v/>
      </c>
      <c r="R20" s="5" t="n"/>
    </row>
    <row r="21">
      <c r="B21" s="3" t="n">
        <v>12</v>
      </c>
      <c r="C21" s="16" t="inlineStr">
        <is>
          <t>Аксацип р-р инфуз</t>
        </is>
      </c>
      <c r="D21" s="3" t="n"/>
      <c r="E21" s="3" t="n">
        <v>30</v>
      </c>
      <c r="F21" s="3" t="n"/>
      <c r="G21" s="3" t="n"/>
      <c r="H21" s="3">
        <f>SUM(D21:G21)</f>
        <v/>
      </c>
      <c r="I21" s="3" t="n"/>
      <c r="J21" s="3" t="n"/>
      <c r="K21" s="3" t="n">
        <v>30</v>
      </c>
      <c r="L21" s="3" t="n">
        <v>30</v>
      </c>
      <c r="M21" s="3">
        <f>L21</f>
        <v/>
      </c>
      <c r="O21" s="8" t="n">
        <v>15241</v>
      </c>
      <c r="P21" s="8">
        <f>H21*O21</f>
        <v/>
      </c>
      <c r="Q21" s="8">
        <f>O21*M21</f>
        <v/>
      </c>
      <c r="R21" s="5" t="n"/>
    </row>
    <row r="22">
      <c r="B22" s="3" t="n">
        <v>13</v>
      </c>
      <c r="C22" s="16" t="inlineStr">
        <is>
          <t>Акуферон сироп 150мл</t>
        </is>
      </c>
      <c r="D22" s="3" t="n">
        <v>5</v>
      </c>
      <c r="E22" s="3" t="n">
        <v>5</v>
      </c>
      <c r="F22" s="3" t="n"/>
      <c r="G22" s="3" t="n"/>
      <c r="H22" s="3">
        <f>SUM(D22:G22)</f>
        <v/>
      </c>
      <c r="I22" s="3" t="n">
        <v>0</v>
      </c>
      <c r="J22" s="3" t="n"/>
      <c r="K22" s="3" t="n">
        <v>5</v>
      </c>
      <c r="L22" s="3" t="n">
        <v>0</v>
      </c>
      <c r="M22" s="3">
        <f>L22</f>
        <v/>
      </c>
      <c r="O22" s="8" t="n">
        <v>45063</v>
      </c>
      <c r="P22" s="8">
        <f>H22*O22</f>
        <v/>
      </c>
      <c r="Q22" s="8">
        <f>O22*M22</f>
        <v/>
      </c>
      <c r="R22" s="5" t="n"/>
    </row>
    <row r="23">
      <c r="B23" s="3" t="n">
        <v>14</v>
      </c>
      <c r="C23" s="16" t="inlineStr">
        <is>
          <t>Азиновел 500 табл №3</t>
        </is>
      </c>
      <c r="D23" s="3" t="n">
        <v>300</v>
      </c>
      <c r="E23" s="3" t="n"/>
      <c r="F23" s="3" t="n"/>
      <c r="G23" s="3" t="n"/>
      <c r="H23" s="3">
        <f>SUM(D23:G23)</f>
        <v/>
      </c>
      <c r="I23" s="3" t="n">
        <v>280</v>
      </c>
      <c r="J23" s="3" t="n">
        <v>261</v>
      </c>
      <c r="K23" s="3" t="n">
        <v>260</v>
      </c>
      <c r="L23" s="3" t="n">
        <v>258</v>
      </c>
      <c r="M23" s="3">
        <f>L23</f>
        <v/>
      </c>
      <c r="O23" s="8" t="n">
        <v>23694</v>
      </c>
      <c r="P23" s="8">
        <f>H23*O23</f>
        <v/>
      </c>
      <c r="Q23" s="8">
        <f>O23*M23</f>
        <v/>
      </c>
      <c r="R23" s="5" t="n"/>
    </row>
    <row r="24">
      <c r="B24" s="3" t="n">
        <v>15</v>
      </c>
      <c r="C24" s="16" t="inlineStr">
        <is>
          <t>Азиновел сусп 15мл</t>
        </is>
      </c>
      <c r="D24" s="3" t="n">
        <v>100</v>
      </c>
      <c r="E24" s="3" t="n"/>
      <c r="F24" s="3" t="n"/>
      <c r="G24" s="3" t="n"/>
      <c r="H24" s="3">
        <f>SUM(D24:G24)</f>
        <v/>
      </c>
      <c r="I24" s="3" t="n">
        <v>100</v>
      </c>
      <c r="J24" s="3" t="n">
        <v>100</v>
      </c>
      <c r="K24" s="3" t="n">
        <v>100</v>
      </c>
      <c r="L24" s="3" t="n">
        <v>100</v>
      </c>
      <c r="M24" s="3">
        <f>L24</f>
        <v/>
      </c>
      <c r="O24" s="8" t="n">
        <v>27825</v>
      </c>
      <c r="P24" s="8">
        <f>H24*O24</f>
        <v/>
      </c>
      <c r="Q24" s="8">
        <f>O24*M24</f>
        <v/>
      </c>
      <c r="R24" s="5" t="n"/>
    </row>
    <row r="25">
      <c r="B25" s="3" t="n">
        <v>16</v>
      </c>
      <c r="C25" s="16" t="inlineStr">
        <is>
          <t>Неуфастер гель 30г</t>
        </is>
      </c>
      <c r="D25" s="3" t="n"/>
      <c r="E25" s="3" t="n">
        <v>1000</v>
      </c>
      <c r="F25" s="3" t="n"/>
      <c r="G25" s="3" t="n"/>
      <c r="H25" s="3">
        <f>SUM(D25:G25)</f>
        <v/>
      </c>
      <c r="I25" s="3" t="n"/>
      <c r="J25" s="3" t="n"/>
      <c r="K25" s="3" t="n">
        <v>500</v>
      </c>
      <c r="L25" s="3" t="n">
        <v>150</v>
      </c>
      <c r="M25" s="3">
        <f>L25</f>
        <v/>
      </c>
      <c r="O25" s="8" t="n">
        <v>22405</v>
      </c>
      <c r="P25" s="8">
        <f>H25*O25</f>
        <v/>
      </c>
      <c r="Q25" s="8">
        <f>O25*M25</f>
        <v/>
      </c>
      <c r="R25" s="5" t="n"/>
    </row>
    <row r="26">
      <c r="B26" s="3" t="n">
        <v>17</v>
      </c>
      <c r="C26" s="16" t="inlineStr">
        <is>
          <t>Неуфастер кидс сусп 60мл</t>
        </is>
      </c>
      <c r="D26" s="3" t="n"/>
      <c r="E26" s="3" t="n"/>
      <c r="F26" s="3" t="n">
        <v>1500</v>
      </c>
      <c r="G26" s="3" t="n"/>
      <c r="H26" s="3">
        <f>SUM(D26:G26)</f>
        <v/>
      </c>
      <c r="I26" s="3" t="n"/>
      <c r="J26" s="3" t="n"/>
      <c r="K26" s="3" t="n">
        <v>1005</v>
      </c>
      <c r="L26" s="3" t="n">
        <v>753</v>
      </c>
      <c r="M26" s="3">
        <f>L26</f>
        <v/>
      </c>
      <c r="O26" s="8" t="n">
        <v>15779</v>
      </c>
      <c r="P26" s="8">
        <f>H26*O26</f>
        <v/>
      </c>
      <c r="Q26" s="8">
        <f>O26*M26</f>
        <v/>
      </c>
      <c r="R26" s="5" t="n"/>
    </row>
    <row r="27">
      <c r="B27" s="3" t="n">
        <v>18</v>
      </c>
      <c r="C27" s="16" t="inlineStr">
        <is>
          <t>Неуфастер смайл сусп 100мл</t>
        </is>
      </c>
      <c r="D27" s="3" t="n"/>
      <c r="E27" s="3" t="n"/>
      <c r="F27" s="3" t="n"/>
      <c r="G27" s="3" t="n">
        <v>1000</v>
      </c>
      <c r="H27" s="3">
        <f>SUM(D27:G27)</f>
        <v/>
      </c>
      <c r="I27" s="3" t="n"/>
      <c r="J27" s="3" t="n"/>
      <c r="K27" s="3" t="n"/>
      <c r="L27" s="3" t="n">
        <v>986</v>
      </c>
      <c r="M27" s="3">
        <f>L27</f>
        <v/>
      </c>
      <c r="O27" s="8" t="n">
        <v>20296</v>
      </c>
      <c r="P27" s="8">
        <f>H27*O27</f>
        <v/>
      </c>
      <c r="Q27" s="8">
        <f>O27*M27</f>
        <v/>
      </c>
      <c r="R27" s="5" t="n"/>
    </row>
    <row r="28">
      <c r="B28" s="3" t="n">
        <v>19</v>
      </c>
      <c r="C28" s="16" t="inlineStr">
        <is>
          <t>Аминорм 100мл</t>
        </is>
      </c>
      <c r="D28" s="3" t="n">
        <v>50</v>
      </c>
      <c r="E28" s="3" t="n"/>
      <c r="F28" s="3" t="n"/>
      <c r="G28" s="3" t="n"/>
      <c r="H28" s="3">
        <f>SUM(D28:G28)</f>
        <v/>
      </c>
      <c r="I28" s="3" t="n">
        <v>48</v>
      </c>
      <c r="J28" s="3" t="n">
        <v>37</v>
      </c>
      <c r="K28" s="3" t="n">
        <v>28</v>
      </c>
      <c r="L28" s="3" t="n">
        <v>0</v>
      </c>
      <c r="M28" s="3">
        <f>L28</f>
        <v/>
      </c>
      <c r="O28" s="8" t="n">
        <v>47223</v>
      </c>
      <c r="P28" s="8">
        <f>H28*O28</f>
        <v/>
      </c>
      <c r="Q28" s="8">
        <f>O28*M28</f>
        <v/>
      </c>
      <c r="R28" s="5" t="n"/>
    </row>
    <row r="29">
      <c r="O29" s="16" t="n"/>
      <c r="P29" s="8">
        <f>SUM(P10:P28)</f>
        <v/>
      </c>
      <c r="Q29" s="8">
        <f>SUM(Q10:Q28)</f>
        <v/>
      </c>
    </row>
    <row r="30">
      <c r="O30" s="9" t="n">
        <v>0.5</v>
      </c>
      <c r="P30" s="8">
        <f>P29*O30</f>
        <v/>
      </c>
      <c r="Q30" s="16" t="n"/>
    </row>
    <row r="31">
      <c r="B31" s="10" t="inlineStr">
        <is>
          <t>Задолженность на 14.мар (сумм)</t>
        </is>
      </c>
      <c r="C31" s="30" t="n"/>
      <c r="D31" s="30" t="n"/>
      <c r="E31" s="12">
        <f>P29-P30</f>
        <v/>
      </c>
      <c r="F31" s="30" t="n"/>
    </row>
    <row r="32">
      <c r="B32" s="6" t="n"/>
      <c r="C32" s="6" t="n"/>
      <c r="D32" s="6" t="n"/>
      <c r="E32" s="6" t="n"/>
      <c r="F32" s="6" t="n"/>
    </row>
    <row r="33">
      <c r="B33" s="10" t="inlineStr">
        <is>
          <t>Ост на 14.мар (сумм)</t>
        </is>
      </c>
      <c r="C33" s="30" t="n"/>
      <c r="D33" s="30" t="n"/>
      <c r="E33" s="12">
        <f>Q29</f>
        <v/>
      </c>
      <c r="F33" s="30" t="n"/>
    </row>
    <row r="34">
      <c r="B34" s="6" t="n"/>
      <c r="C34" s="6" t="n"/>
      <c r="D34" s="6" t="n"/>
      <c r="E34" s="6" t="n"/>
      <c r="F34" s="6" t="n"/>
    </row>
    <row r="35">
      <c r="B35" s="10" t="inlineStr">
        <is>
          <t>Разница на 14.мар (сумм)</t>
        </is>
      </c>
      <c r="C35" s="30" t="n"/>
      <c r="D35" s="30" t="n"/>
      <c r="E35" s="12">
        <f>E31-E33</f>
        <v/>
      </c>
      <c r="F35" s="30" t="n"/>
    </row>
  </sheetData>
  <mergeCells count="19">
    <mergeCell ref="I8:L8"/>
    <mergeCell ref="D8:G8"/>
    <mergeCell ref="E33:F33"/>
    <mergeCell ref="B8:B9"/>
    <mergeCell ref="E35:F35"/>
    <mergeCell ref="B2:F2"/>
    <mergeCell ref="D4:F4"/>
    <mergeCell ref="E31:F31"/>
    <mergeCell ref="B33:D33"/>
    <mergeCell ref="C8:C9"/>
    <mergeCell ref="D5:F5"/>
    <mergeCell ref="M8:M9"/>
    <mergeCell ref="B35:D35"/>
    <mergeCell ref="B6:C6"/>
    <mergeCell ref="B31:D31"/>
    <mergeCell ref="H8:H9"/>
    <mergeCell ref="B5:C5"/>
    <mergeCell ref="D6:F6"/>
    <mergeCell ref="B4:C4"/>
  </mergeCells>
  <conditionalFormatting sqref="B10:M28">
    <cfRule type="expression" priority="1" dxfId="0">
      <formula>$M10=0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2022-03-14T04:03:18Z</dcterms:created>
  <dcterms:modified xsi:type="dcterms:W3CDTF">2023-11-30T16:43:23Z</dcterms:modified>
  <cp:lastModifiedBy>user</cp:lastModifiedBy>
</cp:coreProperties>
</file>