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I Student\Downloads\"/>
    </mc:Choice>
  </mc:AlternateContent>
  <bookViews>
    <workbookView xWindow="0" yWindow="0" windowWidth="24000" windowHeight="13635" activeTab="4"/>
  </bookViews>
  <sheets>
    <sheet name="Original" sheetId="1" r:id="rId1"/>
    <sheet name="By Lat" sheetId="2" r:id="rId2"/>
    <sheet name="By Lat All" sheetId="3" r:id="rId3"/>
    <sheet name="By Elevation" sheetId="4" r:id="rId4"/>
    <sheet name="List of Stations" sheetId="5" r:id="rId5"/>
    <sheet name="Comparison with UC" sheetId="6" r:id="rId6"/>
    <sheet name="Comparison Chart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cn.WorksheetConnection_ListofStationsE1F211" hidden="1">'List of Stations'!$E$1:$F$20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83270c8-b3eb-4970-9b7c-7263bef2c15a" name="Range" connection="WorksheetConnection_List of Stations!$E$1:$F$21"/>
        </x15:modelTables>
      </x15:dataModel>
    </ext>
  </extLst>
</workbook>
</file>

<file path=xl/calcChain.xml><?xml version="1.0" encoding="utf-8"?>
<calcChain xmlns="http://schemas.openxmlformats.org/spreadsheetml/2006/main">
  <c r="S1" i="7" l="1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T21" i="4" l="1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" i="4"/>
  <c r="O21" i="4"/>
  <c r="O20" i="4"/>
  <c r="O19" i="4"/>
  <c r="O18" i="4"/>
  <c r="O17" i="4"/>
  <c r="O16" i="4"/>
  <c r="O15" i="4"/>
  <c r="O14" i="4"/>
  <c r="O13" i="4"/>
  <c r="O12" i="4"/>
  <c r="O1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1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1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1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1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O25" i="4" l="1"/>
  <c r="D23" i="4"/>
  <c r="E26" i="4"/>
  <c r="F25" i="4"/>
  <c r="G26" i="4"/>
  <c r="I23" i="4"/>
  <c r="R23" i="4"/>
  <c r="B26" i="4"/>
  <c r="C24" i="4"/>
  <c r="H26" i="4"/>
  <c r="J26" i="4"/>
  <c r="L26" i="4"/>
  <c r="N26" i="4"/>
  <c r="P26" i="4"/>
  <c r="P24" i="4"/>
  <c r="Q25" i="4"/>
  <c r="S26" i="4"/>
  <c r="S24" i="4"/>
  <c r="F23" i="4"/>
  <c r="I25" i="4"/>
  <c r="J23" i="4"/>
  <c r="K23" i="4"/>
  <c r="L23" i="4"/>
  <c r="M25" i="4"/>
  <c r="O22" i="4"/>
  <c r="R25" i="4"/>
  <c r="C22" i="4"/>
  <c r="E24" i="4"/>
  <c r="G23" i="4"/>
  <c r="H23" i="4"/>
  <c r="M24" i="4"/>
  <c r="M26" i="4"/>
  <c r="O26" i="4"/>
  <c r="P25" i="4"/>
  <c r="Q23" i="4"/>
  <c r="T26" i="4"/>
  <c r="T24" i="4"/>
  <c r="T23" i="4"/>
  <c r="T25" i="4"/>
  <c r="T22" i="4"/>
  <c r="S23" i="4"/>
  <c r="S25" i="4"/>
  <c r="S22" i="4"/>
  <c r="R24" i="4"/>
  <c r="R22" i="4"/>
  <c r="R26" i="4"/>
  <c r="Q24" i="4"/>
  <c r="Q22" i="4"/>
  <c r="Q26" i="4"/>
  <c r="P22" i="4"/>
  <c r="P23" i="4"/>
  <c r="O23" i="4"/>
  <c r="O24" i="4"/>
  <c r="N23" i="4"/>
  <c r="N24" i="4"/>
  <c r="N25" i="4"/>
  <c r="N22" i="4"/>
  <c r="M22" i="4"/>
  <c r="M23" i="4"/>
  <c r="L24" i="4"/>
  <c r="L25" i="4"/>
  <c r="L22" i="4"/>
  <c r="K24" i="4"/>
  <c r="K25" i="4"/>
  <c r="K22" i="4"/>
  <c r="K26" i="4"/>
  <c r="J24" i="4"/>
  <c r="J25" i="4"/>
  <c r="J22" i="4"/>
  <c r="I24" i="4"/>
  <c r="I22" i="4"/>
  <c r="I26" i="4"/>
  <c r="H24" i="4"/>
  <c r="H25" i="4"/>
  <c r="H22" i="4"/>
  <c r="G24" i="4"/>
  <c r="G22" i="4"/>
  <c r="G25" i="4"/>
  <c r="F24" i="4"/>
  <c r="F22" i="4"/>
  <c r="F26" i="4"/>
  <c r="E22" i="4"/>
  <c r="E23" i="4"/>
  <c r="E25" i="4"/>
  <c r="D24" i="4"/>
  <c r="D25" i="4"/>
  <c r="D22" i="4"/>
  <c r="D26" i="4"/>
  <c r="C25" i="4"/>
  <c r="C26" i="4"/>
  <c r="C23" i="4"/>
  <c r="B23" i="4"/>
  <c r="B24" i="4"/>
  <c r="B25" i="4"/>
  <c r="B22" i="4"/>
  <c r="T21" i="3" l="1"/>
  <c r="S21" i="3"/>
  <c r="R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P11" i="3"/>
  <c r="O11" i="3"/>
  <c r="O25" i="3" s="1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P10" i="3"/>
  <c r="O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P9" i="3"/>
  <c r="O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P8" i="3"/>
  <c r="O8" i="3"/>
  <c r="M8" i="3"/>
  <c r="L8" i="3"/>
  <c r="K8" i="3"/>
  <c r="J8" i="3"/>
  <c r="H8" i="3"/>
  <c r="G8" i="3"/>
  <c r="F8" i="3"/>
  <c r="E8" i="3"/>
  <c r="D8" i="3"/>
  <c r="C8" i="3"/>
  <c r="B8" i="3"/>
  <c r="T7" i="3"/>
  <c r="S7" i="3"/>
  <c r="R7" i="3"/>
  <c r="P7" i="3"/>
  <c r="M7" i="3"/>
  <c r="L7" i="3"/>
  <c r="K7" i="3"/>
  <c r="J7" i="3"/>
  <c r="H7" i="3"/>
  <c r="G7" i="3"/>
  <c r="F7" i="3"/>
  <c r="E7" i="3"/>
  <c r="D7" i="3"/>
  <c r="C7" i="3"/>
  <c r="B7" i="3"/>
  <c r="T6" i="3"/>
  <c r="S6" i="3"/>
  <c r="R6" i="3"/>
  <c r="P6" i="3"/>
  <c r="M6" i="3"/>
  <c r="L6" i="3"/>
  <c r="K6" i="3"/>
  <c r="J6" i="3"/>
  <c r="H6" i="3"/>
  <c r="G6" i="3"/>
  <c r="F6" i="3"/>
  <c r="E6" i="3"/>
  <c r="D6" i="3"/>
  <c r="C6" i="3"/>
  <c r="B6" i="3"/>
  <c r="T5" i="3"/>
  <c r="S5" i="3"/>
  <c r="R5" i="3"/>
  <c r="Q5" i="3"/>
  <c r="P5" i="3"/>
  <c r="M5" i="3"/>
  <c r="K5" i="3"/>
  <c r="J5" i="3"/>
  <c r="H5" i="3"/>
  <c r="G5" i="3"/>
  <c r="F5" i="3"/>
  <c r="E5" i="3"/>
  <c r="D5" i="3"/>
  <c r="C5" i="3"/>
  <c r="B5" i="3"/>
  <c r="T4" i="3"/>
  <c r="S4" i="3"/>
  <c r="R4" i="3"/>
  <c r="Q4" i="3"/>
  <c r="P4" i="3"/>
  <c r="M4" i="3"/>
  <c r="K4" i="3"/>
  <c r="J4" i="3"/>
  <c r="H4" i="3"/>
  <c r="G4" i="3"/>
  <c r="F4" i="3"/>
  <c r="E4" i="3"/>
  <c r="D4" i="3"/>
  <c r="C4" i="3"/>
  <c r="B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T3" i="3"/>
  <c r="R3" i="3"/>
  <c r="Q3" i="3"/>
  <c r="P3" i="3"/>
  <c r="M3" i="3"/>
  <c r="K3" i="3"/>
  <c r="J3" i="3"/>
  <c r="H3" i="3"/>
  <c r="G3" i="3"/>
  <c r="F3" i="3"/>
  <c r="E3" i="3"/>
  <c r="D3" i="3"/>
  <c r="C3" i="3"/>
  <c r="A3" i="3"/>
  <c r="T2" i="3"/>
  <c r="R2" i="3"/>
  <c r="P2" i="3"/>
  <c r="M2" i="3"/>
  <c r="K2" i="3"/>
  <c r="J2" i="3"/>
  <c r="H2" i="3"/>
  <c r="G2" i="3"/>
  <c r="F2" i="3"/>
  <c r="E2" i="3"/>
  <c r="D2" i="3"/>
  <c r="C2" i="3"/>
  <c r="T1" i="3"/>
  <c r="S1" i="3"/>
  <c r="R1" i="3"/>
  <c r="Q1" i="3"/>
  <c r="P1" i="3"/>
  <c r="O1" i="3"/>
  <c r="N1" i="3"/>
  <c r="L1" i="3"/>
  <c r="K1" i="3"/>
  <c r="J1" i="3"/>
  <c r="I1" i="3"/>
  <c r="H1" i="3"/>
  <c r="G1" i="3"/>
  <c r="F1" i="3"/>
  <c r="E1" i="3"/>
  <c r="D1" i="3"/>
  <c r="C1" i="3"/>
  <c r="B1" i="3"/>
  <c r="B25" i="3" l="1"/>
  <c r="K25" i="3"/>
  <c r="B24" i="3"/>
  <c r="O23" i="3"/>
  <c r="N24" i="3"/>
  <c r="F24" i="3"/>
  <c r="T26" i="3"/>
  <c r="I23" i="3"/>
  <c r="J23" i="3"/>
  <c r="E23" i="3"/>
  <c r="J24" i="3"/>
  <c r="L26" i="3"/>
  <c r="S23" i="3"/>
  <c r="C25" i="3"/>
  <c r="S25" i="3"/>
  <c r="D26" i="3"/>
  <c r="H26" i="3"/>
  <c r="P26" i="3"/>
  <c r="T24" i="3"/>
  <c r="L24" i="3"/>
  <c r="I25" i="3"/>
  <c r="I26" i="3"/>
  <c r="B23" i="3"/>
  <c r="B26" i="3"/>
  <c r="G25" i="3"/>
  <c r="G23" i="3"/>
  <c r="F23" i="3"/>
  <c r="F22" i="3"/>
  <c r="C23" i="3"/>
  <c r="K23" i="3"/>
  <c r="K24" i="3"/>
  <c r="E26" i="3"/>
  <c r="R24" i="3"/>
  <c r="R23" i="3"/>
  <c r="M23" i="3"/>
  <c r="M26" i="3"/>
  <c r="E22" i="3"/>
  <c r="M22" i="3"/>
  <c r="G24" i="3"/>
  <c r="O24" i="3"/>
  <c r="D25" i="3"/>
  <c r="L25" i="3"/>
  <c r="B22" i="3"/>
  <c r="J22" i="3"/>
  <c r="R22" i="3"/>
  <c r="D24" i="3"/>
  <c r="P24" i="3"/>
  <c r="E25" i="3"/>
  <c r="M25" i="3"/>
  <c r="F26" i="3"/>
  <c r="N26" i="3"/>
  <c r="C22" i="3"/>
  <c r="G22" i="3"/>
  <c r="K22" i="3"/>
  <c r="O22" i="3"/>
  <c r="S22" i="3"/>
  <c r="D23" i="3"/>
  <c r="H23" i="3"/>
  <c r="L23" i="3"/>
  <c r="P23" i="3"/>
  <c r="T23" i="3"/>
  <c r="E24" i="3"/>
  <c r="I24" i="3"/>
  <c r="M24" i="3"/>
  <c r="F25" i="3"/>
  <c r="J25" i="3"/>
  <c r="N25" i="3"/>
  <c r="R25" i="3"/>
  <c r="C26" i="3"/>
  <c r="G26" i="3"/>
  <c r="K26" i="3"/>
  <c r="O26" i="3"/>
  <c r="S26" i="3"/>
  <c r="I22" i="3"/>
  <c r="N23" i="3"/>
  <c r="C24" i="3"/>
  <c r="S24" i="3"/>
  <c r="H25" i="3"/>
  <c r="P25" i="3"/>
  <c r="T25" i="3"/>
  <c r="N22" i="3"/>
  <c r="H24" i="3"/>
  <c r="J26" i="3"/>
  <c r="R26" i="3"/>
  <c r="D22" i="3"/>
  <c r="H22" i="3"/>
  <c r="L22" i="3"/>
  <c r="P22" i="3"/>
  <c r="T22" i="3"/>
  <c r="M1" i="3"/>
  <c r="Q6" i="3" l="1"/>
  <c r="Q7" i="3" l="1"/>
  <c r="Q8" i="3" l="1"/>
  <c r="Q9" i="3" l="1"/>
  <c r="Q10" i="3" l="1"/>
  <c r="Q11" i="3" l="1"/>
  <c r="Q12" i="3" l="1"/>
  <c r="Q13" i="3" l="1"/>
  <c r="Q14" i="3" l="1"/>
  <c r="Q15" i="3" l="1"/>
  <c r="Q16" i="3" l="1"/>
  <c r="Q17" i="3" l="1"/>
  <c r="Q18" i="3" l="1"/>
  <c r="Q19" i="3" l="1"/>
  <c r="Q20" i="3" l="1"/>
  <c r="Q23" i="3" l="1"/>
  <c r="Q25" i="3"/>
  <c r="Q24" i="3"/>
  <c r="Q26" i="3"/>
  <c r="Q22" i="3"/>
  <c r="T21" i="2" l="1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1" i="2"/>
  <c r="R21" i="2"/>
  <c r="R20" i="2"/>
  <c r="R19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1" i="2"/>
  <c r="N21" i="2"/>
  <c r="N20" i="2"/>
  <c r="N19" i="2"/>
  <c r="N18" i="2"/>
  <c r="N17" i="2"/>
  <c r="N16" i="2"/>
  <c r="N15" i="2"/>
  <c r="N14" i="2"/>
  <c r="N13" i="2"/>
  <c r="N12" i="2"/>
  <c r="N1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1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1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O25" i="2" l="1"/>
  <c r="R26" i="2"/>
  <c r="B26" i="2"/>
  <c r="D25" i="2"/>
  <c r="P26" i="2"/>
  <c r="S24" i="2"/>
  <c r="G25" i="2"/>
  <c r="H26" i="2"/>
  <c r="J23" i="2"/>
  <c r="E22" i="2"/>
  <c r="T24" i="2"/>
  <c r="G26" i="2"/>
  <c r="H25" i="2"/>
  <c r="J26" i="2"/>
  <c r="L25" i="2"/>
  <c r="M26" i="2"/>
  <c r="M24" i="2"/>
  <c r="T26" i="2"/>
  <c r="C26" i="2"/>
  <c r="F24" i="2"/>
  <c r="F25" i="2"/>
  <c r="I26" i="2"/>
  <c r="J24" i="2"/>
  <c r="L23" i="2"/>
  <c r="L24" i="2"/>
  <c r="N26" i="2"/>
  <c r="O24" i="2"/>
  <c r="Q26" i="2"/>
  <c r="S22" i="2"/>
  <c r="B25" i="2"/>
  <c r="C23" i="2"/>
  <c r="D23" i="2"/>
  <c r="D24" i="2"/>
  <c r="E24" i="2"/>
  <c r="P25" i="2"/>
  <c r="K26" i="2"/>
  <c r="T23" i="2"/>
  <c r="T25" i="2"/>
  <c r="T22" i="2"/>
  <c r="S26" i="2"/>
  <c r="S23" i="2"/>
  <c r="S25" i="2"/>
  <c r="R24" i="2"/>
  <c r="R25" i="2"/>
  <c r="R23" i="2"/>
  <c r="R22" i="2"/>
  <c r="Q22" i="2"/>
  <c r="Q23" i="2"/>
  <c r="Q25" i="2"/>
  <c r="Q24" i="2"/>
  <c r="P24" i="2"/>
  <c r="P22" i="2"/>
  <c r="P23" i="2"/>
  <c r="O22" i="2"/>
  <c r="O26" i="2"/>
  <c r="O23" i="2"/>
  <c r="N24" i="2"/>
  <c r="N25" i="2"/>
  <c r="N23" i="2"/>
  <c r="N22" i="2"/>
  <c r="M23" i="2"/>
  <c r="M25" i="2"/>
  <c r="M22" i="2"/>
  <c r="L22" i="2"/>
  <c r="L26" i="2"/>
  <c r="K23" i="2"/>
  <c r="K24" i="2"/>
  <c r="K25" i="2"/>
  <c r="K22" i="2"/>
  <c r="J25" i="2"/>
  <c r="J22" i="2"/>
  <c r="I25" i="2"/>
  <c r="I23" i="2"/>
  <c r="I24" i="2"/>
  <c r="I22" i="2"/>
  <c r="H22" i="2"/>
  <c r="H23" i="2"/>
  <c r="H24" i="2"/>
  <c r="G23" i="2"/>
  <c r="G24" i="2"/>
  <c r="G22" i="2"/>
  <c r="F26" i="2"/>
  <c r="F23" i="2"/>
  <c r="F22" i="2"/>
  <c r="E25" i="2"/>
  <c r="E26" i="2"/>
  <c r="E23" i="2"/>
  <c r="D22" i="2"/>
  <c r="D26" i="2"/>
  <c r="C24" i="2"/>
  <c r="C25" i="2"/>
  <c r="C22" i="2"/>
  <c r="B23" i="2"/>
  <c r="B24" i="2"/>
  <c r="B22" i="2"/>
  <c r="B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M24" i="1" l="1"/>
  <c r="M23" i="1"/>
  <c r="M22" i="1"/>
  <c r="M26" i="1"/>
  <c r="M25" i="1"/>
  <c r="T12" i="1"/>
  <c r="T13" i="1"/>
  <c r="T14" i="1"/>
  <c r="T15" i="1"/>
  <c r="T16" i="1"/>
  <c r="T17" i="1"/>
  <c r="T18" i="1"/>
  <c r="T19" i="1"/>
  <c r="T20" i="1"/>
  <c r="T21" i="1"/>
  <c r="T24" i="1" l="1"/>
  <c r="T22" i="1"/>
  <c r="T26" i="1"/>
  <c r="T23" i="1"/>
  <c r="T25" i="1"/>
  <c r="T1" i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4" i="1" l="1"/>
  <c r="S22" i="1"/>
  <c r="S25" i="1"/>
  <c r="S23" i="1"/>
  <c r="S26" i="1"/>
  <c r="S1" i="1"/>
  <c r="R7" i="1" l="1"/>
  <c r="R8" i="1"/>
  <c r="R9" i="1"/>
  <c r="R10" i="1"/>
  <c r="R11" i="1"/>
  <c r="R12" i="1"/>
  <c r="R1" i="1" l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 l="1"/>
  <c r="Q22" i="1"/>
  <c r="Q26" i="1"/>
  <c r="Q25" i="1"/>
  <c r="Q23" i="1"/>
  <c r="Q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4" i="1" l="1"/>
  <c r="P25" i="1"/>
  <c r="P22" i="1"/>
  <c r="P26" i="1"/>
  <c r="P23" i="1"/>
  <c r="P1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 l="1"/>
  <c r="O26" i="1"/>
  <c r="O22" i="1"/>
  <c r="O25" i="1"/>
  <c r="O23" i="1"/>
  <c r="O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4" i="1" l="1"/>
  <c r="N25" i="1"/>
  <c r="N23" i="1"/>
  <c r="N22" i="1"/>
  <c r="N26" i="1"/>
  <c r="N1" i="1"/>
  <c r="M1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L24" i="1" l="1"/>
  <c r="L22" i="1"/>
  <c r="L26" i="1"/>
  <c r="L25" i="1"/>
  <c r="L23" i="1"/>
  <c r="L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K24" i="1" l="1"/>
  <c r="K26" i="1"/>
  <c r="K25" i="1"/>
  <c r="K23" i="1"/>
  <c r="K22" i="1"/>
  <c r="K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24" i="1" s="1"/>
  <c r="J25" i="1" l="1"/>
  <c r="J23" i="1"/>
  <c r="J22" i="1"/>
  <c r="J26" i="1"/>
  <c r="J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24" i="1" l="1"/>
  <c r="I23" i="1"/>
  <c r="I22" i="1"/>
  <c r="I26" i="1"/>
  <c r="I25" i="1"/>
  <c r="I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24" i="1" l="1"/>
  <c r="H22" i="1"/>
  <c r="H26" i="1"/>
  <c r="H25" i="1"/>
  <c r="H23" i="1"/>
  <c r="H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4" i="1" l="1"/>
  <c r="G26" i="1"/>
  <c r="G25" i="1"/>
  <c r="G23" i="1"/>
  <c r="G22" i="1"/>
  <c r="G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4" i="1" l="1"/>
  <c r="F25" i="1"/>
  <c r="F23" i="1"/>
  <c r="F22" i="1"/>
  <c r="F26" i="1"/>
  <c r="F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4" i="1" l="1"/>
  <c r="E23" i="1"/>
  <c r="E22" i="1"/>
  <c r="E26" i="1"/>
  <c r="E25" i="1"/>
  <c r="E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4" i="1" l="1"/>
  <c r="D22" i="1"/>
  <c r="D26" i="1"/>
  <c r="D25" i="1"/>
  <c r="D23" i="1"/>
  <c r="D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24" i="1" l="1"/>
  <c r="B23" i="1"/>
  <c r="B22" i="1"/>
  <c r="B26" i="1"/>
  <c r="B2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24" i="1" l="1"/>
  <c r="C22" i="1"/>
  <c r="C23" i="1"/>
  <c r="C26" i="1"/>
  <c r="C25" i="1"/>
  <c r="C1" i="1"/>
  <c r="R13" i="1" l="1"/>
  <c r="R14" i="1" l="1"/>
  <c r="R15" i="1" l="1"/>
  <c r="R16" i="1" l="1"/>
  <c r="R17" i="1" l="1"/>
  <c r="R18" i="1" l="1"/>
  <c r="R19" i="1" l="1"/>
  <c r="R20" i="1" l="1"/>
  <c r="R21" i="1" l="1"/>
  <c r="R24" i="1" s="1"/>
  <c r="R22" i="1" l="1"/>
  <c r="R25" i="1"/>
  <c r="R23" i="1"/>
  <c r="R2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ist of Stations!$E$1:$F$21" type="102" refreshedVersion="5" minRefreshableVersion="5">
    <extLst>
      <ext xmlns:x15="http://schemas.microsoft.com/office/spreadsheetml/2010/11/main" uri="{DE250136-89BD-433C-8126-D09CA5730AF9}">
        <x15:connection id="Range-083270c8-b3eb-4970-9b7c-7263bef2c15a">
          <x15:rangePr sourceName="_xlcn.WorksheetConnection_ListofStationsE1F211"/>
        </x15:connection>
      </ext>
    </extLst>
  </connection>
</connections>
</file>

<file path=xl/sharedStrings.xml><?xml version="1.0" encoding="utf-8"?>
<sst xmlns="http://schemas.openxmlformats.org/spreadsheetml/2006/main" count="122" uniqueCount="53">
  <si>
    <t>Date</t>
  </si>
  <si>
    <t>Max</t>
  </si>
  <si>
    <t>Min</t>
  </si>
  <si>
    <t>10th Percentile</t>
  </si>
  <si>
    <t>90th Percentile</t>
  </si>
  <si>
    <t>Median</t>
  </si>
  <si>
    <t xml:space="preserve"> </t>
  </si>
  <si>
    <t>CIMIS #</t>
  </si>
  <si>
    <t>Name</t>
  </si>
  <si>
    <t>Start Date</t>
  </si>
  <si>
    <t>End Date</t>
  </si>
  <si>
    <t>Latitude</t>
  </si>
  <si>
    <t>Longitude</t>
  </si>
  <si>
    <t>Elevation</t>
  </si>
  <si>
    <t>Notes</t>
  </si>
  <si>
    <t xml:space="preserve">FivePoints/WSFS USDA     </t>
  </si>
  <si>
    <t xml:space="preserve">Shafter/USDA             </t>
  </si>
  <si>
    <t xml:space="preserve">Firebaugh/Telles         </t>
  </si>
  <si>
    <t xml:space="preserve">Stratford                </t>
  </si>
  <si>
    <t xml:space="preserve">Kettleman                </t>
  </si>
  <si>
    <t xml:space="preserve">Parlier                  </t>
  </si>
  <si>
    <t xml:space="preserve">Blackwells Corner        </t>
  </si>
  <si>
    <t xml:space="preserve">Los Banos                </t>
  </si>
  <si>
    <t xml:space="preserve">Fresno State             </t>
  </si>
  <si>
    <t xml:space="preserve">Westlands                </t>
  </si>
  <si>
    <t xml:space="preserve">Panoche                  </t>
  </si>
  <si>
    <t xml:space="preserve">Arvin-Edison             </t>
  </si>
  <si>
    <t xml:space="preserve">Famoso                   </t>
  </si>
  <si>
    <t xml:space="preserve">Belridge                 </t>
  </si>
  <si>
    <t xml:space="preserve">Porterville              </t>
  </si>
  <si>
    <t>Delano</t>
  </si>
  <si>
    <t>Five Points South West</t>
  </si>
  <si>
    <t>Alpaugh</t>
  </si>
  <si>
    <t>CIMIS</t>
  </si>
  <si>
    <t>UC</t>
  </si>
  <si>
    <t>Five Points</t>
  </si>
  <si>
    <t>Shafter</t>
  </si>
  <si>
    <t>Firebaugh</t>
  </si>
  <si>
    <t>Stratford</t>
  </si>
  <si>
    <t>Kettleman</t>
  </si>
  <si>
    <t>Parlier</t>
  </si>
  <si>
    <t>Blackwells Coner</t>
  </si>
  <si>
    <t>Los Banos</t>
  </si>
  <si>
    <t>Fresno</t>
  </si>
  <si>
    <t>Westlands</t>
  </si>
  <si>
    <t>Panoche</t>
  </si>
  <si>
    <t>Arvin-Edison</t>
  </si>
  <si>
    <t>Madera</t>
  </si>
  <si>
    <t>Belridge</t>
  </si>
  <si>
    <t>Porterville</t>
  </si>
  <si>
    <t>Five Points SW</t>
  </si>
  <si>
    <t>Ongoing</t>
  </si>
  <si>
    <t xml:space="preserve">Madera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</si>
</sst>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">
    <font>
      <sz val="11"/>
      <color theme="1"/>
      <name val="Calibri"/>
      <family val="2"/>
      <scheme val="minor"/>
    </font>
    <font>
      <sz val="10"/>
      <name val="Geneva"/>
      <charset val="177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/>
    <xf numFmtId="0" fontId="4" fillId="0" borderId="1" xfId="1" applyFont="1" applyFill="1" applyBorder="1"/>
    <xf numFmtId="164" fontId="4" fillId="0" borderId="1" xfId="1" applyNumberFormat="1" applyFont="1" applyFill="1" applyBorder="1"/>
    <xf numFmtId="2" fontId="1" fillId="0" borderId="1" xfId="1" applyNumberFormat="1" applyFill="1" applyBorder="1"/>
    <xf numFmtId="1" fontId="1" fillId="0" borderId="1" xfId="1" applyNumberFormat="1" applyFill="1" applyBorder="1"/>
    <xf numFmtId="0" fontId="1" fillId="0" borderId="1" xfId="1" applyFill="1" applyBorder="1"/>
    <xf numFmtId="164" fontId="1" fillId="0" borderId="1" xfId="1" applyNumberForma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connections" Target="connection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784909239286268E-2"/>
          <c:y val="0.21130574195466945"/>
          <c:w val="0.96240014115882577"/>
          <c:h val="0.3903981763327225"/>
        </c:manualLayout>
      </c:layout>
      <c:lineChart>
        <c:grouping val="percentStacked"/>
        <c:varyColors val="0"/>
        <c:ser>
          <c:idx val="1"/>
          <c:order val="0"/>
          <c:tx>
            <c:strRef>
              <c:f>Original!$A$25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Original!$B$25:$T$25</c:f>
              <c:numCache>
                <c:formatCode>0</c:formatCode>
                <c:ptCount val="19"/>
                <c:pt idx="0">
                  <c:v>69.705348239848888</c:v>
                </c:pt>
                <c:pt idx="1">
                  <c:v>71.231385169255063</c:v>
                </c:pt>
                <c:pt idx="2">
                  <c:v>72.957219153955634</c:v>
                </c:pt>
                <c:pt idx="3">
                  <c:v>67.0022690868404</c:v>
                </c:pt>
                <c:pt idx="4">
                  <c:v>49.912864407511485</c:v>
                </c:pt>
                <c:pt idx="5">
                  <c:v>72.955618701565456</c:v>
                </c:pt>
                <c:pt idx="6">
                  <c:v>69.804928301570314</c:v>
                </c:pt>
                <c:pt idx="7">
                  <c:v>75.477228173097998</c:v>
                </c:pt>
                <c:pt idx="8">
                  <c:v>71.873551699975366</c:v>
                </c:pt>
                <c:pt idx="9">
                  <c:v>68.862307891581338</c:v>
                </c:pt>
                <c:pt idx="10">
                  <c:v>74.547131570463193</c:v>
                </c:pt>
                <c:pt idx="11">
                  <c:v>65.737029152187205</c:v>
                </c:pt>
                <c:pt idx="12">
                  <c:v>71.222455171755769</c:v>
                </c:pt>
                <c:pt idx="13">
                  <c:v>73.574713035403676</c:v>
                </c:pt>
                <c:pt idx="14">
                  <c:v>64.893180925594194</c:v>
                </c:pt>
                <c:pt idx="15">
                  <c:v>76.038073047435205</c:v>
                </c:pt>
                <c:pt idx="16">
                  <c:v>64.598266232391325</c:v>
                </c:pt>
                <c:pt idx="17">
                  <c:v>59.435068201130981</c:v>
                </c:pt>
                <c:pt idx="18">
                  <c:v>66.582246220952825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Original!$A$24</c:f>
              <c:strCache>
                <c:ptCount val="1"/>
                <c:pt idx="0">
                  <c:v>Median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Original!$B$1:$T$1</c:f>
              <c:strCache>
                <c:ptCount val="19"/>
                <c:pt idx="0">
                  <c:v>CIMIS #2 Five Points</c:v>
                </c:pt>
                <c:pt idx="1">
                  <c:v>CIMIS #5 Shafter</c:v>
                </c:pt>
                <c:pt idx="2">
                  <c:v>CIMIS #7 Firebaugh-Telles</c:v>
                </c:pt>
                <c:pt idx="3">
                  <c:v>CIMIS #15 Stratford</c:v>
                </c:pt>
                <c:pt idx="4">
                  <c:v>CIMIS #21 Kettleman</c:v>
                </c:pt>
                <c:pt idx="5">
                  <c:v>CIMIS #39 Palier</c:v>
                </c:pt>
                <c:pt idx="6">
                  <c:v>CIMIS #54 Blackwells Corner</c:v>
                </c:pt>
                <c:pt idx="7">
                  <c:v>CIMIS #56 Los Banos</c:v>
                </c:pt>
                <c:pt idx="8">
                  <c:v>CIMIS #80 Fresno State</c:v>
                </c:pt>
                <c:pt idx="9">
                  <c:v>CIMIS #105 Westlands</c:v>
                </c:pt>
                <c:pt idx="10">
                  <c:v>CIMIS #124 Panoche</c:v>
                </c:pt>
                <c:pt idx="11">
                  <c:v>CIMIS #125 Arvin-Edison</c:v>
                </c:pt>
                <c:pt idx="12">
                  <c:v>CIMIS #138 Famoso</c:v>
                </c:pt>
                <c:pt idx="13">
                  <c:v>CIMIS #145 Madera</c:v>
                </c:pt>
                <c:pt idx="14">
                  <c:v>CIMIS #146 Belridge</c:v>
                </c:pt>
                <c:pt idx="15">
                  <c:v>CIMIS #169 Porterville</c:v>
                </c:pt>
                <c:pt idx="16">
                  <c:v>CIMIS #182 Delano</c:v>
                </c:pt>
                <c:pt idx="17">
                  <c:v>CIMIS #190 Five Points SW</c:v>
                </c:pt>
                <c:pt idx="18">
                  <c:v>CIMIS #203 Alpaugh</c:v>
                </c:pt>
              </c:strCache>
            </c:strRef>
          </c:cat>
          <c:val>
            <c:numRef>
              <c:f>Original!$B$24:$T$24</c:f>
              <c:numCache>
                <c:formatCode>0</c:formatCode>
                <c:ptCount val="19"/>
                <c:pt idx="0">
                  <c:v>81.619690072446815</c:v>
                </c:pt>
                <c:pt idx="1">
                  <c:v>78.582524288435479</c:v>
                </c:pt>
                <c:pt idx="2">
                  <c:v>82.878850668986814</c:v>
                </c:pt>
                <c:pt idx="3">
                  <c:v>80.875302211728936</c:v>
                </c:pt>
                <c:pt idx="4">
                  <c:v>72.602882800831679</c:v>
                </c:pt>
                <c:pt idx="5">
                  <c:v>82.03802432849028</c:v>
                </c:pt>
                <c:pt idx="6">
                  <c:v>80.355387643924928</c:v>
                </c:pt>
                <c:pt idx="7">
                  <c:v>85.296806925249399</c:v>
                </c:pt>
                <c:pt idx="8">
                  <c:v>83.904868312855513</c:v>
                </c:pt>
                <c:pt idx="9">
                  <c:v>79.48884083372343</c:v>
                </c:pt>
                <c:pt idx="10">
                  <c:v>84.197385465699426</c:v>
                </c:pt>
                <c:pt idx="11">
                  <c:v>76.084474844245761</c:v>
                </c:pt>
                <c:pt idx="12">
                  <c:v>83.339251103782885</c:v>
                </c:pt>
                <c:pt idx="13">
                  <c:v>88.585407224816066</c:v>
                </c:pt>
                <c:pt idx="14">
                  <c:v>78.440126765933726</c:v>
                </c:pt>
                <c:pt idx="15">
                  <c:v>85.558373397141693</c:v>
                </c:pt>
                <c:pt idx="16">
                  <c:v>75.703075578714333</c:v>
                </c:pt>
                <c:pt idx="17">
                  <c:v>77.754165947103502</c:v>
                </c:pt>
                <c:pt idx="18">
                  <c:v>77.887510606070066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Original!$A$26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Original!$B$26:$T$26</c:f>
              <c:numCache>
                <c:formatCode>0</c:formatCode>
                <c:ptCount val="19"/>
                <c:pt idx="0">
                  <c:v>90.182220929140982</c:v>
                </c:pt>
                <c:pt idx="1">
                  <c:v>87.357135389456644</c:v>
                </c:pt>
                <c:pt idx="2">
                  <c:v>91.95605426561238</c:v>
                </c:pt>
                <c:pt idx="3">
                  <c:v>88.377739296402012</c:v>
                </c:pt>
                <c:pt idx="4">
                  <c:v>85.138228692473646</c:v>
                </c:pt>
                <c:pt idx="5">
                  <c:v>92.034287828564644</c:v>
                </c:pt>
                <c:pt idx="6">
                  <c:v>91.72494533648117</c:v>
                </c:pt>
                <c:pt idx="7">
                  <c:v>94.274331235378241</c:v>
                </c:pt>
                <c:pt idx="8">
                  <c:v>92.637337635144348</c:v>
                </c:pt>
                <c:pt idx="9">
                  <c:v>90.181511382766487</c:v>
                </c:pt>
                <c:pt idx="10">
                  <c:v>93.859070151919624</c:v>
                </c:pt>
                <c:pt idx="11">
                  <c:v>82.991935106961236</c:v>
                </c:pt>
                <c:pt idx="12">
                  <c:v>96.658620245626679</c:v>
                </c:pt>
                <c:pt idx="13">
                  <c:v>99.589326321690024</c:v>
                </c:pt>
                <c:pt idx="14">
                  <c:v>89.213285366387083</c:v>
                </c:pt>
                <c:pt idx="15">
                  <c:v>96.668288558770939</c:v>
                </c:pt>
                <c:pt idx="16">
                  <c:v>88.989317043719879</c:v>
                </c:pt>
                <c:pt idx="17">
                  <c:v>89.733972599501882</c:v>
                </c:pt>
                <c:pt idx="18">
                  <c:v>90.261590787279331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18624"/>
        <c:axId val="568119800"/>
      </c:lineChart>
      <c:catAx>
        <c:axId val="5681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19800"/>
        <c:crosses val="autoZero"/>
        <c:auto val="1"/>
        <c:lblAlgn val="ctr"/>
        <c:lblOffset val="100"/>
        <c:noMultiLvlLbl val="0"/>
      </c:catAx>
      <c:valAx>
        <c:axId val="568119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81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304560759106214E-2"/>
          <c:y val="8.8449830491587528E-2"/>
          <c:w val="0.96939087848178762"/>
          <c:h val="0.54722638091018017"/>
        </c:manualLayout>
      </c:layout>
      <c:lineChart>
        <c:grouping val="standard"/>
        <c:varyColors val="0"/>
        <c:ser>
          <c:idx val="0"/>
          <c:order val="0"/>
          <c:tx>
            <c:strRef>
              <c:f>'By Lat'!$A$24</c:f>
              <c:strCache>
                <c:ptCount val="1"/>
                <c:pt idx="0">
                  <c:v>Median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Lat'!$B$1:$T$1</c:f>
              <c:strCache>
                <c:ptCount val="19"/>
                <c:pt idx="0">
                  <c:v>CIMIS #145 Madera</c:v>
                </c:pt>
                <c:pt idx="1">
                  <c:v>CIMIS #56 Los Banos</c:v>
                </c:pt>
                <c:pt idx="2">
                  <c:v>CIMIS #124 Panoche</c:v>
                </c:pt>
                <c:pt idx="3">
                  <c:v>CIMIS #7 Firebaugh-Telles</c:v>
                </c:pt>
                <c:pt idx="4">
                  <c:v>CIMIS #80 Fresno State</c:v>
                </c:pt>
                <c:pt idx="5">
                  <c:v>CIMIS #105 Westlands</c:v>
                </c:pt>
                <c:pt idx="6">
                  <c:v>CIMIS #39 Palier</c:v>
                </c:pt>
                <c:pt idx="7">
                  <c:v>CIMIS #190 Five Points SW</c:v>
                </c:pt>
                <c:pt idx="8">
                  <c:v>CIMIS #2 Five Points</c:v>
                </c:pt>
                <c:pt idx="9">
                  <c:v>CIMIS #15 Stratford</c:v>
                </c:pt>
                <c:pt idx="10">
                  <c:v>CIMIS #169 Porterville</c:v>
                </c:pt>
                <c:pt idx="11">
                  <c:v>CIMIS #21 Kettleman</c:v>
                </c:pt>
                <c:pt idx="12">
                  <c:v>CIMIS #203 Alpaugh</c:v>
                </c:pt>
                <c:pt idx="13">
                  <c:v>CIMIS #182 Delano</c:v>
                </c:pt>
                <c:pt idx="14">
                  <c:v>CIMIS #54 Blackwells Corner</c:v>
                </c:pt>
                <c:pt idx="15">
                  <c:v>CIMIS #138 Famoso</c:v>
                </c:pt>
                <c:pt idx="16">
                  <c:v>CIMIS #5 Shafter</c:v>
                </c:pt>
                <c:pt idx="17">
                  <c:v>CIMIS #146 Belridge</c:v>
                </c:pt>
                <c:pt idx="18">
                  <c:v>CIMIS #125 Arvin-Edison</c:v>
                </c:pt>
              </c:strCache>
            </c:strRef>
          </c:cat>
          <c:val>
            <c:numRef>
              <c:f>'By Lat'!$B$24:$T$24</c:f>
              <c:numCache>
                <c:formatCode>0</c:formatCode>
                <c:ptCount val="19"/>
                <c:pt idx="0">
                  <c:v>88.585407224816066</c:v>
                </c:pt>
                <c:pt idx="1">
                  <c:v>85.296806925249399</c:v>
                </c:pt>
                <c:pt idx="2">
                  <c:v>84.197385465699426</c:v>
                </c:pt>
                <c:pt idx="3">
                  <c:v>82.878850668986814</c:v>
                </c:pt>
                <c:pt idx="4">
                  <c:v>83.904868312855513</c:v>
                </c:pt>
                <c:pt idx="5">
                  <c:v>79.48884083372343</c:v>
                </c:pt>
                <c:pt idx="6">
                  <c:v>82.03802432849028</c:v>
                </c:pt>
                <c:pt idx="7">
                  <c:v>77.754165947103502</c:v>
                </c:pt>
                <c:pt idx="8">
                  <c:v>81.619690072446815</c:v>
                </c:pt>
                <c:pt idx="9">
                  <c:v>80.875302211728936</c:v>
                </c:pt>
                <c:pt idx="10">
                  <c:v>85.558373397141693</c:v>
                </c:pt>
                <c:pt idx="11">
                  <c:v>72.602882800831679</c:v>
                </c:pt>
                <c:pt idx="12">
                  <c:v>77.887510606070066</c:v>
                </c:pt>
                <c:pt idx="13">
                  <c:v>75.703075578714333</c:v>
                </c:pt>
                <c:pt idx="14">
                  <c:v>80.355387643924928</c:v>
                </c:pt>
                <c:pt idx="15">
                  <c:v>83.339251103782885</c:v>
                </c:pt>
                <c:pt idx="16">
                  <c:v>78.582524288435479</c:v>
                </c:pt>
                <c:pt idx="17">
                  <c:v>78.440126765933726</c:v>
                </c:pt>
                <c:pt idx="18">
                  <c:v>76.084474844245761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Lat'!$A$25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Lat'!$B$1:$T$1</c:f>
              <c:strCache>
                <c:ptCount val="19"/>
                <c:pt idx="0">
                  <c:v>CIMIS #145 Madera</c:v>
                </c:pt>
                <c:pt idx="1">
                  <c:v>CIMIS #56 Los Banos</c:v>
                </c:pt>
                <c:pt idx="2">
                  <c:v>CIMIS #124 Panoche</c:v>
                </c:pt>
                <c:pt idx="3">
                  <c:v>CIMIS #7 Firebaugh-Telles</c:v>
                </c:pt>
                <c:pt idx="4">
                  <c:v>CIMIS #80 Fresno State</c:v>
                </c:pt>
                <c:pt idx="5">
                  <c:v>CIMIS #105 Westlands</c:v>
                </c:pt>
                <c:pt idx="6">
                  <c:v>CIMIS #39 Palier</c:v>
                </c:pt>
                <c:pt idx="7">
                  <c:v>CIMIS #190 Five Points SW</c:v>
                </c:pt>
                <c:pt idx="8">
                  <c:v>CIMIS #2 Five Points</c:v>
                </c:pt>
                <c:pt idx="9">
                  <c:v>CIMIS #15 Stratford</c:v>
                </c:pt>
                <c:pt idx="10">
                  <c:v>CIMIS #169 Porterville</c:v>
                </c:pt>
                <c:pt idx="11">
                  <c:v>CIMIS #21 Kettleman</c:v>
                </c:pt>
                <c:pt idx="12">
                  <c:v>CIMIS #203 Alpaugh</c:v>
                </c:pt>
                <c:pt idx="13">
                  <c:v>CIMIS #182 Delano</c:v>
                </c:pt>
                <c:pt idx="14">
                  <c:v>CIMIS #54 Blackwells Corner</c:v>
                </c:pt>
                <c:pt idx="15">
                  <c:v>CIMIS #138 Famoso</c:v>
                </c:pt>
                <c:pt idx="16">
                  <c:v>CIMIS #5 Shafter</c:v>
                </c:pt>
                <c:pt idx="17">
                  <c:v>CIMIS #146 Belridge</c:v>
                </c:pt>
                <c:pt idx="18">
                  <c:v>CIMIS #125 Arvin-Edison</c:v>
                </c:pt>
              </c:strCache>
            </c:strRef>
          </c:cat>
          <c:val>
            <c:numRef>
              <c:f>'By Lat'!$B$25:$T$25</c:f>
              <c:numCache>
                <c:formatCode>0</c:formatCode>
                <c:ptCount val="19"/>
                <c:pt idx="0">
                  <c:v>73.574713035403676</c:v>
                </c:pt>
                <c:pt idx="1">
                  <c:v>75.477228173097998</c:v>
                </c:pt>
                <c:pt idx="2">
                  <c:v>74.547131570463193</c:v>
                </c:pt>
                <c:pt idx="3">
                  <c:v>72.957219153955634</c:v>
                </c:pt>
                <c:pt idx="4">
                  <c:v>71.873551699975366</c:v>
                </c:pt>
                <c:pt idx="5">
                  <c:v>68.862307891581338</c:v>
                </c:pt>
                <c:pt idx="6">
                  <c:v>72.955618701565456</c:v>
                </c:pt>
                <c:pt idx="7">
                  <c:v>59.435068201130981</c:v>
                </c:pt>
                <c:pt idx="8">
                  <c:v>69.705348239848888</c:v>
                </c:pt>
                <c:pt idx="9">
                  <c:v>67.0022690868404</c:v>
                </c:pt>
                <c:pt idx="10">
                  <c:v>76.038073047435205</c:v>
                </c:pt>
                <c:pt idx="11">
                  <c:v>49.912864407511485</c:v>
                </c:pt>
                <c:pt idx="12">
                  <c:v>66.582246220952825</c:v>
                </c:pt>
                <c:pt idx="13">
                  <c:v>64.598266232391325</c:v>
                </c:pt>
                <c:pt idx="14">
                  <c:v>69.804928301570314</c:v>
                </c:pt>
                <c:pt idx="15">
                  <c:v>71.222455171755769</c:v>
                </c:pt>
                <c:pt idx="16">
                  <c:v>71.231385169255063</c:v>
                </c:pt>
                <c:pt idx="17">
                  <c:v>64.893180925594194</c:v>
                </c:pt>
                <c:pt idx="18">
                  <c:v>65.737029152187205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Lat'!$A$26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Lat'!$B$1:$T$1</c:f>
              <c:strCache>
                <c:ptCount val="19"/>
                <c:pt idx="0">
                  <c:v>CIMIS #145 Madera</c:v>
                </c:pt>
                <c:pt idx="1">
                  <c:v>CIMIS #56 Los Banos</c:v>
                </c:pt>
                <c:pt idx="2">
                  <c:v>CIMIS #124 Panoche</c:v>
                </c:pt>
                <c:pt idx="3">
                  <c:v>CIMIS #7 Firebaugh-Telles</c:v>
                </c:pt>
                <c:pt idx="4">
                  <c:v>CIMIS #80 Fresno State</c:v>
                </c:pt>
                <c:pt idx="5">
                  <c:v>CIMIS #105 Westlands</c:v>
                </c:pt>
                <c:pt idx="6">
                  <c:v>CIMIS #39 Palier</c:v>
                </c:pt>
                <c:pt idx="7">
                  <c:v>CIMIS #190 Five Points SW</c:v>
                </c:pt>
                <c:pt idx="8">
                  <c:v>CIMIS #2 Five Points</c:v>
                </c:pt>
                <c:pt idx="9">
                  <c:v>CIMIS #15 Stratford</c:v>
                </c:pt>
                <c:pt idx="10">
                  <c:v>CIMIS #169 Porterville</c:v>
                </c:pt>
                <c:pt idx="11">
                  <c:v>CIMIS #21 Kettleman</c:v>
                </c:pt>
                <c:pt idx="12">
                  <c:v>CIMIS #203 Alpaugh</c:v>
                </c:pt>
                <c:pt idx="13">
                  <c:v>CIMIS #182 Delano</c:v>
                </c:pt>
                <c:pt idx="14">
                  <c:v>CIMIS #54 Blackwells Corner</c:v>
                </c:pt>
                <c:pt idx="15">
                  <c:v>CIMIS #138 Famoso</c:v>
                </c:pt>
                <c:pt idx="16">
                  <c:v>CIMIS #5 Shafter</c:v>
                </c:pt>
                <c:pt idx="17">
                  <c:v>CIMIS #146 Belridge</c:v>
                </c:pt>
                <c:pt idx="18">
                  <c:v>CIMIS #125 Arvin-Edison</c:v>
                </c:pt>
              </c:strCache>
            </c:strRef>
          </c:cat>
          <c:val>
            <c:numRef>
              <c:f>'By Lat'!$B$26:$T$26</c:f>
              <c:numCache>
                <c:formatCode>0</c:formatCode>
                <c:ptCount val="19"/>
                <c:pt idx="0">
                  <c:v>99.589326321690024</c:v>
                </c:pt>
                <c:pt idx="1">
                  <c:v>94.274331235378241</c:v>
                </c:pt>
                <c:pt idx="2">
                  <c:v>93.859070151919624</c:v>
                </c:pt>
                <c:pt idx="3">
                  <c:v>91.95605426561238</c:v>
                </c:pt>
                <c:pt idx="4">
                  <c:v>92.637337635144348</c:v>
                </c:pt>
                <c:pt idx="5">
                  <c:v>90.181511382766487</c:v>
                </c:pt>
                <c:pt idx="6">
                  <c:v>92.034287828564644</c:v>
                </c:pt>
                <c:pt idx="7">
                  <c:v>89.733972599501882</c:v>
                </c:pt>
                <c:pt idx="8">
                  <c:v>90.182220929140982</c:v>
                </c:pt>
                <c:pt idx="9">
                  <c:v>88.377739296402012</c:v>
                </c:pt>
                <c:pt idx="10">
                  <c:v>96.668288558770939</c:v>
                </c:pt>
                <c:pt idx="11">
                  <c:v>85.138228692473646</c:v>
                </c:pt>
                <c:pt idx="12">
                  <c:v>90.261590787279331</c:v>
                </c:pt>
                <c:pt idx="13">
                  <c:v>88.989317043719879</c:v>
                </c:pt>
                <c:pt idx="14">
                  <c:v>91.72494533648117</c:v>
                </c:pt>
                <c:pt idx="15">
                  <c:v>96.658620245626679</c:v>
                </c:pt>
                <c:pt idx="16">
                  <c:v>87.357135389456644</c:v>
                </c:pt>
                <c:pt idx="17">
                  <c:v>89.213285366387083</c:v>
                </c:pt>
                <c:pt idx="18">
                  <c:v>82.991935106961236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122152"/>
        <c:axId val="575709128"/>
      </c:lineChart>
      <c:catAx>
        <c:axId val="568122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128"/>
        <c:crosses val="autoZero"/>
        <c:auto val="1"/>
        <c:lblAlgn val="ctr"/>
        <c:lblOffset val="100"/>
        <c:noMultiLvlLbl val="0"/>
      </c:catAx>
      <c:valAx>
        <c:axId val="5757091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68122152"/>
        <c:crosses val="autoZero"/>
        <c:crossBetween val="between"/>
      </c:valAx>
      <c:spPr>
        <a:noFill/>
        <a:ln w="0">
          <a:solidFill>
            <a:schemeClr val="dk1">
              <a:lumMod val="75000"/>
              <a:lumOff val="25000"/>
            </a:schemeClr>
          </a:solidFill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Lat All'!$B$1</c:f>
              <c:strCache>
                <c:ptCount val="1"/>
                <c:pt idx="0">
                  <c:v>CIMIS #145 Madera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All'!$B$2:$B$21</c:f>
              <c:numCache>
                <c:formatCode>0</c:formatCode>
                <c:ptCount val="20"/>
                <c:pt idx="2">
                  <c:v>99.570830352944569</c:v>
                </c:pt>
                <c:pt idx="3">
                  <c:v>85.366716920581979</c:v>
                </c:pt>
                <c:pt idx="4">
                  <c:v>99.632483582096086</c:v>
                </c:pt>
                <c:pt idx="5">
                  <c:v>88.759685428513592</c:v>
                </c:pt>
                <c:pt idx="6">
                  <c:v>92.703873130801242</c:v>
                </c:pt>
                <c:pt idx="7">
                  <c:v>92.014989722880671</c:v>
                </c:pt>
                <c:pt idx="8">
                  <c:v>105.46639621931615</c:v>
                </c:pt>
                <c:pt idx="9">
                  <c:v>91.267811164477848</c:v>
                </c:pt>
                <c:pt idx="10">
                  <c:v>78.3333201952031</c:v>
                </c:pt>
                <c:pt idx="11">
                  <c:v>84.77283636910056</c:v>
                </c:pt>
                <c:pt idx="12">
                  <c:v>86.524274852990857</c:v>
                </c:pt>
                <c:pt idx="13">
                  <c:v>94.189667403683188</c:v>
                </c:pt>
                <c:pt idx="14">
                  <c:v>93.080651402480726</c:v>
                </c:pt>
                <c:pt idx="15">
                  <c:v>88.411129021118541</c:v>
                </c:pt>
                <c:pt idx="16">
                  <c:v>85.302815788755879</c:v>
                </c:pt>
                <c:pt idx="17">
                  <c:v>66.872831952117167</c:v>
                </c:pt>
                <c:pt idx="18">
                  <c:v>60.302655646934454</c:v>
                </c:pt>
                <c:pt idx="19">
                  <c:v>76.4469477853836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Lat All'!$C$1</c:f>
              <c:strCache>
                <c:ptCount val="1"/>
                <c:pt idx="0">
                  <c:v>CIMIS #56 Los Banos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All'!$C$2:$C$21</c:f>
              <c:numCache>
                <c:formatCode>0</c:formatCode>
                <c:ptCount val="20"/>
                <c:pt idx="0">
                  <c:v>76.338346918770299</c:v>
                </c:pt>
                <c:pt idx="1">
                  <c:v>84.218360932167599</c:v>
                </c:pt>
                <c:pt idx="2">
                  <c:v>94.249597416390884</c:v>
                </c:pt>
                <c:pt idx="3">
                  <c:v>80.997907405737266</c:v>
                </c:pt>
                <c:pt idx="4">
                  <c:v>91.149335591460215</c:v>
                </c:pt>
                <c:pt idx="5">
                  <c:v>81.091290347526467</c:v>
                </c:pt>
                <c:pt idx="6">
                  <c:v>84.228620583433496</c:v>
                </c:pt>
                <c:pt idx="7">
                  <c:v>87.545229747055942</c:v>
                </c:pt>
                <c:pt idx="8">
                  <c:v>98.187845238189311</c:v>
                </c:pt>
                <c:pt idx="9">
                  <c:v>93.457377360493979</c:v>
                </c:pt>
                <c:pt idx="10">
                  <c:v>83.908292091863132</c:v>
                </c:pt>
                <c:pt idx="11">
                  <c:v>88.944935920510829</c:v>
                </c:pt>
                <c:pt idx="12">
                  <c:v>86.364993267065302</c:v>
                </c:pt>
                <c:pt idx="13">
                  <c:v>94.496935606264515</c:v>
                </c:pt>
                <c:pt idx="14">
                  <c:v>93.581494364047558</c:v>
                </c:pt>
                <c:pt idx="15">
                  <c:v>90.360530790888561</c:v>
                </c:pt>
                <c:pt idx="16">
                  <c:v>82.345781117408706</c:v>
                </c:pt>
                <c:pt idx="17">
                  <c:v>64.644887261123131</c:v>
                </c:pt>
                <c:pt idx="18">
                  <c:v>67.727159462047211</c:v>
                </c:pt>
                <c:pt idx="19">
                  <c:v>79.465622375256999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Lat All'!$D$1</c:f>
              <c:strCache>
                <c:ptCount val="1"/>
                <c:pt idx="0">
                  <c:v>CIMIS #124 Panoche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All'!$D$2:$D$21</c:f>
              <c:numCache>
                <c:formatCode>0</c:formatCode>
                <c:ptCount val="20"/>
                <c:pt idx="0">
                  <c:v>79.533735971397363</c:v>
                </c:pt>
                <c:pt idx="1">
                  <c:v>88.139307225537976</c:v>
                </c:pt>
                <c:pt idx="2">
                  <c:v>97.140673926127818</c:v>
                </c:pt>
                <c:pt idx="3">
                  <c:v>79.247731728670431</c:v>
                </c:pt>
                <c:pt idx="4">
                  <c:v>95.534254323872915</c:v>
                </c:pt>
                <c:pt idx="5">
                  <c:v>82.573473395608687</c:v>
                </c:pt>
                <c:pt idx="6">
                  <c:v>84.2146590652535</c:v>
                </c:pt>
                <c:pt idx="7">
                  <c:v>85.290878204514456</c:v>
                </c:pt>
                <c:pt idx="8">
                  <c:v>93.672938577258151</c:v>
                </c:pt>
                <c:pt idx="9">
                  <c:v>86.862468770126384</c:v>
                </c:pt>
                <c:pt idx="10">
                  <c:v>78.390018991668853</c:v>
                </c:pt>
                <c:pt idx="11">
                  <c:v>84.809611864186081</c:v>
                </c:pt>
                <c:pt idx="12">
                  <c:v>83.649835669232516</c:v>
                </c:pt>
                <c:pt idx="13">
                  <c:v>88.025153906050718</c:v>
                </c:pt>
                <c:pt idx="14">
                  <c:v>90.441739615213464</c:v>
                </c:pt>
                <c:pt idx="15">
                  <c:v>84.180111866145353</c:v>
                </c:pt>
                <c:pt idx="16">
                  <c:v>75.583723107269179</c:v>
                </c:pt>
                <c:pt idx="17">
                  <c:v>65.21780773920932</c:v>
                </c:pt>
                <c:pt idx="18">
                  <c:v>60.766262232342569</c:v>
                </c:pt>
                <c:pt idx="19">
                  <c:v>78.821649430603429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Lat All'!$E$1</c:f>
              <c:strCache>
                <c:ptCount val="1"/>
                <c:pt idx="0">
                  <c:v>CIMIS #7 Firebaugh-Telles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All'!$E$2:$E$21</c:f>
              <c:numCache>
                <c:formatCode>0</c:formatCode>
                <c:ptCount val="20"/>
                <c:pt idx="0">
                  <c:v>78.518344193526815</c:v>
                </c:pt>
                <c:pt idx="1">
                  <c:v>88.511014584273909</c:v>
                </c:pt>
                <c:pt idx="2">
                  <c:v>94.515891946125805</c:v>
                </c:pt>
                <c:pt idx="3">
                  <c:v>76.345059971730734</c:v>
                </c:pt>
                <c:pt idx="4">
                  <c:v>93.07567227242015</c:v>
                </c:pt>
                <c:pt idx="5">
                  <c:v>82.915740611322974</c:v>
                </c:pt>
                <c:pt idx="6">
                  <c:v>82.841960726650655</c:v>
                </c:pt>
                <c:pt idx="7">
                  <c:v>85.604506916105493</c:v>
                </c:pt>
                <c:pt idx="8">
                  <c:v>91.831652264855961</c:v>
                </c:pt>
                <c:pt idx="9">
                  <c:v>83.249861286721853</c:v>
                </c:pt>
                <c:pt idx="10">
                  <c:v>78.773353815553151</c:v>
                </c:pt>
                <c:pt idx="11">
                  <c:v>82.254814677222043</c:v>
                </c:pt>
                <c:pt idx="12">
                  <c:v>79.328420403596965</c:v>
                </c:pt>
                <c:pt idx="13">
                  <c:v>90.365764229344677</c:v>
                </c:pt>
                <c:pt idx="14">
                  <c:v>86.381889561173466</c:v>
                </c:pt>
                <c:pt idx="15">
                  <c:v>84.085719313115305</c:v>
                </c:pt>
                <c:pt idx="16">
                  <c:v>73.556627882062458</c:v>
                </c:pt>
                <c:pt idx="17">
                  <c:v>67.562540600994225</c:v>
                </c:pt>
                <c:pt idx="18">
                  <c:v>59.695958456706194</c:v>
                </c:pt>
                <c:pt idx="19">
                  <c:v>77.759077708030418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Lat All'!$F$1</c:f>
              <c:strCache>
                <c:ptCount val="1"/>
                <c:pt idx="0">
                  <c:v>CIMIS #80 Fresno State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All'!$F$2:$F$21</c:f>
              <c:numCache>
                <c:formatCode>0</c:formatCode>
                <c:ptCount val="20"/>
                <c:pt idx="0">
                  <c:v>78.771066767637976</c:v>
                </c:pt>
                <c:pt idx="1">
                  <c:v>87.292647875886715</c:v>
                </c:pt>
                <c:pt idx="2">
                  <c:v>89.264004375283918</c:v>
                </c:pt>
                <c:pt idx="3">
                  <c:v>74.618235421945514</c:v>
                </c:pt>
                <c:pt idx="4">
                  <c:v>96.667459283978928</c:v>
                </c:pt>
                <c:pt idx="5">
                  <c:v>83.168734773500205</c:v>
                </c:pt>
                <c:pt idx="6">
                  <c:v>85.703126691646048</c:v>
                </c:pt>
                <c:pt idx="7">
                  <c:v>84.09129973723293</c:v>
                </c:pt>
                <c:pt idx="8">
                  <c:v>95.030899252385893</c:v>
                </c:pt>
                <c:pt idx="9">
                  <c:v>83.718436888478095</c:v>
                </c:pt>
                <c:pt idx="10">
                  <c:v>79.512052775439201</c:v>
                </c:pt>
                <c:pt idx="11">
                  <c:v>83.224549175190987</c:v>
                </c:pt>
                <c:pt idx="12">
                  <c:v>85.12237964735175</c:v>
                </c:pt>
                <c:pt idx="13">
                  <c:v>92.371386344339726</c:v>
                </c:pt>
                <c:pt idx="14">
                  <c:v>91.125842358214186</c:v>
                </c:pt>
                <c:pt idx="15">
                  <c:v>86.661372554441641</c:v>
                </c:pt>
                <c:pt idx="16">
                  <c:v>73.023945264071926</c:v>
                </c:pt>
                <c:pt idx="17">
                  <c:v>61.520009623106262</c:v>
                </c:pt>
                <c:pt idx="18">
                  <c:v>61.507408498942596</c:v>
                </c:pt>
                <c:pt idx="19">
                  <c:v>78.030618403055087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Lat All'!$G$1</c:f>
              <c:strCache>
                <c:ptCount val="1"/>
                <c:pt idx="0">
                  <c:v>CIMIS #105 Westlands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All'!$G$2:$G$21</c:f>
              <c:numCache>
                <c:formatCode>0</c:formatCode>
                <c:ptCount val="20"/>
                <c:pt idx="0">
                  <c:v>74.420299753889168</c:v>
                </c:pt>
                <c:pt idx="1">
                  <c:v>85.269465586092849</c:v>
                </c:pt>
                <c:pt idx="2">
                  <c:v>93.733029584123898</c:v>
                </c:pt>
                <c:pt idx="3">
                  <c:v>76.202299133878171</c:v>
                </c:pt>
                <c:pt idx="4">
                  <c:v>89.786898249282331</c:v>
                </c:pt>
                <c:pt idx="5">
                  <c:v>81.882627483729664</c:v>
                </c:pt>
                <c:pt idx="6">
                  <c:v>79.148369941022793</c:v>
                </c:pt>
                <c:pt idx="7">
                  <c:v>81.786374419881781</c:v>
                </c:pt>
                <c:pt idx="8">
                  <c:v>94.317011339172382</c:v>
                </c:pt>
                <c:pt idx="9">
                  <c:v>82.182600921581297</c:v>
                </c:pt>
                <c:pt idx="10">
                  <c:v>71.490591664833346</c:v>
                </c:pt>
                <c:pt idx="11">
                  <c:v>76.10817638037372</c:v>
                </c:pt>
                <c:pt idx="12">
                  <c:v>78.65896493366472</c:v>
                </c:pt>
                <c:pt idx="13">
                  <c:v>84.836282481242051</c:v>
                </c:pt>
                <c:pt idx="14">
                  <c:v>89.364617719232911</c:v>
                </c:pt>
                <c:pt idx="15">
                  <c:v>79.829311726424066</c:v>
                </c:pt>
                <c:pt idx="16">
                  <c:v>70.525037343526492</c:v>
                </c:pt>
                <c:pt idx="17">
                  <c:v>52.258428149372776</c:v>
                </c:pt>
                <c:pt idx="18">
                  <c:v>53.89774282407484</c:v>
                </c:pt>
                <c:pt idx="19">
                  <c:v>72.536198028554963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'By Lat All'!$H$1</c:f>
              <c:strCache>
                <c:ptCount val="1"/>
                <c:pt idx="0">
                  <c:v>CIMIS #39 Palier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All'!$H$2:$H$21</c:f>
              <c:numCache>
                <c:formatCode>0</c:formatCode>
                <c:ptCount val="20"/>
                <c:pt idx="0">
                  <c:v>83.441162527148862</c:v>
                </c:pt>
                <c:pt idx="1">
                  <c:v>87.424020305470407</c:v>
                </c:pt>
                <c:pt idx="2">
                  <c:v>91.632217228959178</c:v>
                </c:pt>
                <c:pt idx="3">
                  <c:v>73.803199243652273</c:v>
                </c:pt>
                <c:pt idx="4">
                  <c:v>96.535722418766227</c:v>
                </c:pt>
                <c:pt idx="5">
                  <c:v>81.027963865387449</c:v>
                </c:pt>
                <c:pt idx="6">
                  <c:v>81.671932410774161</c:v>
                </c:pt>
                <c:pt idx="7">
                  <c:v>85.374220548151584</c:v>
                </c:pt>
                <c:pt idx="8">
                  <c:v>95.652923225013751</c:v>
                </c:pt>
                <c:pt idx="9">
                  <c:v>79.515004800121119</c:v>
                </c:pt>
                <c:pt idx="10">
                  <c:v>77.780823015254896</c:v>
                </c:pt>
                <c:pt idx="11">
                  <c:v>79.644865155699563</c:v>
                </c:pt>
                <c:pt idx="12">
                  <c:v>82.404116246206399</c:v>
                </c:pt>
                <c:pt idx="13">
                  <c:v>91.215477308020354</c:v>
                </c:pt>
                <c:pt idx="14">
                  <c:v>91.384563599606736</c:v>
                </c:pt>
                <c:pt idx="15">
                  <c:v>84.138671392474862</c:v>
                </c:pt>
                <c:pt idx="16">
                  <c:v>72.982337639041361</c:v>
                </c:pt>
                <c:pt idx="17">
                  <c:v>57.507903480284767</c:v>
                </c:pt>
                <c:pt idx="18">
                  <c:v>72.715148264282334</c:v>
                </c:pt>
                <c:pt idx="19">
                  <c:v>76.42426848056266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'By Lat All'!$I$1</c:f>
              <c:strCache>
                <c:ptCount val="1"/>
                <c:pt idx="0">
                  <c:v>CIMIS #190 Five Points SW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All'!$I$2:$I$21</c:f>
              <c:numCache>
                <c:formatCode>General</c:formatCode>
                <c:ptCount val="20"/>
                <c:pt idx="7" formatCode="0">
                  <c:v>82.615400761690395</c:v>
                </c:pt>
                <c:pt idx="8" formatCode="0">
                  <c:v>92.983186093777917</c:v>
                </c:pt>
                <c:pt idx="9" formatCode="0">
                  <c:v>80.999010472850529</c:v>
                </c:pt>
                <c:pt idx="10" formatCode="0">
                  <c:v>71.584842412263242</c:v>
                </c:pt>
                <c:pt idx="11" formatCode="0">
                  <c:v>75.781443772556486</c:v>
                </c:pt>
                <c:pt idx="12" formatCode="0">
                  <c:v>77.754165947103502</c:v>
                </c:pt>
                <c:pt idx="13" formatCode="0">
                  <c:v>87.241747362776039</c:v>
                </c:pt>
                <c:pt idx="14" formatCode="0">
                  <c:v>90.357028908683333</c:v>
                </c:pt>
                <c:pt idx="15" formatCode="0">
                  <c:v>79.6354077935639</c:v>
                </c:pt>
                <c:pt idx="16" formatCode="0">
                  <c:v>67.882273368627693</c:v>
                </c:pt>
                <c:pt idx="17" formatCode="0">
                  <c:v>57.969946284948264</c:v>
                </c:pt>
                <c:pt idx="18" formatCode="0">
                  <c:v>54.346618477160405</c:v>
                </c:pt>
                <c:pt idx="19" formatCode="0">
                  <c:v>65.295555865861843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'By Lat All'!$J$1</c:f>
              <c:strCache>
                <c:ptCount val="1"/>
                <c:pt idx="0">
                  <c:v>CIMIS #2 Five Points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All'!$J$2:$J$21</c:f>
              <c:numCache>
                <c:formatCode>0</c:formatCode>
                <c:ptCount val="20"/>
                <c:pt idx="0">
                  <c:v>79.493550624912359</c:v>
                </c:pt>
                <c:pt idx="1">
                  <c:v>85.655295022789886</c:v>
                </c:pt>
                <c:pt idx="2">
                  <c:v>88.298587464179263</c:v>
                </c:pt>
                <c:pt idx="3">
                  <c:v>70.473173894737414</c:v>
                </c:pt>
                <c:pt idx="4">
                  <c:v>89.637332616389926</c:v>
                </c:pt>
                <c:pt idx="5">
                  <c:v>81.073123395711377</c:v>
                </c:pt>
                <c:pt idx="6">
                  <c:v>83.164551817261838</c:v>
                </c:pt>
                <c:pt idx="7">
                  <c:v>84.148937465426798</c:v>
                </c:pt>
                <c:pt idx="8">
                  <c:v>96.222376557127518</c:v>
                </c:pt>
                <c:pt idx="9">
                  <c:v>82.084490584231162</c:v>
                </c:pt>
                <c:pt idx="10">
                  <c:v>71.687342221335484</c:v>
                </c:pt>
                <c:pt idx="11">
                  <c:v>78.999149314719375</c:v>
                </c:pt>
                <c:pt idx="12">
                  <c:v>81.154889560662468</c:v>
                </c:pt>
                <c:pt idx="13">
                  <c:v>90.051152191315168</c:v>
                </c:pt>
                <c:pt idx="14">
                  <c:v>91.361839569573249</c:v>
                </c:pt>
                <c:pt idx="15">
                  <c:v>85.023420313691304</c:v>
                </c:pt>
                <c:pt idx="16">
                  <c:v>70.50297872898409</c:v>
                </c:pt>
                <c:pt idx="17">
                  <c:v>62.794917345852127</c:v>
                </c:pt>
                <c:pt idx="18">
                  <c:v>60.787784598076087</c:v>
                </c:pt>
                <c:pt idx="19">
                  <c:v>73.893853630098874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'By Lat All'!$K$1</c:f>
              <c:strCache>
                <c:ptCount val="1"/>
                <c:pt idx="0">
                  <c:v>CIMIS #15 Stratford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All'!$K$2:$K$21</c:f>
              <c:numCache>
                <c:formatCode>0</c:formatCode>
                <c:ptCount val="20"/>
                <c:pt idx="0">
                  <c:v>80.353654142493866</c:v>
                </c:pt>
                <c:pt idx="1">
                  <c:v>88.050670101791098</c:v>
                </c:pt>
                <c:pt idx="2">
                  <c:v>90.694801274481335</c:v>
                </c:pt>
                <c:pt idx="3">
                  <c:v>72.653175678662933</c:v>
                </c:pt>
                <c:pt idx="4">
                  <c:v>87.553967353961298</c:v>
                </c:pt>
                <c:pt idx="5">
                  <c:v>80.237655714510993</c:v>
                </c:pt>
                <c:pt idx="6">
                  <c:v>79.07645707144502</c:v>
                </c:pt>
                <c:pt idx="7">
                  <c:v>84.326655880552039</c:v>
                </c:pt>
                <c:pt idx="8">
                  <c:v>92.340173234767576</c:v>
                </c:pt>
                <c:pt idx="9">
                  <c:v>81.396950280964006</c:v>
                </c:pt>
                <c:pt idx="10">
                  <c:v>73.275691668445461</c:v>
                </c:pt>
                <c:pt idx="11">
                  <c:v>71.893169999569864</c:v>
                </c:pt>
                <c:pt idx="12">
                  <c:v>81.645072243103073</c:v>
                </c:pt>
                <c:pt idx="13">
                  <c:v>88.120287965504303</c:v>
                </c:pt>
                <c:pt idx="14">
                  <c:v>86.624822916201765</c:v>
                </c:pt>
                <c:pt idx="15">
                  <c:v>81.894354813181735</c:v>
                </c:pt>
                <c:pt idx="16">
                  <c:v>67.814830252457341</c:v>
                </c:pt>
                <c:pt idx="17">
                  <c:v>58.865786775849529</c:v>
                </c:pt>
                <c:pt idx="18">
                  <c:v>59.689218596287901</c:v>
                </c:pt>
                <c:pt idx="19">
                  <c:v>69.012832728022659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'By Lat All'!$L$1</c:f>
              <c:strCache>
                <c:ptCount val="1"/>
                <c:pt idx="0">
                  <c:v>CIMIS #169 Porterville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All'!$L$2:$L$21</c:f>
              <c:numCache>
                <c:formatCode>General</c:formatCode>
                <c:ptCount val="20"/>
                <c:pt idx="4" formatCode="0">
                  <c:v>93.881562711155908</c:v>
                </c:pt>
                <c:pt idx="5" formatCode="0">
                  <c:v>81.421629627779907</c:v>
                </c:pt>
                <c:pt idx="6" formatCode="0">
                  <c:v>86.995449601126808</c:v>
                </c:pt>
                <c:pt idx="7" formatCode="0">
                  <c:v>87.704384125535455</c:v>
                </c:pt>
                <c:pt idx="8" formatCode="0">
                  <c:v>94.360442514412057</c:v>
                </c:pt>
                <c:pt idx="9" formatCode="0">
                  <c:v>79.709119638128186</c:v>
                </c:pt>
                <c:pt idx="10" formatCode="0">
                  <c:v>77.727488027132154</c:v>
                </c:pt>
                <c:pt idx="11" formatCode="0">
                  <c:v>81.557438587379806</c:v>
                </c:pt>
                <c:pt idx="12" formatCode="0">
                  <c:v>84.121297193156579</c:v>
                </c:pt>
                <c:pt idx="13" formatCode="0">
                  <c:v>92.854676323279364</c:v>
                </c:pt>
                <c:pt idx="14" formatCode="0">
                  <c:v>98.976134603129822</c:v>
                </c:pt>
                <c:pt idx="15" formatCode="0">
                  <c:v>91.683432016374695</c:v>
                </c:pt>
                <c:pt idx="16" formatCode="0">
                  <c:v>76.917927816428346</c:v>
                </c:pt>
                <c:pt idx="17" formatCode="0">
                  <c:v>66.486532026602163</c:v>
                </c:pt>
                <c:pt idx="18" formatCode="0">
                  <c:v>75.158218278442064</c:v>
                </c:pt>
                <c:pt idx="19" formatCode="0">
                  <c:v>100.48037050156722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'By Lat All'!$M$1</c:f>
              <c:strCache>
                <c:ptCount val="1"/>
                <c:pt idx="0">
                  <c:v>CIMIS #21 Kettleman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All'!$M$2:$M$21</c:f>
              <c:numCache>
                <c:formatCode>0</c:formatCode>
                <c:ptCount val="20"/>
                <c:pt idx="0">
                  <c:v>72.179545687441603</c:v>
                </c:pt>
                <c:pt idx="1">
                  <c:v>77.344987520763496</c:v>
                </c:pt>
                <c:pt idx="2">
                  <c:v>81.609748613545207</c:v>
                </c:pt>
                <c:pt idx="3">
                  <c:v>67.957391393994698</c:v>
                </c:pt>
                <c:pt idx="4">
                  <c:v>85.970987414615593</c:v>
                </c:pt>
                <c:pt idx="5">
                  <c:v>71.947953123909997</c:v>
                </c:pt>
                <c:pt idx="6">
                  <c:v>68.310444495980164</c:v>
                </c:pt>
                <c:pt idx="7">
                  <c:v>77.888472945692229</c:v>
                </c:pt>
                <c:pt idx="8">
                  <c:v>85.617420905410654</c:v>
                </c:pt>
                <c:pt idx="9">
                  <c:v>72.035488562878868</c:v>
                </c:pt>
                <c:pt idx="10">
                  <c:v>67.316381971407168</c:v>
                </c:pt>
                <c:pt idx="11">
                  <c:v>73.02621991422177</c:v>
                </c:pt>
                <c:pt idx="12">
                  <c:v>73.071685636280108</c:v>
                </c:pt>
                <c:pt idx="13">
                  <c:v>85.084985113258426</c:v>
                </c:pt>
                <c:pt idx="14">
                  <c:v>81.868980692434661</c:v>
                </c:pt>
                <c:pt idx="15">
                  <c:v>79.752041807280875</c:v>
                </c:pt>
                <c:pt idx="16">
                  <c:v>50.000544450660982</c:v>
                </c:pt>
                <c:pt idx="17">
                  <c:v>49.012243899655914</c:v>
                </c:pt>
                <c:pt idx="18">
                  <c:v>49.123744019165997</c:v>
                </c:pt>
                <c:pt idx="19">
                  <c:v>68.452809706640664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'By Lat All'!$N$1</c:f>
              <c:strCache>
                <c:ptCount val="1"/>
                <c:pt idx="0">
                  <c:v>CIMIS #203 Alpaugh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All'!$N$2:$N$21</c:f>
              <c:numCache>
                <c:formatCode>General</c:formatCode>
                <c:ptCount val="20"/>
                <c:pt idx="10" formatCode="0">
                  <c:v>72.462343694674004</c:v>
                </c:pt>
                <c:pt idx="11" formatCode="0">
                  <c:v>79.938150232974735</c:v>
                </c:pt>
                <c:pt idx="12" formatCode="0">
                  <c:v>82.175770795920272</c:v>
                </c:pt>
                <c:pt idx="13" formatCode="0">
                  <c:v>89.955330766113377</c:v>
                </c:pt>
                <c:pt idx="14" formatCode="0">
                  <c:v>93.017930977772949</c:v>
                </c:pt>
                <c:pt idx="15" formatCode="0">
                  <c:v>80.345924364095424</c:v>
                </c:pt>
                <c:pt idx="16" formatCode="0">
                  <c:v>72.173414200529578</c:v>
                </c:pt>
                <c:pt idx="17" formatCode="0">
                  <c:v>66.756384489296352</c:v>
                </c:pt>
                <c:pt idx="18" formatCode="0">
                  <c:v>65.015001805861061</c:v>
                </c:pt>
                <c:pt idx="19" formatCode="0">
                  <c:v>75.836870979165383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'By Lat All'!$O$1</c:f>
              <c:strCache>
                <c:ptCount val="1"/>
                <c:pt idx="0">
                  <c:v>CIMIS #182 Delano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All'!$O$2:$O$21</c:f>
              <c:numCache>
                <c:formatCode>General</c:formatCode>
                <c:ptCount val="20"/>
                <c:pt idx="6" formatCode="0">
                  <c:v>79.164160204879067</c:v>
                </c:pt>
                <c:pt idx="7" formatCode="0">
                  <c:v>82.04773322362368</c:v>
                </c:pt>
                <c:pt idx="8" formatCode="0">
                  <c:v>88.917967055896469</c:v>
                </c:pt>
                <c:pt idx="9" formatCode="0">
                  <c:v>74.25430501676459</c:v>
                </c:pt>
                <c:pt idx="10" formatCode="0">
                  <c:v>71.933619460834507</c:v>
                </c:pt>
                <c:pt idx="11" formatCode="0">
                  <c:v>75.703075578714333</c:v>
                </c:pt>
                <c:pt idx="12" formatCode="0">
                  <c:v>81.248519783527627</c:v>
                </c:pt>
                <c:pt idx="13" formatCode="0">
                  <c:v>92.244097425477548</c:v>
                </c:pt>
                <c:pt idx="14" formatCode="0">
                  <c:v>89.036883702268824</c:v>
                </c:pt>
                <c:pt idx="15" formatCode="0">
                  <c:v>82.463543569490867</c:v>
                </c:pt>
                <c:pt idx="16" formatCode="0">
                  <c:v>71.964922794249105</c:v>
                </c:pt>
                <c:pt idx="17" formatCode="0">
                  <c:v>62.454595578935596</c:v>
                </c:pt>
                <c:pt idx="18" formatCode="0">
                  <c:v>67.813772212574918</c:v>
                </c:pt>
                <c:pt idx="19" formatCode="0">
                  <c:v>73.056955368630952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'By Lat All'!$P$1</c:f>
              <c:strCache>
                <c:ptCount val="1"/>
                <c:pt idx="0">
                  <c:v>CIMIS #54 Blackwells Corner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All'!$P$2:$P$21</c:f>
              <c:numCache>
                <c:formatCode>0</c:formatCode>
                <c:ptCount val="20"/>
                <c:pt idx="0">
                  <c:v>77.186085891283682</c:v>
                </c:pt>
                <c:pt idx="1">
                  <c:v>83.164162927310116</c:v>
                </c:pt>
                <c:pt idx="2">
                  <c:v>91.895248258917576</c:v>
                </c:pt>
                <c:pt idx="3">
                  <c:v>70.404152019202371</c:v>
                </c:pt>
                <c:pt idx="4">
                  <c:v>88.7892564484427</c:v>
                </c:pt>
                <c:pt idx="5">
                  <c:v>76.283160341729513</c:v>
                </c:pt>
                <c:pt idx="6">
                  <c:v>76.59811998529733</c:v>
                </c:pt>
                <c:pt idx="7">
                  <c:v>80.662191672851918</c:v>
                </c:pt>
                <c:pt idx="8">
                  <c:v>89.742220927606809</c:v>
                </c:pt>
                <c:pt idx="9">
                  <c:v>80.048583614997938</c:v>
                </c:pt>
                <c:pt idx="10">
                  <c:v>73.840973605997078</c:v>
                </c:pt>
                <c:pt idx="11">
                  <c:v>78.504776846326308</c:v>
                </c:pt>
                <c:pt idx="12">
                  <c:v>81.164378008723247</c:v>
                </c:pt>
                <c:pt idx="13">
                  <c:v>91.706022789543795</c:v>
                </c:pt>
                <c:pt idx="14">
                  <c:v>95.010675933384618</c:v>
                </c:pt>
                <c:pt idx="15">
                  <c:v>86.042338018120518</c:v>
                </c:pt>
                <c:pt idx="16">
                  <c:v>73.536932934261358</c:v>
                </c:pt>
                <c:pt idx="17">
                  <c:v>57.737816918361432</c:v>
                </c:pt>
                <c:pt idx="18">
                  <c:v>64.411914842881743</c:v>
                </c:pt>
                <c:pt idx="19">
                  <c:v>81.096191690579417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'By Lat All'!$Q$1</c:f>
              <c:strCache>
                <c:ptCount val="1"/>
                <c:pt idx="0">
                  <c:v>CIMIS #138 Famoso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All'!$Q$2:$Q$21</c:f>
              <c:numCache>
                <c:formatCode>0</c:formatCode>
                <c:ptCount val="20"/>
                <c:pt idx="1">
                  <c:v>85.232871348726803</c:v>
                </c:pt>
                <c:pt idx="2">
                  <c:v>97.873898434621992</c:v>
                </c:pt>
                <c:pt idx="3">
                  <c:v>72.13557543565642</c:v>
                </c:pt>
                <c:pt idx="4">
                  <c:v>90.195515007245689</c:v>
                </c:pt>
                <c:pt idx="5">
                  <c:v>81.428842086457848</c:v>
                </c:pt>
                <c:pt idx="6">
                  <c:v>80.343732484205248</c:v>
                </c:pt>
                <c:pt idx="7">
                  <c:v>82.362849043376173</c:v>
                </c:pt>
                <c:pt idx="8">
                  <c:v>95.323754463093564</c:v>
                </c:pt>
                <c:pt idx="9">
                  <c:v>83.433013219752638</c:v>
                </c:pt>
                <c:pt idx="10">
                  <c:v>79.577871756407376</c:v>
                </c:pt>
                <c:pt idx="11">
                  <c:v>83.859238813205138</c:v>
                </c:pt>
                <c:pt idx="12">
                  <c:v>83.245488987813133</c:v>
                </c:pt>
                <c:pt idx="13">
                  <c:v>96.59791056302663</c:v>
                </c:pt>
                <c:pt idx="14">
                  <c:v>96.80027617169344</c:v>
                </c:pt>
                <c:pt idx="15">
                  <c:v>86.674295376453983</c:v>
                </c:pt>
                <c:pt idx="16">
                  <c:v>74.611040676910534</c:v>
                </c:pt>
                <c:pt idx="17">
                  <c:v>69.091841222654239</c:v>
                </c:pt>
                <c:pt idx="18">
                  <c:v>66.303600279473358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'By Lat All'!$R$1</c:f>
              <c:strCache>
                <c:ptCount val="1"/>
                <c:pt idx="0">
                  <c:v>CIMIS #5 Shafter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All'!$R$2:$R$21</c:f>
              <c:numCache>
                <c:formatCode>0</c:formatCode>
                <c:ptCount val="20"/>
                <c:pt idx="0">
                  <c:v>75.830202181914885</c:v>
                </c:pt>
                <c:pt idx="1">
                  <c:v>82.840583126982111</c:v>
                </c:pt>
                <c:pt idx="2">
                  <c:v>87.960631564638277</c:v>
                </c:pt>
                <c:pt idx="3">
                  <c:v>67.926272966923023</c:v>
                </c:pt>
                <c:pt idx="4">
                  <c:v>84.893122008386285</c:v>
                </c:pt>
                <c:pt idx="5">
                  <c:v>74.894454703149052</c:v>
                </c:pt>
                <c:pt idx="6">
                  <c:v>79.490663535138992</c:v>
                </c:pt>
                <c:pt idx="7">
                  <c:v>80.913558869196777</c:v>
                </c:pt>
                <c:pt idx="8">
                  <c:v>89.128416188662072</c:v>
                </c:pt>
                <c:pt idx="9">
                  <c:v>76.259297013365995</c:v>
                </c:pt>
                <c:pt idx="10">
                  <c:v>71.797910176536561</c:v>
                </c:pt>
                <c:pt idx="11">
                  <c:v>76.270938367260669</c:v>
                </c:pt>
                <c:pt idx="12">
                  <c:v>79.090682872090383</c:v>
                </c:pt>
                <c:pt idx="13">
                  <c:v>87.206261345661233</c:v>
                </c:pt>
                <c:pt idx="14">
                  <c:v>86.288989230055222</c:v>
                </c:pt>
                <c:pt idx="15">
                  <c:v>78.582524288435479</c:v>
                </c:pt>
                <c:pt idx="17">
                  <c:v>78.435151597892883</c:v>
                </c:pt>
                <c:pt idx="18">
                  <c:v>70.798098287281221</c:v>
                </c:pt>
                <c:pt idx="19">
                  <c:v>71.339706889748527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'By Lat All'!$S$1</c:f>
              <c:strCache>
                <c:ptCount val="1"/>
                <c:pt idx="0">
                  <c:v>CIMIS #146 Belridge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All'!$S$2:$S$21</c:f>
              <c:numCache>
                <c:formatCode>General</c:formatCode>
                <c:ptCount val="20"/>
                <c:pt idx="2" formatCode="0">
                  <c:v>91.232458255644929</c:v>
                </c:pt>
                <c:pt idx="3" formatCode="0">
                  <c:v>69.911897589268023</c:v>
                </c:pt>
                <c:pt idx="4" formatCode="0">
                  <c:v>90.696069491783192</c:v>
                </c:pt>
                <c:pt idx="5" formatCode="0">
                  <c:v>78.528716494370002</c:v>
                </c:pt>
                <c:pt idx="6" formatCode="0">
                  <c:v>78.351537037497451</c:v>
                </c:pt>
                <c:pt idx="7" formatCode="0">
                  <c:v>82.782320290595635</c:v>
                </c:pt>
                <c:pt idx="8" formatCode="0">
                  <c:v>88.577806455503037</c:v>
                </c:pt>
                <c:pt idx="9" formatCode="0">
                  <c:v>76.358076704147493</c:v>
                </c:pt>
                <c:pt idx="10" formatCode="0">
                  <c:v>69.532543885160294</c:v>
                </c:pt>
                <c:pt idx="11" formatCode="0">
                  <c:v>73.740908252378063</c:v>
                </c:pt>
                <c:pt idx="12" formatCode="0">
                  <c:v>82.24822794983163</c:v>
                </c:pt>
                <c:pt idx="13" formatCode="0">
                  <c:v>86.868750424788914</c:v>
                </c:pt>
                <c:pt idx="14" formatCode="0">
                  <c:v>88.234637172251155</c:v>
                </c:pt>
                <c:pt idx="15" formatCode="0">
                  <c:v>79.550581619864488</c:v>
                </c:pt>
                <c:pt idx="16" formatCode="0">
                  <c:v>67.908104702221635</c:v>
                </c:pt>
                <c:pt idx="17" formatCode="0">
                  <c:v>61.086794837725847</c:v>
                </c:pt>
                <c:pt idx="18" formatCode="0">
                  <c:v>56.663723391053963</c:v>
                </c:pt>
                <c:pt idx="19" formatCode="0">
                  <c:v>66.524489248966347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'By Lat All'!$T$1</c:f>
              <c:strCache>
                <c:ptCount val="1"/>
                <c:pt idx="0">
                  <c:v>CIMIS #125 Arvin-Edison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'By Lat All'!$A$2:$A$21</c:f>
              <c:numCache>
                <c:formatCode>m/d/yyyy</c:formatCode>
                <c:ptCount val="20"/>
                <c:pt idx="0">
                  <c:v>35520.958333333336</c:v>
                </c:pt>
                <c:pt idx="1">
                  <c:v>35885.958333333336</c:v>
                </c:pt>
                <c:pt idx="2">
                  <c:v>36250.958333333336</c:v>
                </c:pt>
                <c:pt idx="3">
                  <c:v>36616.958333333336</c:v>
                </c:pt>
                <c:pt idx="4">
                  <c:v>36981.958333333336</c:v>
                </c:pt>
                <c:pt idx="5">
                  <c:v>37346.958333333336</c:v>
                </c:pt>
                <c:pt idx="6">
                  <c:v>37711.958333333336</c:v>
                </c:pt>
                <c:pt idx="7">
                  <c:v>38077.958333333336</c:v>
                </c:pt>
                <c:pt idx="8">
                  <c:v>38442.958333333336</c:v>
                </c:pt>
                <c:pt idx="9">
                  <c:v>38807.958333333336</c:v>
                </c:pt>
                <c:pt idx="10">
                  <c:v>39172.958333333336</c:v>
                </c:pt>
                <c:pt idx="11">
                  <c:v>39538.958333333336</c:v>
                </c:pt>
                <c:pt idx="12">
                  <c:v>39903.958333333336</c:v>
                </c:pt>
                <c:pt idx="13">
                  <c:v>40268.958333333336</c:v>
                </c:pt>
                <c:pt idx="14">
                  <c:v>40633.958333333336</c:v>
                </c:pt>
                <c:pt idx="15">
                  <c:v>40999.958333333336</c:v>
                </c:pt>
                <c:pt idx="16">
                  <c:v>41364.958333333336</c:v>
                </c:pt>
                <c:pt idx="17">
                  <c:v>41729.958333333336</c:v>
                </c:pt>
                <c:pt idx="18">
                  <c:v>42094.958333333336</c:v>
                </c:pt>
                <c:pt idx="19">
                  <c:v>42460.958333333336</c:v>
                </c:pt>
              </c:numCache>
            </c:numRef>
          </c:cat>
          <c:val>
            <c:numRef>
              <c:f>'By Lat All'!$T$2:$T$21</c:f>
              <c:numCache>
                <c:formatCode>0</c:formatCode>
                <c:ptCount val="20"/>
                <c:pt idx="0">
                  <c:v>74.775615423038317</c:v>
                </c:pt>
                <c:pt idx="1">
                  <c:v>77.340601159127175</c:v>
                </c:pt>
                <c:pt idx="2">
                  <c:v>87.179974940297143</c:v>
                </c:pt>
                <c:pt idx="3">
                  <c:v>66.283393930242624</c:v>
                </c:pt>
                <c:pt idx="4">
                  <c:v>82.762756254038436</c:v>
                </c:pt>
                <c:pt idx="5">
                  <c:v>75.03335590350008</c:v>
                </c:pt>
                <c:pt idx="6">
                  <c:v>78.711905789437708</c:v>
                </c:pt>
                <c:pt idx="7">
                  <c:v>80.026807656426854</c:v>
                </c:pt>
                <c:pt idx="8">
                  <c:v>82.658310253407308</c:v>
                </c:pt>
                <c:pt idx="9">
                  <c:v>73.633599005565998</c:v>
                </c:pt>
                <c:pt idx="10">
                  <c:v>73.464689544612952</c:v>
                </c:pt>
                <c:pt idx="11">
                  <c:v>72.018564533477957</c:v>
                </c:pt>
                <c:pt idx="12">
                  <c:v>80.52703689862301</c:v>
                </c:pt>
                <c:pt idx="13">
                  <c:v>85.054544783266465</c:v>
                </c:pt>
                <c:pt idx="14">
                  <c:v>82.752884106997726</c:v>
                </c:pt>
                <c:pt idx="15">
                  <c:v>77.135593784991443</c:v>
                </c:pt>
                <c:pt idx="16">
                  <c:v>71.640254477636518</c:v>
                </c:pt>
                <c:pt idx="17">
                  <c:v>60.819746149688399</c:v>
                </c:pt>
                <c:pt idx="18">
                  <c:v>50.846494737505736</c:v>
                </c:pt>
                <c:pt idx="19">
                  <c:v>69.0523351587251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09912"/>
        <c:axId val="575710304"/>
      </c:lineChart>
      <c:catAx>
        <c:axId val="575709912"/>
        <c:scaling>
          <c:orientation val="minMax"/>
          <c:max val="20"/>
          <c:min val="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0304"/>
        <c:crosses val="autoZero"/>
        <c:auto val="0"/>
        <c:lblAlgn val="ctr"/>
        <c:lblOffset val="100"/>
        <c:noMultiLvlLbl val="0"/>
      </c:catAx>
      <c:valAx>
        <c:axId val="5757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912"/>
        <c:crossesAt val="355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'By Elevation'!$A$25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Elevation'!$B$1:$T$1</c:f>
              <c:strCache>
                <c:ptCount val="19"/>
                <c:pt idx="0">
                  <c:v>CIMIS #54 Blackwells Corner</c:v>
                </c:pt>
                <c:pt idx="1">
                  <c:v>CIMIS #125 Arvin-Edison</c:v>
                </c:pt>
                <c:pt idx="2">
                  <c:v>CIMIS #138 Famoso</c:v>
                </c:pt>
                <c:pt idx="3">
                  <c:v>CIMIS #146 Belridge</c:v>
                </c:pt>
                <c:pt idx="4">
                  <c:v>CIMIS #169 Porterville</c:v>
                </c:pt>
                <c:pt idx="5">
                  <c:v>CIMIS #5 Shafter</c:v>
                </c:pt>
                <c:pt idx="6">
                  <c:v>CIMIS #21 Kettleman</c:v>
                </c:pt>
                <c:pt idx="7">
                  <c:v>CIMIS #80 Fresno State</c:v>
                </c:pt>
                <c:pt idx="8">
                  <c:v>CIMIS #39 Palier</c:v>
                </c:pt>
                <c:pt idx="9">
                  <c:v>CIMIS #182 Delano</c:v>
                </c:pt>
                <c:pt idx="10">
                  <c:v>CIMIS #2 Five Points</c:v>
                </c:pt>
                <c:pt idx="11">
                  <c:v>CIMIS #190 Five Points SW</c:v>
                </c:pt>
                <c:pt idx="12">
                  <c:v>CIMIS #145 Madera</c:v>
                </c:pt>
                <c:pt idx="13">
                  <c:v>CIMIS #203 Alpaugh</c:v>
                </c:pt>
                <c:pt idx="14">
                  <c:v>CIMIS #15 Stratford</c:v>
                </c:pt>
                <c:pt idx="15">
                  <c:v>CIMIS #105 Westlands</c:v>
                </c:pt>
                <c:pt idx="16">
                  <c:v>CIMIS #7 Firebaugh-Telles</c:v>
                </c:pt>
                <c:pt idx="17">
                  <c:v>CIMIS #124 Panoche</c:v>
                </c:pt>
                <c:pt idx="18">
                  <c:v>CIMIS #56 Los Banos</c:v>
                </c:pt>
              </c:strCache>
            </c:strRef>
          </c:cat>
          <c:val>
            <c:numRef>
              <c:f>'By Elevation'!$B$25:$T$25</c:f>
              <c:numCache>
                <c:formatCode>0</c:formatCode>
                <c:ptCount val="19"/>
                <c:pt idx="0">
                  <c:v>69.804928301570314</c:v>
                </c:pt>
                <c:pt idx="1">
                  <c:v>65.737029152187205</c:v>
                </c:pt>
                <c:pt idx="2">
                  <c:v>71.222455171755769</c:v>
                </c:pt>
                <c:pt idx="3">
                  <c:v>64.893180925594194</c:v>
                </c:pt>
                <c:pt idx="4">
                  <c:v>76.038073047435205</c:v>
                </c:pt>
                <c:pt idx="5">
                  <c:v>71.231385169255063</c:v>
                </c:pt>
                <c:pt idx="6">
                  <c:v>49.912864407511485</c:v>
                </c:pt>
                <c:pt idx="7">
                  <c:v>71.873551699975366</c:v>
                </c:pt>
                <c:pt idx="8">
                  <c:v>72.955618701565456</c:v>
                </c:pt>
                <c:pt idx="9">
                  <c:v>69.0497263870528</c:v>
                </c:pt>
                <c:pt idx="10">
                  <c:v>69.705348239848888</c:v>
                </c:pt>
                <c:pt idx="11">
                  <c:v>59.435068201130981</c:v>
                </c:pt>
                <c:pt idx="12">
                  <c:v>73.574713035403676</c:v>
                </c:pt>
                <c:pt idx="13">
                  <c:v>66.582246220952825</c:v>
                </c:pt>
                <c:pt idx="14">
                  <c:v>67.0022690868404</c:v>
                </c:pt>
                <c:pt idx="15">
                  <c:v>68.862307891581338</c:v>
                </c:pt>
                <c:pt idx="16">
                  <c:v>72.957219153955634</c:v>
                </c:pt>
                <c:pt idx="17">
                  <c:v>74.547131570463193</c:v>
                </c:pt>
                <c:pt idx="18">
                  <c:v>75.477228173097998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'By Elevation'!$A$24</c:f>
              <c:strCache>
                <c:ptCount val="1"/>
                <c:pt idx="0">
                  <c:v>Median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Elevation'!$B$1:$T$1</c:f>
              <c:strCache>
                <c:ptCount val="19"/>
                <c:pt idx="0">
                  <c:v>CIMIS #54 Blackwells Corner</c:v>
                </c:pt>
                <c:pt idx="1">
                  <c:v>CIMIS #125 Arvin-Edison</c:v>
                </c:pt>
                <c:pt idx="2">
                  <c:v>CIMIS #138 Famoso</c:v>
                </c:pt>
                <c:pt idx="3">
                  <c:v>CIMIS #146 Belridge</c:v>
                </c:pt>
                <c:pt idx="4">
                  <c:v>CIMIS #169 Porterville</c:v>
                </c:pt>
                <c:pt idx="5">
                  <c:v>CIMIS #5 Shafter</c:v>
                </c:pt>
                <c:pt idx="6">
                  <c:v>CIMIS #21 Kettleman</c:v>
                </c:pt>
                <c:pt idx="7">
                  <c:v>CIMIS #80 Fresno State</c:v>
                </c:pt>
                <c:pt idx="8">
                  <c:v>CIMIS #39 Palier</c:v>
                </c:pt>
                <c:pt idx="9">
                  <c:v>CIMIS #182 Delano</c:v>
                </c:pt>
                <c:pt idx="10">
                  <c:v>CIMIS #2 Five Points</c:v>
                </c:pt>
                <c:pt idx="11">
                  <c:v>CIMIS #190 Five Points SW</c:v>
                </c:pt>
                <c:pt idx="12">
                  <c:v>CIMIS #145 Madera</c:v>
                </c:pt>
                <c:pt idx="13">
                  <c:v>CIMIS #203 Alpaugh</c:v>
                </c:pt>
                <c:pt idx="14">
                  <c:v>CIMIS #15 Stratford</c:v>
                </c:pt>
                <c:pt idx="15">
                  <c:v>CIMIS #105 Westlands</c:v>
                </c:pt>
                <c:pt idx="16">
                  <c:v>CIMIS #7 Firebaugh-Telles</c:v>
                </c:pt>
                <c:pt idx="17">
                  <c:v>CIMIS #124 Panoche</c:v>
                </c:pt>
                <c:pt idx="18">
                  <c:v>CIMIS #56 Los Banos</c:v>
                </c:pt>
              </c:strCache>
            </c:strRef>
          </c:cat>
          <c:val>
            <c:numRef>
              <c:f>'By Elevation'!$B$24:$T$24</c:f>
              <c:numCache>
                <c:formatCode>0</c:formatCode>
                <c:ptCount val="19"/>
                <c:pt idx="0">
                  <c:v>80.355387643924928</c:v>
                </c:pt>
                <c:pt idx="1">
                  <c:v>76.084474844245761</c:v>
                </c:pt>
                <c:pt idx="2">
                  <c:v>83.339251103782885</c:v>
                </c:pt>
                <c:pt idx="3">
                  <c:v>78.440126765933726</c:v>
                </c:pt>
                <c:pt idx="4">
                  <c:v>85.558373397141693</c:v>
                </c:pt>
                <c:pt idx="5">
                  <c:v>78.582524288435479</c:v>
                </c:pt>
                <c:pt idx="6">
                  <c:v>72.602882800831679</c:v>
                </c:pt>
                <c:pt idx="7">
                  <c:v>83.904868312855513</c:v>
                </c:pt>
                <c:pt idx="8">
                  <c:v>82.03802432849028</c:v>
                </c:pt>
                <c:pt idx="9">
                  <c:v>77.4336178917967</c:v>
                </c:pt>
                <c:pt idx="10">
                  <c:v>81.619690072446815</c:v>
                </c:pt>
                <c:pt idx="11">
                  <c:v>77.754165947103502</c:v>
                </c:pt>
                <c:pt idx="12">
                  <c:v>88.585407224816066</c:v>
                </c:pt>
                <c:pt idx="13">
                  <c:v>77.887510606070066</c:v>
                </c:pt>
                <c:pt idx="14">
                  <c:v>80.875302211728936</c:v>
                </c:pt>
                <c:pt idx="15">
                  <c:v>79.48884083372343</c:v>
                </c:pt>
                <c:pt idx="16">
                  <c:v>82.878850668986814</c:v>
                </c:pt>
                <c:pt idx="17">
                  <c:v>84.197385465699426</c:v>
                </c:pt>
                <c:pt idx="18">
                  <c:v>85.296806925249399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Elevation'!$A$26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Elevation'!$B$1:$T$1</c:f>
              <c:strCache>
                <c:ptCount val="19"/>
                <c:pt idx="0">
                  <c:v>CIMIS #54 Blackwells Corner</c:v>
                </c:pt>
                <c:pt idx="1">
                  <c:v>CIMIS #125 Arvin-Edison</c:v>
                </c:pt>
                <c:pt idx="2">
                  <c:v>CIMIS #138 Famoso</c:v>
                </c:pt>
                <c:pt idx="3">
                  <c:v>CIMIS #146 Belridge</c:v>
                </c:pt>
                <c:pt idx="4">
                  <c:v>CIMIS #169 Porterville</c:v>
                </c:pt>
                <c:pt idx="5">
                  <c:v>CIMIS #5 Shafter</c:v>
                </c:pt>
                <c:pt idx="6">
                  <c:v>CIMIS #21 Kettleman</c:v>
                </c:pt>
                <c:pt idx="7">
                  <c:v>CIMIS #80 Fresno State</c:v>
                </c:pt>
                <c:pt idx="8">
                  <c:v>CIMIS #39 Palier</c:v>
                </c:pt>
                <c:pt idx="9">
                  <c:v>CIMIS #182 Delano</c:v>
                </c:pt>
                <c:pt idx="10">
                  <c:v>CIMIS #2 Five Points</c:v>
                </c:pt>
                <c:pt idx="11">
                  <c:v>CIMIS #190 Five Points SW</c:v>
                </c:pt>
                <c:pt idx="12">
                  <c:v>CIMIS #145 Madera</c:v>
                </c:pt>
                <c:pt idx="13">
                  <c:v>CIMIS #203 Alpaugh</c:v>
                </c:pt>
                <c:pt idx="14">
                  <c:v>CIMIS #15 Stratford</c:v>
                </c:pt>
                <c:pt idx="15">
                  <c:v>CIMIS #105 Westlands</c:v>
                </c:pt>
                <c:pt idx="16">
                  <c:v>CIMIS #7 Firebaugh-Telles</c:v>
                </c:pt>
                <c:pt idx="17">
                  <c:v>CIMIS #124 Panoche</c:v>
                </c:pt>
                <c:pt idx="18">
                  <c:v>CIMIS #56 Los Banos</c:v>
                </c:pt>
              </c:strCache>
            </c:strRef>
          </c:cat>
          <c:val>
            <c:numRef>
              <c:f>'By Elevation'!$B$26:$T$26</c:f>
              <c:numCache>
                <c:formatCode>0</c:formatCode>
                <c:ptCount val="19"/>
                <c:pt idx="0">
                  <c:v>91.72494533648117</c:v>
                </c:pt>
                <c:pt idx="1">
                  <c:v>82.991935106961236</c:v>
                </c:pt>
                <c:pt idx="2">
                  <c:v>96.658620245626679</c:v>
                </c:pt>
                <c:pt idx="3">
                  <c:v>89.213285366387083</c:v>
                </c:pt>
                <c:pt idx="4">
                  <c:v>96.668288558770939</c:v>
                </c:pt>
                <c:pt idx="5">
                  <c:v>87.357135389456644</c:v>
                </c:pt>
                <c:pt idx="6">
                  <c:v>85.138228692473646</c:v>
                </c:pt>
                <c:pt idx="7">
                  <c:v>92.637337635144348</c:v>
                </c:pt>
                <c:pt idx="8">
                  <c:v>92.034287828564644</c:v>
                </c:pt>
                <c:pt idx="9">
                  <c:v>89.001208708357112</c:v>
                </c:pt>
                <c:pt idx="10">
                  <c:v>90.182220929140982</c:v>
                </c:pt>
                <c:pt idx="11">
                  <c:v>89.733972599501882</c:v>
                </c:pt>
                <c:pt idx="12">
                  <c:v>99.589326321690024</c:v>
                </c:pt>
                <c:pt idx="13">
                  <c:v>90.261590787279331</c:v>
                </c:pt>
                <c:pt idx="14">
                  <c:v>88.377739296402012</c:v>
                </c:pt>
                <c:pt idx="15">
                  <c:v>90.181511382766487</c:v>
                </c:pt>
                <c:pt idx="16">
                  <c:v>91.95605426561238</c:v>
                </c:pt>
                <c:pt idx="17">
                  <c:v>93.859070151919624</c:v>
                </c:pt>
                <c:pt idx="18">
                  <c:v>94.274331235378241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303616"/>
        <c:axId val="571304008"/>
      </c:lineChart>
      <c:catAx>
        <c:axId val="57130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4008"/>
        <c:crosses val="autoZero"/>
        <c:auto val="1"/>
        <c:lblAlgn val="ctr"/>
        <c:lblOffset val="100"/>
        <c:noMultiLvlLbl val="0"/>
      </c:catAx>
      <c:valAx>
        <c:axId val="5713040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1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CIMIS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541930046354824E-2"/>
          <c:y val="0.19629249881547198"/>
          <c:w val="0.9629161399072903"/>
          <c:h val="0.42143528568337019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with UC'!$A$2</c:f>
              <c:strCache>
                <c:ptCount val="1"/>
                <c:pt idx="0">
                  <c:v>Median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with UC'!$B$1:$T$1</c:f>
              <c:strCache>
                <c:ptCount val="19"/>
                <c:pt idx="0">
                  <c:v>CIMIS #2 Five Points</c:v>
                </c:pt>
                <c:pt idx="1">
                  <c:v>CIMIS #5 Shafter</c:v>
                </c:pt>
                <c:pt idx="2">
                  <c:v>CIMIS #7 Firebaugh-Telles</c:v>
                </c:pt>
                <c:pt idx="3">
                  <c:v>CIMIS #15 Stratford</c:v>
                </c:pt>
                <c:pt idx="4">
                  <c:v>CIMIS #21 Kettleman</c:v>
                </c:pt>
                <c:pt idx="5">
                  <c:v>CIMIS #39 Palier</c:v>
                </c:pt>
                <c:pt idx="6">
                  <c:v>CIMIS #54 Blackwells Corner</c:v>
                </c:pt>
                <c:pt idx="7">
                  <c:v>CIMIS #56 Los Banos</c:v>
                </c:pt>
                <c:pt idx="8">
                  <c:v>CIMIS #80 Fresno State</c:v>
                </c:pt>
                <c:pt idx="9">
                  <c:v>CIMIS #105 Westlands</c:v>
                </c:pt>
                <c:pt idx="10">
                  <c:v>CIMIS #124 Panoche</c:v>
                </c:pt>
                <c:pt idx="11">
                  <c:v>CIMIS #125 Arvin-Edison</c:v>
                </c:pt>
                <c:pt idx="12">
                  <c:v>CIMIS #138 Famoso</c:v>
                </c:pt>
                <c:pt idx="13">
                  <c:v>CIMIS #145 Madera</c:v>
                </c:pt>
                <c:pt idx="14">
                  <c:v>CIMIS #146 Belridge</c:v>
                </c:pt>
                <c:pt idx="15">
                  <c:v>CIMIS #169 Porterville</c:v>
                </c:pt>
                <c:pt idx="16">
                  <c:v>CIMIS #182 Delano</c:v>
                </c:pt>
                <c:pt idx="17">
                  <c:v>CIMIS #190 Five Points SW</c:v>
                </c:pt>
                <c:pt idx="18">
                  <c:v>CIMIS #203 Alpaugh</c:v>
                </c:pt>
              </c:strCache>
            </c:strRef>
          </c:cat>
          <c:val>
            <c:numRef>
              <c:f>'Comparison with UC'!$B$2:$T$2</c:f>
              <c:numCache>
                <c:formatCode>0</c:formatCode>
                <c:ptCount val="19"/>
                <c:pt idx="0">
                  <c:v>81.619690072446815</c:v>
                </c:pt>
                <c:pt idx="1">
                  <c:v>78.582524288435479</c:v>
                </c:pt>
                <c:pt idx="2">
                  <c:v>82.878850668986814</c:v>
                </c:pt>
                <c:pt idx="3">
                  <c:v>80.875302211728936</c:v>
                </c:pt>
                <c:pt idx="4">
                  <c:v>72.602882800831679</c:v>
                </c:pt>
                <c:pt idx="5">
                  <c:v>82.03802432849028</c:v>
                </c:pt>
                <c:pt idx="6">
                  <c:v>80.355387643924928</c:v>
                </c:pt>
                <c:pt idx="7">
                  <c:v>85.296806925249399</c:v>
                </c:pt>
                <c:pt idx="8">
                  <c:v>83.904868312855513</c:v>
                </c:pt>
                <c:pt idx="9">
                  <c:v>79.48884083372343</c:v>
                </c:pt>
                <c:pt idx="10">
                  <c:v>84.197385465699426</c:v>
                </c:pt>
                <c:pt idx="11">
                  <c:v>76.084474844245761</c:v>
                </c:pt>
                <c:pt idx="12">
                  <c:v>83.339251103782885</c:v>
                </c:pt>
                <c:pt idx="13">
                  <c:v>88.585407224816066</c:v>
                </c:pt>
                <c:pt idx="14">
                  <c:v>78.440126765933726</c:v>
                </c:pt>
                <c:pt idx="15">
                  <c:v>85.558373397141693</c:v>
                </c:pt>
                <c:pt idx="16">
                  <c:v>75.703075578714333</c:v>
                </c:pt>
                <c:pt idx="17">
                  <c:v>77.754165947103502</c:v>
                </c:pt>
                <c:pt idx="18">
                  <c:v>77.887510606070066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with UC'!$A$3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with UC'!$B$1:$T$1</c:f>
              <c:strCache>
                <c:ptCount val="19"/>
                <c:pt idx="0">
                  <c:v>CIMIS #2 Five Points</c:v>
                </c:pt>
                <c:pt idx="1">
                  <c:v>CIMIS #5 Shafter</c:v>
                </c:pt>
                <c:pt idx="2">
                  <c:v>CIMIS #7 Firebaugh-Telles</c:v>
                </c:pt>
                <c:pt idx="3">
                  <c:v>CIMIS #15 Stratford</c:v>
                </c:pt>
                <c:pt idx="4">
                  <c:v>CIMIS #21 Kettleman</c:v>
                </c:pt>
                <c:pt idx="5">
                  <c:v>CIMIS #39 Palier</c:v>
                </c:pt>
                <c:pt idx="6">
                  <c:v>CIMIS #54 Blackwells Corner</c:v>
                </c:pt>
                <c:pt idx="7">
                  <c:v>CIMIS #56 Los Banos</c:v>
                </c:pt>
                <c:pt idx="8">
                  <c:v>CIMIS #80 Fresno State</c:v>
                </c:pt>
                <c:pt idx="9">
                  <c:v>CIMIS #105 Westlands</c:v>
                </c:pt>
                <c:pt idx="10">
                  <c:v>CIMIS #124 Panoche</c:v>
                </c:pt>
                <c:pt idx="11">
                  <c:v>CIMIS #125 Arvin-Edison</c:v>
                </c:pt>
                <c:pt idx="12">
                  <c:v>CIMIS #138 Famoso</c:v>
                </c:pt>
                <c:pt idx="13">
                  <c:v>CIMIS #145 Madera</c:v>
                </c:pt>
                <c:pt idx="14">
                  <c:v>CIMIS #146 Belridge</c:v>
                </c:pt>
                <c:pt idx="15">
                  <c:v>CIMIS #169 Porterville</c:v>
                </c:pt>
                <c:pt idx="16">
                  <c:v>CIMIS #182 Delano</c:v>
                </c:pt>
                <c:pt idx="17">
                  <c:v>CIMIS #190 Five Points SW</c:v>
                </c:pt>
                <c:pt idx="18">
                  <c:v>CIMIS #203 Alpaugh</c:v>
                </c:pt>
              </c:strCache>
            </c:strRef>
          </c:cat>
          <c:val>
            <c:numRef>
              <c:f>'Comparison with UC'!$B$3:$T$3</c:f>
              <c:numCache>
                <c:formatCode>0</c:formatCode>
                <c:ptCount val="19"/>
                <c:pt idx="0">
                  <c:v>69.705348239848888</c:v>
                </c:pt>
                <c:pt idx="1">
                  <c:v>71.231385169255063</c:v>
                </c:pt>
                <c:pt idx="2">
                  <c:v>72.957219153955634</c:v>
                </c:pt>
                <c:pt idx="3">
                  <c:v>67.0022690868404</c:v>
                </c:pt>
                <c:pt idx="4">
                  <c:v>49.912864407511485</c:v>
                </c:pt>
                <c:pt idx="5">
                  <c:v>72.955618701565456</c:v>
                </c:pt>
                <c:pt idx="6">
                  <c:v>69.804928301570314</c:v>
                </c:pt>
                <c:pt idx="7">
                  <c:v>75.477228173097998</c:v>
                </c:pt>
                <c:pt idx="8">
                  <c:v>71.873551699975366</c:v>
                </c:pt>
                <c:pt idx="9">
                  <c:v>68.862307891581338</c:v>
                </c:pt>
                <c:pt idx="10">
                  <c:v>74.547131570463193</c:v>
                </c:pt>
                <c:pt idx="11">
                  <c:v>65.737029152187205</c:v>
                </c:pt>
                <c:pt idx="12">
                  <c:v>71.222455171755769</c:v>
                </c:pt>
                <c:pt idx="13">
                  <c:v>73.574713035403676</c:v>
                </c:pt>
                <c:pt idx="14">
                  <c:v>64.893180925594194</c:v>
                </c:pt>
                <c:pt idx="15">
                  <c:v>76.038073047435205</c:v>
                </c:pt>
                <c:pt idx="16">
                  <c:v>64.598266232391325</c:v>
                </c:pt>
                <c:pt idx="17">
                  <c:v>59.435068201130981</c:v>
                </c:pt>
                <c:pt idx="18">
                  <c:v>66.582246220952825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with UC'!$A$4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with UC'!$B$1:$T$1</c:f>
              <c:strCache>
                <c:ptCount val="19"/>
                <c:pt idx="0">
                  <c:v>CIMIS #2 Five Points</c:v>
                </c:pt>
                <c:pt idx="1">
                  <c:v>CIMIS #5 Shafter</c:v>
                </c:pt>
                <c:pt idx="2">
                  <c:v>CIMIS #7 Firebaugh-Telles</c:v>
                </c:pt>
                <c:pt idx="3">
                  <c:v>CIMIS #15 Stratford</c:v>
                </c:pt>
                <c:pt idx="4">
                  <c:v>CIMIS #21 Kettleman</c:v>
                </c:pt>
                <c:pt idx="5">
                  <c:v>CIMIS #39 Palier</c:v>
                </c:pt>
                <c:pt idx="6">
                  <c:v>CIMIS #54 Blackwells Corner</c:v>
                </c:pt>
                <c:pt idx="7">
                  <c:v>CIMIS #56 Los Banos</c:v>
                </c:pt>
                <c:pt idx="8">
                  <c:v>CIMIS #80 Fresno State</c:v>
                </c:pt>
                <c:pt idx="9">
                  <c:v>CIMIS #105 Westlands</c:v>
                </c:pt>
                <c:pt idx="10">
                  <c:v>CIMIS #124 Panoche</c:v>
                </c:pt>
                <c:pt idx="11">
                  <c:v>CIMIS #125 Arvin-Edison</c:v>
                </c:pt>
                <c:pt idx="12">
                  <c:v>CIMIS #138 Famoso</c:v>
                </c:pt>
                <c:pt idx="13">
                  <c:v>CIMIS #145 Madera</c:v>
                </c:pt>
                <c:pt idx="14">
                  <c:v>CIMIS #146 Belridge</c:v>
                </c:pt>
                <c:pt idx="15">
                  <c:v>CIMIS #169 Porterville</c:v>
                </c:pt>
                <c:pt idx="16">
                  <c:v>CIMIS #182 Delano</c:v>
                </c:pt>
                <c:pt idx="17">
                  <c:v>CIMIS #190 Five Points SW</c:v>
                </c:pt>
                <c:pt idx="18">
                  <c:v>CIMIS #203 Alpaugh</c:v>
                </c:pt>
              </c:strCache>
            </c:strRef>
          </c:cat>
          <c:val>
            <c:numRef>
              <c:f>'Comparison with UC'!$B$4:$T$4</c:f>
              <c:numCache>
                <c:formatCode>0</c:formatCode>
                <c:ptCount val="19"/>
                <c:pt idx="0">
                  <c:v>90.182220929140982</c:v>
                </c:pt>
                <c:pt idx="1">
                  <c:v>87.357135389456644</c:v>
                </c:pt>
                <c:pt idx="2">
                  <c:v>91.95605426561238</c:v>
                </c:pt>
                <c:pt idx="3">
                  <c:v>88.377739296402012</c:v>
                </c:pt>
                <c:pt idx="4">
                  <c:v>85.138228692473646</c:v>
                </c:pt>
                <c:pt idx="5">
                  <c:v>92.034287828564644</c:v>
                </c:pt>
                <c:pt idx="6">
                  <c:v>91.72494533648117</c:v>
                </c:pt>
                <c:pt idx="7">
                  <c:v>94.274331235378241</c:v>
                </c:pt>
                <c:pt idx="8">
                  <c:v>92.637337635144348</c:v>
                </c:pt>
                <c:pt idx="9">
                  <c:v>90.181511382766487</c:v>
                </c:pt>
                <c:pt idx="10">
                  <c:v>93.859070151919624</c:v>
                </c:pt>
                <c:pt idx="11">
                  <c:v>82.991935106961236</c:v>
                </c:pt>
                <c:pt idx="12">
                  <c:v>96.658620245626679</c:v>
                </c:pt>
                <c:pt idx="13">
                  <c:v>99.589326321690024</c:v>
                </c:pt>
                <c:pt idx="14">
                  <c:v>89.213285366387083</c:v>
                </c:pt>
                <c:pt idx="15">
                  <c:v>96.668288558770939</c:v>
                </c:pt>
                <c:pt idx="16">
                  <c:v>88.989317043719879</c:v>
                </c:pt>
                <c:pt idx="17">
                  <c:v>89.733972599501882</c:v>
                </c:pt>
                <c:pt idx="18">
                  <c:v>90.261590787279331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305184"/>
        <c:axId val="571305576"/>
      </c:lineChart>
      <c:catAx>
        <c:axId val="571305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5576"/>
        <c:crosses val="autoZero"/>
        <c:auto val="1"/>
        <c:lblAlgn val="ctr"/>
        <c:lblOffset val="100"/>
        <c:noMultiLvlLbl val="0"/>
      </c:catAx>
      <c:valAx>
        <c:axId val="5713055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13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72113289760349E-2"/>
          <c:y val="0.19673917249807585"/>
          <c:w val="0.96165577342047925"/>
          <c:h val="0.42231832017195392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with UC'!$A$6</c:f>
              <c:strCache>
                <c:ptCount val="1"/>
                <c:pt idx="0">
                  <c:v>Median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'Comparison with UC'!$B$5:$T$5</c15:sqref>
                  </c15:fullRef>
                </c:ext>
              </c:extLst>
              <c:f>('Comparison with UC'!$B$5:$M$5,'Comparison with UC'!$O$5:$T$5)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 with UC'!$B$6:$T$6</c15:sqref>
                  </c15:fullRef>
                </c:ext>
              </c:extLst>
              <c:f>('Comparison with UC'!$B$6:$M$6,'Comparison with UC'!$O$6:$T$6)</c:f>
              <c:numCache>
                <c:formatCode>0</c:formatCode>
                <c:ptCount val="18"/>
                <c:pt idx="0">
                  <c:v>82</c:v>
                </c:pt>
                <c:pt idx="1">
                  <c:v>79</c:v>
                </c:pt>
                <c:pt idx="2">
                  <c:v>82</c:v>
                </c:pt>
                <c:pt idx="3">
                  <c:v>81</c:v>
                </c:pt>
                <c:pt idx="4">
                  <c:v>72</c:v>
                </c:pt>
                <c:pt idx="5">
                  <c:v>82</c:v>
                </c:pt>
                <c:pt idx="6">
                  <c:v>80.5</c:v>
                </c:pt>
                <c:pt idx="7">
                  <c:v>88</c:v>
                </c:pt>
                <c:pt idx="8">
                  <c:v>83.5</c:v>
                </c:pt>
                <c:pt idx="9">
                  <c:v>80.5</c:v>
                </c:pt>
                <c:pt idx="10">
                  <c:v>85</c:v>
                </c:pt>
                <c:pt idx="11">
                  <c:v>78.5</c:v>
                </c:pt>
                <c:pt idx="12">
                  <c:v>91</c:v>
                </c:pt>
                <c:pt idx="13">
                  <c:v>78</c:v>
                </c:pt>
                <c:pt idx="14">
                  <c:v>87.5</c:v>
                </c:pt>
                <c:pt idx="15">
                  <c:v>78</c:v>
                </c:pt>
                <c:pt idx="16">
                  <c:v>79</c:v>
                </c:pt>
                <c:pt idx="17">
                  <c:v>80.5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with UC'!$A$7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'Comparison with UC'!$B$5:$T$5</c15:sqref>
                  </c15:fullRef>
                </c:ext>
              </c:extLst>
              <c:f>('Comparison with UC'!$B$5:$M$5,'Comparison with UC'!$O$5:$T$5)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 with UC'!$B$7:$T$7</c15:sqref>
                  </c15:fullRef>
                </c:ext>
              </c:extLst>
              <c:f>('Comparison with UC'!$B$7:$M$7,'Comparison with UC'!$O$7:$T$7)</c:f>
              <c:numCache>
                <c:formatCode>0</c:formatCode>
                <c:ptCount val="18"/>
                <c:pt idx="0">
                  <c:v>66</c:v>
                </c:pt>
                <c:pt idx="1">
                  <c:v>70</c:v>
                </c:pt>
                <c:pt idx="2">
                  <c:v>70.7</c:v>
                </c:pt>
                <c:pt idx="3">
                  <c:v>63.4</c:v>
                </c:pt>
                <c:pt idx="4">
                  <c:v>50</c:v>
                </c:pt>
                <c:pt idx="5">
                  <c:v>73</c:v>
                </c:pt>
                <c:pt idx="6">
                  <c:v>65.3</c:v>
                </c:pt>
                <c:pt idx="7">
                  <c:v>70.7</c:v>
                </c:pt>
                <c:pt idx="8">
                  <c:v>66.8</c:v>
                </c:pt>
                <c:pt idx="9">
                  <c:v>59.4</c:v>
                </c:pt>
                <c:pt idx="10">
                  <c:v>68.599999999999994</c:v>
                </c:pt>
                <c:pt idx="11">
                  <c:v>63.699999999999996</c:v>
                </c:pt>
                <c:pt idx="12">
                  <c:v>70.7</c:v>
                </c:pt>
                <c:pt idx="13">
                  <c:v>62.5</c:v>
                </c:pt>
                <c:pt idx="14">
                  <c:v>76.900000000000006</c:v>
                </c:pt>
                <c:pt idx="15">
                  <c:v>65.900000000000006</c:v>
                </c:pt>
                <c:pt idx="16">
                  <c:v>58.6</c:v>
                </c:pt>
                <c:pt idx="17">
                  <c:v>68.5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with UC'!$A$8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'Comparison with UC'!$B$5:$T$5</c15:sqref>
                  </c15:fullRef>
                </c:ext>
              </c:extLst>
              <c:f>('Comparison with UC'!$B$5:$M$5,'Comparison with UC'!$O$5:$T$5)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 with UC'!$B$8:$T$8</c15:sqref>
                  </c15:fullRef>
                </c:ext>
              </c:extLst>
              <c:f>('Comparison with UC'!$B$8:$M$8,'Comparison with UC'!$O$8:$T$8)</c:f>
              <c:numCache>
                <c:formatCode>0</c:formatCode>
                <c:ptCount val="18"/>
                <c:pt idx="0">
                  <c:v>95.4</c:v>
                </c:pt>
                <c:pt idx="1">
                  <c:v>92.5</c:v>
                </c:pt>
                <c:pt idx="2">
                  <c:v>94.5</c:v>
                </c:pt>
                <c:pt idx="3">
                  <c:v>92.7</c:v>
                </c:pt>
                <c:pt idx="4">
                  <c:v>86.100000000000009</c:v>
                </c:pt>
                <c:pt idx="5">
                  <c:v>97.4</c:v>
                </c:pt>
                <c:pt idx="6">
                  <c:v>97.000000000000014</c:v>
                </c:pt>
                <c:pt idx="7">
                  <c:v>97</c:v>
                </c:pt>
                <c:pt idx="8">
                  <c:v>96.4</c:v>
                </c:pt>
                <c:pt idx="9">
                  <c:v>93</c:v>
                </c:pt>
                <c:pt idx="10">
                  <c:v>93</c:v>
                </c:pt>
                <c:pt idx="11">
                  <c:v>86.9</c:v>
                </c:pt>
                <c:pt idx="12">
                  <c:v>101.4</c:v>
                </c:pt>
                <c:pt idx="13">
                  <c:v>91.5</c:v>
                </c:pt>
                <c:pt idx="14">
                  <c:v>96.800000000000011</c:v>
                </c:pt>
                <c:pt idx="15">
                  <c:v>93.9</c:v>
                </c:pt>
                <c:pt idx="16">
                  <c:v>93.8</c:v>
                </c:pt>
                <c:pt idx="17">
                  <c:v>97.3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121760"/>
        <c:axId val="568121368"/>
      </c:lineChart>
      <c:catAx>
        <c:axId val="568121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21368"/>
        <c:crosses val="autoZero"/>
        <c:auto val="1"/>
        <c:lblAlgn val="ctr"/>
        <c:lblOffset val="100"/>
        <c:noMultiLvlLbl val="0"/>
      </c:catAx>
      <c:valAx>
        <c:axId val="5681213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681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10th Percentile</a:t>
            </a:r>
            <a:r>
              <a:rPr lang="en-US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541930046354824E-2"/>
          <c:y val="0.19629249881547198"/>
          <c:w val="0.9629161399072903"/>
          <c:h val="0.42143528568337019"/>
        </c:manualLayout>
      </c:layout>
      <c:lineChart>
        <c:grouping val="standard"/>
        <c:varyColors val="0"/>
        <c:ser>
          <c:idx val="1"/>
          <c:order val="1"/>
          <c:tx>
            <c:v>CIMIS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Charts'!$B$5:$S$5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f>'Comparison Charts'!$B$3:$S$3</c:f>
              <c:numCache>
                <c:formatCode>0</c:formatCode>
                <c:ptCount val="18"/>
                <c:pt idx="0">
                  <c:v>69.705348239848888</c:v>
                </c:pt>
                <c:pt idx="1">
                  <c:v>71.231385169255063</c:v>
                </c:pt>
                <c:pt idx="2">
                  <c:v>72.957219153955634</c:v>
                </c:pt>
                <c:pt idx="3">
                  <c:v>67.0022690868404</c:v>
                </c:pt>
                <c:pt idx="4">
                  <c:v>49.912864407511485</c:v>
                </c:pt>
                <c:pt idx="5">
                  <c:v>72.955618701565456</c:v>
                </c:pt>
                <c:pt idx="6">
                  <c:v>69.804928301570314</c:v>
                </c:pt>
                <c:pt idx="7">
                  <c:v>75.477228173097998</c:v>
                </c:pt>
                <c:pt idx="8">
                  <c:v>71.873551699975366</c:v>
                </c:pt>
                <c:pt idx="9">
                  <c:v>68.862307891581338</c:v>
                </c:pt>
                <c:pt idx="10">
                  <c:v>74.547131570463193</c:v>
                </c:pt>
                <c:pt idx="11">
                  <c:v>65.737029152187205</c:v>
                </c:pt>
                <c:pt idx="12">
                  <c:v>73.574713035403676</c:v>
                </c:pt>
                <c:pt idx="13">
                  <c:v>64.893180925594194</c:v>
                </c:pt>
                <c:pt idx="14">
                  <c:v>76.038073047435205</c:v>
                </c:pt>
                <c:pt idx="15">
                  <c:v>64.598266232391325</c:v>
                </c:pt>
                <c:pt idx="16">
                  <c:v>59.435068201130981</c:v>
                </c:pt>
                <c:pt idx="17">
                  <c:v>66.582246220952825</c:v>
                </c:pt>
              </c:numCache>
            </c:numRef>
          </c:val>
          <c:smooth val="0"/>
        </c:ser>
        <c:ser>
          <c:idx val="3"/>
          <c:order val="3"/>
          <c:tx>
            <c:v>UC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Charts'!$B$5:$S$5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f>'Comparison Charts'!$B$7:$S$7</c:f>
              <c:numCache>
                <c:formatCode>0</c:formatCode>
                <c:ptCount val="18"/>
                <c:pt idx="0">
                  <c:v>66</c:v>
                </c:pt>
                <c:pt idx="1">
                  <c:v>70</c:v>
                </c:pt>
                <c:pt idx="2">
                  <c:v>70.7</c:v>
                </c:pt>
                <c:pt idx="3">
                  <c:v>63.4</c:v>
                </c:pt>
                <c:pt idx="4">
                  <c:v>50</c:v>
                </c:pt>
                <c:pt idx="5">
                  <c:v>73</c:v>
                </c:pt>
                <c:pt idx="6">
                  <c:v>65.3</c:v>
                </c:pt>
                <c:pt idx="7">
                  <c:v>70.7</c:v>
                </c:pt>
                <c:pt idx="8">
                  <c:v>66.8</c:v>
                </c:pt>
                <c:pt idx="9">
                  <c:v>59.4</c:v>
                </c:pt>
                <c:pt idx="10">
                  <c:v>68.599999999999994</c:v>
                </c:pt>
                <c:pt idx="11">
                  <c:v>63.699999999999996</c:v>
                </c:pt>
                <c:pt idx="12">
                  <c:v>70.7</c:v>
                </c:pt>
                <c:pt idx="13">
                  <c:v>62.5</c:v>
                </c:pt>
                <c:pt idx="14">
                  <c:v>76.900000000000006</c:v>
                </c:pt>
                <c:pt idx="15">
                  <c:v>65.900000000000006</c:v>
                </c:pt>
                <c:pt idx="16">
                  <c:v>58.6</c:v>
                </c:pt>
                <c:pt idx="17">
                  <c:v>68.5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8120584"/>
        <c:axId val="571306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'Comparison Charts'!$A$2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'Comparison Charts'!$B$5:$S$5</c15:sqref>
                        </c15:formulaRef>
                      </c:ext>
                    </c:extLst>
                    <c:strCache>
                      <c:ptCount val="18"/>
                      <c:pt idx="0">
                        <c:v>Five Points</c:v>
                      </c:pt>
                      <c:pt idx="1">
                        <c:v>Shafter</c:v>
                      </c:pt>
                      <c:pt idx="2">
                        <c:v>Firebaugh</c:v>
                      </c:pt>
                      <c:pt idx="3">
                        <c:v>Stratford</c:v>
                      </c:pt>
                      <c:pt idx="4">
                        <c:v>Kettleman</c:v>
                      </c:pt>
                      <c:pt idx="5">
                        <c:v>Parlier</c:v>
                      </c:pt>
                      <c:pt idx="6">
                        <c:v>Blackwells Coner</c:v>
                      </c:pt>
                      <c:pt idx="7">
                        <c:v>Los Banos</c:v>
                      </c:pt>
                      <c:pt idx="8">
                        <c:v>Fresno</c:v>
                      </c:pt>
                      <c:pt idx="9">
                        <c:v>Westlands</c:v>
                      </c:pt>
                      <c:pt idx="10">
                        <c:v>Panoche</c:v>
                      </c:pt>
                      <c:pt idx="11">
                        <c:v>Arvin-Edison</c:v>
                      </c:pt>
                      <c:pt idx="12">
                        <c:v>Madera</c:v>
                      </c:pt>
                      <c:pt idx="13">
                        <c:v>Belridge</c:v>
                      </c:pt>
                      <c:pt idx="14">
                        <c:v>Porterville</c:v>
                      </c:pt>
                      <c:pt idx="15">
                        <c:v>Delano</c:v>
                      </c:pt>
                      <c:pt idx="16">
                        <c:v>Five Points SW</c:v>
                      </c:pt>
                      <c:pt idx="17">
                        <c:v>Alpaugh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'Comparison Charts'!$B$2:$S$2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81.619690072446815</c:v>
                      </c:pt>
                      <c:pt idx="1">
                        <c:v>78.582524288435479</c:v>
                      </c:pt>
                      <c:pt idx="2">
                        <c:v>82.878850668986814</c:v>
                      </c:pt>
                      <c:pt idx="3">
                        <c:v>80.875302211728936</c:v>
                      </c:pt>
                      <c:pt idx="4">
                        <c:v>72.602882800831679</c:v>
                      </c:pt>
                      <c:pt idx="5">
                        <c:v>82.03802432849028</c:v>
                      </c:pt>
                      <c:pt idx="6">
                        <c:v>80.355387643924928</c:v>
                      </c:pt>
                      <c:pt idx="7">
                        <c:v>85.296806925249399</c:v>
                      </c:pt>
                      <c:pt idx="8">
                        <c:v>83.904868312855513</c:v>
                      </c:pt>
                      <c:pt idx="9">
                        <c:v>79.48884083372343</c:v>
                      </c:pt>
                      <c:pt idx="10">
                        <c:v>84.197385465699426</c:v>
                      </c:pt>
                      <c:pt idx="11">
                        <c:v>76.084474844245761</c:v>
                      </c:pt>
                      <c:pt idx="12">
                        <c:v>88.585407224816066</c:v>
                      </c:pt>
                      <c:pt idx="13">
                        <c:v>78.440126765933726</c:v>
                      </c:pt>
                      <c:pt idx="14">
                        <c:v>85.558373397141693</c:v>
                      </c:pt>
                      <c:pt idx="15">
                        <c:v>75.703075578714333</c:v>
                      </c:pt>
                      <c:pt idx="16">
                        <c:v>77.754165947103502</c:v>
                      </c:pt>
                      <c:pt idx="17">
                        <c:v>77.887510606070066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Charts'!$A$4</c15:sqref>
                        </c15:formulaRef>
                      </c:ext>
                    </c:extLst>
                    <c:strCache>
                      <c:ptCount val="1"/>
                      <c:pt idx="0">
                        <c:v>90th Percentile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Charts'!$B$5:$S$5</c15:sqref>
                        </c15:formulaRef>
                      </c:ext>
                    </c:extLst>
                    <c:strCache>
                      <c:ptCount val="18"/>
                      <c:pt idx="0">
                        <c:v>Five Points</c:v>
                      </c:pt>
                      <c:pt idx="1">
                        <c:v>Shafter</c:v>
                      </c:pt>
                      <c:pt idx="2">
                        <c:v>Firebaugh</c:v>
                      </c:pt>
                      <c:pt idx="3">
                        <c:v>Stratford</c:v>
                      </c:pt>
                      <c:pt idx="4">
                        <c:v>Kettleman</c:v>
                      </c:pt>
                      <c:pt idx="5">
                        <c:v>Parlier</c:v>
                      </c:pt>
                      <c:pt idx="6">
                        <c:v>Blackwells Coner</c:v>
                      </c:pt>
                      <c:pt idx="7">
                        <c:v>Los Banos</c:v>
                      </c:pt>
                      <c:pt idx="8">
                        <c:v>Fresno</c:v>
                      </c:pt>
                      <c:pt idx="9">
                        <c:v>Westlands</c:v>
                      </c:pt>
                      <c:pt idx="10">
                        <c:v>Panoche</c:v>
                      </c:pt>
                      <c:pt idx="11">
                        <c:v>Arvin-Edison</c:v>
                      </c:pt>
                      <c:pt idx="12">
                        <c:v>Madera</c:v>
                      </c:pt>
                      <c:pt idx="13">
                        <c:v>Belridge</c:v>
                      </c:pt>
                      <c:pt idx="14">
                        <c:v>Porterville</c:v>
                      </c:pt>
                      <c:pt idx="15">
                        <c:v>Delano</c:v>
                      </c:pt>
                      <c:pt idx="16">
                        <c:v>Five Points SW</c:v>
                      </c:pt>
                      <c:pt idx="17">
                        <c:v>Alpaugh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Charts'!$B$4:$S$4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90.182220929140982</c:v>
                      </c:pt>
                      <c:pt idx="1">
                        <c:v>87.357135389456644</c:v>
                      </c:pt>
                      <c:pt idx="2">
                        <c:v>91.95605426561238</c:v>
                      </c:pt>
                      <c:pt idx="3">
                        <c:v>88.377739296402012</c:v>
                      </c:pt>
                      <c:pt idx="4">
                        <c:v>85.138228692473646</c:v>
                      </c:pt>
                      <c:pt idx="5">
                        <c:v>92.034287828564644</c:v>
                      </c:pt>
                      <c:pt idx="6">
                        <c:v>91.72494533648117</c:v>
                      </c:pt>
                      <c:pt idx="7">
                        <c:v>94.274331235378241</c:v>
                      </c:pt>
                      <c:pt idx="8">
                        <c:v>92.637337635144348</c:v>
                      </c:pt>
                      <c:pt idx="9">
                        <c:v>90.181511382766487</c:v>
                      </c:pt>
                      <c:pt idx="10">
                        <c:v>93.859070151919624</c:v>
                      </c:pt>
                      <c:pt idx="11">
                        <c:v>82.991935106961236</c:v>
                      </c:pt>
                      <c:pt idx="12">
                        <c:v>99.589326321690024</c:v>
                      </c:pt>
                      <c:pt idx="13">
                        <c:v>89.213285366387083</c:v>
                      </c:pt>
                      <c:pt idx="14">
                        <c:v>96.668288558770939</c:v>
                      </c:pt>
                      <c:pt idx="15">
                        <c:v>88.989317043719879</c:v>
                      </c:pt>
                      <c:pt idx="16">
                        <c:v>89.733972599501882</c:v>
                      </c:pt>
                      <c:pt idx="17">
                        <c:v>90.261590787279331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120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6360"/>
        <c:crosses val="autoZero"/>
        <c:auto val="1"/>
        <c:lblAlgn val="ctr"/>
        <c:lblOffset val="100"/>
        <c:noMultiLvlLbl val="0"/>
      </c:catAx>
      <c:valAx>
        <c:axId val="5713063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681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90th</a:t>
            </a:r>
            <a:r>
              <a:rPr lang="en-US" baseline="0"/>
              <a:t> Percentile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72113289760349E-2"/>
          <c:y val="0.19673917249807585"/>
          <c:w val="0.96165577342047925"/>
          <c:h val="0.42231832017195392"/>
        </c:manualLayout>
      </c:layout>
      <c:lineChart>
        <c:grouping val="standard"/>
        <c:varyColors val="0"/>
        <c:ser>
          <c:idx val="3"/>
          <c:order val="2"/>
          <c:tx>
            <c:v>CIMIS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'Comparison Charts'!$B$4:$S$4</c:f>
              <c:numCache>
                <c:formatCode>0</c:formatCode>
                <c:ptCount val="18"/>
                <c:pt idx="0">
                  <c:v>90.182220929140982</c:v>
                </c:pt>
                <c:pt idx="1">
                  <c:v>87.357135389456644</c:v>
                </c:pt>
                <c:pt idx="2">
                  <c:v>91.95605426561238</c:v>
                </c:pt>
                <c:pt idx="3">
                  <c:v>88.377739296402012</c:v>
                </c:pt>
                <c:pt idx="4">
                  <c:v>85.138228692473646</c:v>
                </c:pt>
                <c:pt idx="5">
                  <c:v>92.034287828564644</c:v>
                </c:pt>
                <c:pt idx="6">
                  <c:v>91.72494533648117</c:v>
                </c:pt>
                <c:pt idx="7">
                  <c:v>94.274331235378241</c:v>
                </c:pt>
                <c:pt idx="8">
                  <c:v>92.637337635144348</c:v>
                </c:pt>
                <c:pt idx="9">
                  <c:v>90.181511382766487</c:v>
                </c:pt>
                <c:pt idx="10">
                  <c:v>93.859070151919624</c:v>
                </c:pt>
                <c:pt idx="11">
                  <c:v>82.991935106961236</c:v>
                </c:pt>
                <c:pt idx="12">
                  <c:v>99.589326321690024</c:v>
                </c:pt>
                <c:pt idx="13">
                  <c:v>89.213285366387083</c:v>
                </c:pt>
                <c:pt idx="14">
                  <c:v>96.668288558770939</c:v>
                </c:pt>
                <c:pt idx="15">
                  <c:v>88.989317043719879</c:v>
                </c:pt>
                <c:pt idx="16">
                  <c:v>89.733972599501882</c:v>
                </c:pt>
                <c:pt idx="17">
                  <c:v>90.261590787279331</c:v>
                </c:pt>
              </c:numCache>
            </c:numRef>
          </c:val>
          <c:smooth val="0"/>
        </c:ser>
        <c:ser>
          <c:idx val="2"/>
          <c:order val="3"/>
          <c:tx>
            <c:v>UC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Charts'!$B$5:$S$5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f>'Comparison Charts'!$B$8:$S$8</c:f>
              <c:numCache>
                <c:formatCode>0</c:formatCode>
                <c:ptCount val="18"/>
                <c:pt idx="0">
                  <c:v>95.4</c:v>
                </c:pt>
                <c:pt idx="1">
                  <c:v>92.5</c:v>
                </c:pt>
                <c:pt idx="2">
                  <c:v>94.5</c:v>
                </c:pt>
                <c:pt idx="3">
                  <c:v>92.7</c:v>
                </c:pt>
                <c:pt idx="4">
                  <c:v>86.100000000000009</c:v>
                </c:pt>
                <c:pt idx="5">
                  <c:v>97.4</c:v>
                </c:pt>
                <c:pt idx="6">
                  <c:v>97.000000000000014</c:v>
                </c:pt>
                <c:pt idx="7">
                  <c:v>97</c:v>
                </c:pt>
                <c:pt idx="8">
                  <c:v>96.4</c:v>
                </c:pt>
                <c:pt idx="9">
                  <c:v>93</c:v>
                </c:pt>
                <c:pt idx="10">
                  <c:v>93</c:v>
                </c:pt>
                <c:pt idx="11">
                  <c:v>86.9</c:v>
                </c:pt>
                <c:pt idx="12">
                  <c:v>101.4</c:v>
                </c:pt>
                <c:pt idx="13">
                  <c:v>91.5</c:v>
                </c:pt>
                <c:pt idx="14">
                  <c:v>96.800000000000011</c:v>
                </c:pt>
                <c:pt idx="15">
                  <c:v>93.9</c:v>
                </c:pt>
                <c:pt idx="16">
                  <c:v>93.8</c:v>
                </c:pt>
                <c:pt idx="17">
                  <c:v>97.3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307144"/>
        <c:axId val="57260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'Comparison Charts'!$A$6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'Comparison Charts'!$B$5:$S$5</c15:sqref>
                        </c15:formulaRef>
                      </c:ext>
                    </c:extLst>
                    <c:strCache>
                      <c:ptCount val="18"/>
                      <c:pt idx="0">
                        <c:v>Five Points</c:v>
                      </c:pt>
                      <c:pt idx="1">
                        <c:v>Shafter</c:v>
                      </c:pt>
                      <c:pt idx="2">
                        <c:v>Firebaugh</c:v>
                      </c:pt>
                      <c:pt idx="3">
                        <c:v>Stratford</c:v>
                      </c:pt>
                      <c:pt idx="4">
                        <c:v>Kettleman</c:v>
                      </c:pt>
                      <c:pt idx="5">
                        <c:v>Parlier</c:v>
                      </c:pt>
                      <c:pt idx="6">
                        <c:v>Blackwells Coner</c:v>
                      </c:pt>
                      <c:pt idx="7">
                        <c:v>Los Banos</c:v>
                      </c:pt>
                      <c:pt idx="8">
                        <c:v>Fresno</c:v>
                      </c:pt>
                      <c:pt idx="9">
                        <c:v>Westlands</c:v>
                      </c:pt>
                      <c:pt idx="10">
                        <c:v>Panoche</c:v>
                      </c:pt>
                      <c:pt idx="11">
                        <c:v>Arvin-Edison</c:v>
                      </c:pt>
                      <c:pt idx="12">
                        <c:v>Madera</c:v>
                      </c:pt>
                      <c:pt idx="13">
                        <c:v>Belridge</c:v>
                      </c:pt>
                      <c:pt idx="14">
                        <c:v>Porterville</c:v>
                      </c:pt>
                      <c:pt idx="15">
                        <c:v>Delano</c:v>
                      </c:pt>
                      <c:pt idx="16">
                        <c:v>Five Points SW</c:v>
                      </c:pt>
                      <c:pt idx="17">
                        <c:v>Alpaugh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'Comparison Charts'!$B$6:$S$6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82</c:v>
                      </c:pt>
                      <c:pt idx="1">
                        <c:v>79</c:v>
                      </c:pt>
                      <c:pt idx="2">
                        <c:v>82</c:v>
                      </c:pt>
                      <c:pt idx="3">
                        <c:v>81</c:v>
                      </c:pt>
                      <c:pt idx="4">
                        <c:v>72</c:v>
                      </c:pt>
                      <c:pt idx="5">
                        <c:v>82</c:v>
                      </c:pt>
                      <c:pt idx="6">
                        <c:v>80.5</c:v>
                      </c:pt>
                      <c:pt idx="7">
                        <c:v>88</c:v>
                      </c:pt>
                      <c:pt idx="8">
                        <c:v>83.5</c:v>
                      </c:pt>
                      <c:pt idx="9">
                        <c:v>80.5</c:v>
                      </c:pt>
                      <c:pt idx="10">
                        <c:v>85</c:v>
                      </c:pt>
                      <c:pt idx="11">
                        <c:v>78.5</c:v>
                      </c:pt>
                      <c:pt idx="12">
                        <c:v>91</c:v>
                      </c:pt>
                      <c:pt idx="13">
                        <c:v>78</c:v>
                      </c:pt>
                      <c:pt idx="14">
                        <c:v>87.5</c:v>
                      </c:pt>
                      <c:pt idx="15">
                        <c:v>78</c:v>
                      </c:pt>
                      <c:pt idx="16">
                        <c:v>79</c:v>
                      </c:pt>
                      <c:pt idx="17">
                        <c:v>80.5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Charts'!$A$7</c15:sqref>
                        </c15:formulaRef>
                      </c:ext>
                    </c:extLst>
                    <c:strCache>
                      <c:ptCount val="1"/>
                      <c:pt idx="0">
                        <c:v>10th Percentile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Charts'!$B$5:$S$5</c15:sqref>
                        </c15:formulaRef>
                      </c:ext>
                    </c:extLst>
                    <c:strCache>
                      <c:ptCount val="18"/>
                      <c:pt idx="0">
                        <c:v>Five Points</c:v>
                      </c:pt>
                      <c:pt idx="1">
                        <c:v>Shafter</c:v>
                      </c:pt>
                      <c:pt idx="2">
                        <c:v>Firebaugh</c:v>
                      </c:pt>
                      <c:pt idx="3">
                        <c:v>Stratford</c:v>
                      </c:pt>
                      <c:pt idx="4">
                        <c:v>Kettleman</c:v>
                      </c:pt>
                      <c:pt idx="5">
                        <c:v>Parlier</c:v>
                      </c:pt>
                      <c:pt idx="6">
                        <c:v>Blackwells Coner</c:v>
                      </c:pt>
                      <c:pt idx="7">
                        <c:v>Los Banos</c:v>
                      </c:pt>
                      <c:pt idx="8">
                        <c:v>Fresno</c:v>
                      </c:pt>
                      <c:pt idx="9">
                        <c:v>Westlands</c:v>
                      </c:pt>
                      <c:pt idx="10">
                        <c:v>Panoche</c:v>
                      </c:pt>
                      <c:pt idx="11">
                        <c:v>Arvin-Edison</c:v>
                      </c:pt>
                      <c:pt idx="12">
                        <c:v>Madera</c:v>
                      </c:pt>
                      <c:pt idx="13">
                        <c:v>Belridge</c:v>
                      </c:pt>
                      <c:pt idx="14">
                        <c:v>Porterville</c:v>
                      </c:pt>
                      <c:pt idx="15">
                        <c:v>Delano</c:v>
                      </c:pt>
                      <c:pt idx="16">
                        <c:v>Five Points SW</c:v>
                      </c:pt>
                      <c:pt idx="17">
                        <c:v>Alpaugh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'Comparison Charts'!$B$7:$S$7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70.7</c:v>
                      </c:pt>
                      <c:pt idx="3">
                        <c:v>63.4</c:v>
                      </c:pt>
                      <c:pt idx="4">
                        <c:v>50</c:v>
                      </c:pt>
                      <c:pt idx="5">
                        <c:v>73</c:v>
                      </c:pt>
                      <c:pt idx="6">
                        <c:v>65.3</c:v>
                      </c:pt>
                      <c:pt idx="7">
                        <c:v>70.7</c:v>
                      </c:pt>
                      <c:pt idx="8">
                        <c:v>66.8</c:v>
                      </c:pt>
                      <c:pt idx="9">
                        <c:v>59.4</c:v>
                      </c:pt>
                      <c:pt idx="10">
                        <c:v>68.599999999999994</c:v>
                      </c:pt>
                      <c:pt idx="11">
                        <c:v>63.699999999999996</c:v>
                      </c:pt>
                      <c:pt idx="12">
                        <c:v>70.7</c:v>
                      </c:pt>
                      <c:pt idx="13">
                        <c:v>62.5</c:v>
                      </c:pt>
                      <c:pt idx="14">
                        <c:v>76.900000000000006</c:v>
                      </c:pt>
                      <c:pt idx="15">
                        <c:v>65.900000000000006</c:v>
                      </c:pt>
                      <c:pt idx="16">
                        <c:v>58.6</c:v>
                      </c:pt>
                      <c:pt idx="17">
                        <c:v>68.5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1307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0192"/>
        <c:crosses val="autoZero"/>
        <c:auto val="1"/>
        <c:lblAlgn val="ctr"/>
        <c:lblOffset val="100"/>
        <c:noMultiLvlLbl val="0"/>
      </c:catAx>
      <c:valAx>
        <c:axId val="57260019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13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CIMIS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Charts'!$B$5:$S$5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f>'Comparison Charts'!$B$2:$S$2</c:f>
              <c:numCache>
                <c:formatCode>0</c:formatCode>
                <c:ptCount val="18"/>
                <c:pt idx="0">
                  <c:v>81.619690072446815</c:v>
                </c:pt>
                <c:pt idx="1">
                  <c:v>78.582524288435479</c:v>
                </c:pt>
                <c:pt idx="2">
                  <c:v>82.878850668986814</c:v>
                </c:pt>
                <c:pt idx="3">
                  <c:v>80.875302211728936</c:v>
                </c:pt>
                <c:pt idx="4">
                  <c:v>72.602882800831679</c:v>
                </c:pt>
                <c:pt idx="5">
                  <c:v>82.03802432849028</c:v>
                </c:pt>
                <c:pt idx="6">
                  <c:v>80.355387643924928</c:v>
                </c:pt>
                <c:pt idx="7">
                  <c:v>85.296806925249399</c:v>
                </c:pt>
                <c:pt idx="8">
                  <c:v>83.904868312855513</c:v>
                </c:pt>
                <c:pt idx="9">
                  <c:v>79.48884083372343</c:v>
                </c:pt>
                <c:pt idx="10">
                  <c:v>84.197385465699426</c:v>
                </c:pt>
                <c:pt idx="11">
                  <c:v>76.084474844245761</c:v>
                </c:pt>
                <c:pt idx="12">
                  <c:v>88.585407224816066</c:v>
                </c:pt>
                <c:pt idx="13">
                  <c:v>78.440126765933726</c:v>
                </c:pt>
                <c:pt idx="14">
                  <c:v>85.558373397141693</c:v>
                </c:pt>
                <c:pt idx="15">
                  <c:v>75.703075578714333</c:v>
                </c:pt>
                <c:pt idx="16">
                  <c:v>77.754165947103502</c:v>
                </c:pt>
                <c:pt idx="17">
                  <c:v>77.887510606070066</c:v>
                </c:pt>
              </c:numCache>
            </c:numRef>
          </c:val>
          <c:smooth val="0"/>
        </c:ser>
        <c:ser>
          <c:idx val="1"/>
          <c:order val="1"/>
          <c:tx>
            <c:v>UC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'Comparison Charts'!$B$5:$S$5</c:f>
              <c:strCache>
                <c:ptCount val="18"/>
                <c:pt idx="0">
                  <c:v>Five Points</c:v>
                </c:pt>
                <c:pt idx="1">
                  <c:v>Shafter</c:v>
                </c:pt>
                <c:pt idx="2">
                  <c:v>Firebaugh</c:v>
                </c:pt>
                <c:pt idx="3">
                  <c:v>Stratford</c:v>
                </c:pt>
                <c:pt idx="4">
                  <c:v>Kettleman</c:v>
                </c:pt>
                <c:pt idx="5">
                  <c:v>Parlier</c:v>
                </c:pt>
                <c:pt idx="6">
                  <c:v>Blackwells Coner</c:v>
                </c:pt>
                <c:pt idx="7">
                  <c:v>Los Banos</c:v>
                </c:pt>
                <c:pt idx="8">
                  <c:v>Fresno</c:v>
                </c:pt>
                <c:pt idx="9">
                  <c:v>Westlands</c:v>
                </c:pt>
                <c:pt idx="10">
                  <c:v>Panoche</c:v>
                </c:pt>
                <c:pt idx="11">
                  <c:v>Arvin-Edison</c:v>
                </c:pt>
                <c:pt idx="12">
                  <c:v>Madera</c:v>
                </c:pt>
                <c:pt idx="13">
                  <c:v>Belridge</c:v>
                </c:pt>
                <c:pt idx="14">
                  <c:v>Porterville</c:v>
                </c:pt>
                <c:pt idx="15">
                  <c:v>Delano</c:v>
                </c:pt>
                <c:pt idx="16">
                  <c:v>Five Points SW</c:v>
                </c:pt>
                <c:pt idx="17">
                  <c:v>Alpaugh</c:v>
                </c:pt>
              </c:strCache>
            </c:strRef>
          </c:cat>
          <c:val>
            <c:numRef>
              <c:f>'Comparison Charts'!$B$6:$S$6</c:f>
              <c:numCache>
                <c:formatCode>0</c:formatCode>
                <c:ptCount val="18"/>
                <c:pt idx="0">
                  <c:v>82</c:v>
                </c:pt>
                <c:pt idx="1">
                  <c:v>79</c:v>
                </c:pt>
                <c:pt idx="2">
                  <c:v>82</c:v>
                </c:pt>
                <c:pt idx="3">
                  <c:v>81</c:v>
                </c:pt>
                <c:pt idx="4">
                  <c:v>72</c:v>
                </c:pt>
                <c:pt idx="5">
                  <c:v>82</c:v>
                </c:pt>
                <c:pt idx="6">
                  <c:v>80.5</c:v>
                </c:pt>
                <c:pt idx="7">
                  <c:v>88</c:v>
                </c:pt>
                <c:pt idx="8">
                  <c:v>83.5</c:v>
                </c:pt>
                <c:pt idx="9">
                  <c:v>80.5</c:v>
                </c:pt>
                <c:pt idx="10">
                  <c:v>85</c:v>
                </c:pt>
                <c:pt idx="11">
                  <c:v>78.5</c:v>
                </c:pt>
                <c:pt idx="12">
                  <c:v>91</c:v>
                </c:pt>
                <c:pt idx="13">
                  <c:v>78</c:v>
                </c:pt>
                <c:pt idx="14">
                  <c:v>87.5</c:v>
                </c:pt>
                <c:pt idx="15">
                  <c:v>78</c:v>
                </c:pt>
                <c:pt idx="16">
                  <c:v>79</c:v>
                </c:pt>
                <c:pt idx="17">
                  <c:v>80.5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304792"/>
        <c:axId val="572600976"/>
      </c:lineChart>
      <c:catAx>
        <c:axId val="571304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0976"/>
        <c:crosses val="autoZero"/>
        <c:auto val="1"/>
        <c:lblAlgn val="ctr"/>
        <c:lblOffset val="100"/>
        <c:noMultiLvlLbl val="0"/>
      </c:catAx>
      <c:valAx>
        <c:axId val="5726009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7130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26</xdr:row>
      <xdr:rowOff>190499</xdr:rowOff>
    </xdr:from>
    <xdr:to>
      <xdr:col>11</xdr:col>
      <xdr:colOff>28576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27</xdr:row>
      <xdr:rowOff>4761</xdr:rowOff>
    </xdr:from>
    <xdr:to>
      <xdr:col>17</xdr:col>
      <xdr:colOff>12573</xdr:colOff>
      <xdr:row>51</xdr:row>
      <xdr:rowOff>187641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27</xdr:row>
      <xdr:rowOff>14286</xdr:rowOff>
    </xdr:from>
    <xdr:to>
      <xdr:col>15</xdr:col>
      <xdr:colOff>847725</xdr:colOff>
      <xdr:row>51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119061</xdr:rowOff>
    </xdr:from>
    <xdr:to>
      <xdr:col>13</xdr:col>
      <xdr:colOff>942975</xdr:colOff>
      <xdr:row>45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14286</xdr:rowOff>
    </xdr:from>
    <xdr:to>
      <xdr:col>7</xdr:col>
      <xdr:colOff>752475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1076324</xdr:colOff>
      <xdr:row>9</xdr:row>
      <xdr:rowOff>4762</xdr:rowOff>
    </xdr:from>
    <xdr:to>
      <xdr:col>15</xdr:col>
      <xdr:colOff>895349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8</xdr:row>
      <xdr:rowOff>166686</xdr:rowOff>
    </xdr:from>
    <xdr:to>
      <xdr:col>7</xdr:col>
      <xdr:colOff>752475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1076324</xdr:colOff>
      <xdr:row>9</xdr:row>
      <xdr:rowOff>4762</xdr:rowOff>
    </xdr:from>
    <xdr:to>
      <xdr:col>16</xdr:col>
      <xdr:colOff>85724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695324</xdr:colOff>
      <xdr:row>31</xdr:row>
      <xdr:rowOff>166686</xdr:rowOff>
    </xdr:from>
    <xdr:to>
      <xdr:col>12</xdr:col>
      <xdr:colOff>685799</xdr:colOff>
      <xdr:row>51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0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2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3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4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4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6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8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9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3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5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5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stu/Box%20Sync/CIMIS/Chill%20Portion%20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2 Five Points"/>
    </sheetNames>
    <sheetDataSet>
      <sheetData sheetId="0">
        <row r="12">
          <cell r="O12" t="str">
            <v>CIMIS #2 Five Points</v>
          </cell>
        </row>
        <row r="13">
          <cell r="O13">
            <v>79.493550624912359</v>
          </cell>
        </row>
        <row r="14">
          <cell r="O14">
            <v>85.655295022789886</v>
          </cell>
        </row>
        <row r="15">
          <cell r="O15">
            <v>88.298587464179263</v>
          </cell>
        </row>
        <row r="16">
          <cell r="O16">
            <v>70.473173894737414</v>
          </cell>
        </row>
        <row r="17">
          <cell r="O17">
            <v>89.637332616389926</v>
          </cell>
        </row>
        <row r="18">
          <cell r="O18">
            <v>81.073123395711377</v>
          </cell>
        </row>
        <row r="19">
          <cell r="O19">
            <v>83.164551817261838</v>
          </cell>
        </row>
        <row r="20">
          <cell r="O20">
            <v>84.148937465426798</v>
          </cell>
        </row>
        <row r="21">
          <cell r="O21">
            <v>96.222376557127518</v>
          </cell>
        </row>
        <row r="22">
          <cell r="O22">
            <v>82.084490584231162</v>
          </cell>
        </row>
        <row r="23">
          <cell r="O23">
            <v>71.687342221335484</v>
          </cell>
        </row>
        <row r="24">
          <cell r="O24">
            <v>78.999149314719375</v>
          </cell>
        </row>
        <row r="25">
          <cell r="O25">
            <v>81.154889560662468</v>
          </cell>
        </row>
        <row r="26">
          <cell r="O26">
            <v>90.051152191315168</v>
          </cell>
        </row>
        <row r="27">
          <cell r="O27">
            <v>91.361839569573249</v>
          </cell>
        </row>
        <row r="28">
          <cell r="O28">
            <v>85.023420313691304</v>
          </cell>
        </row>
        <row r="29">
          <cell r="O29">
            <v>70.50297872898409</v>
          </cell>
        </row>
        <row r="30">
          <cell r="O30">
            <v>62.794917345852127</v>
          </cell>
        </row>
        <row r="31">
          <cell r="O31">
            <v>60.787784598076087</v>
          </cell>
        </row>
        <row r="32">
          <cell r="O32">
            <v>73.893853630098874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05 Westlands"/>
    </sheetNames>
    <sheetDataSet>
      <sheetData sheetId="0">
        <row r="12">
          <cell r="O12" t="str">
            <v>CIMIS #105 Westlands</v>
          </cell>
        </row>
        <row r="13">
          <cell r="O13">
            <v>74.420299753889168</v>
          </cell>
        </row>
        <row r="14">
          <cell r="O14">
            <v>85.269465586092849</v>
          </cell>
        </row>
        <row r="15">
          <cell r="O15">
            <v>93.733029584123898</v>
          </cell>
        </row>
        <row r="16">
          <cell r="O16">
            <v>76.202299133878171</v>
          </cell>
        </row>
        <row r="17">
          <cell r="O17">
            <v>89.786898249282331</v>
          </cell>
        </row>
        <row r="18">
          <cell r="O18">
            <v>81.882627483729664</v>
          </cell>
        </row>
        <row r="19">
          <cell r="O19">
            <v>79.148369941022793</v>
          </cell>
        </row>
        <row r="20">
          <cell r="O20">
            <v>81.786374419881781</v>
          </cell>
        </row>
        <row r="21">
          <cell r="O21">
            <v>94.317011339172382</v>
          </cell>
        </row>
        <row r="22">
          <cell r="O22">
            <v>82.182600921581297</v>
          </cell>
        </row>
        <row r="23">
          <cell r="O23">
            <v>71.490591664833346</v>
          </cell>
        </row>
        <row r="24">
          <cell r="O24">
            <v>76.10817638037372</v>
          </cell>
        </row>
        <row r="25">
          <cell r="O25">
            <v>78.65896493366472</v>
          </cell>
        </row>
        <row r="26">
          <cell r="O26">
            <v>84.836282481242051</v>
          </cell>
        </row>
        <row r="27">
          <cell r="O27">
            <v>89.364617719232911</v>
          </cell>
        </row>
        <row r="28">
          <cell r="O28">
            <v>79.829311726424066</v>
          </cell>
        </row>
        <row r="29">
          <cell r="O29">
            <v>70.525037343526492</v>
          </cell>
        </row>
        <row r="30">
          <cell r="O30">
            <v>52.258428149372776</v>
          </cell>
        </row>
        <row r="31">
          <cell r="O31">
            <v>53.89774282407484</v>
          </cell>
        </row>
        <row r="32">
          <cell r="O32">
            <v>72.536198028554963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24 Panoche"/>
    </sheetNames>
    <sheetDataSet>
      <sheetData sheetId="0">
        <row r="12">
          <cell r="O12" t="str">
            <v>CIMIS #124 Panoche</v>
          </cell>
        </row>
        <row r="13">
          <cell r="O13">
            <v>79.533735971397363</v>
          </cell>
        </row>
        <row r="14">
          <cell r="O14">
            <v>88.139307225537976</v>
          </cell>
        </row>
        <row r="15">
          <cell r="O15">
            <v>97.140673926127818</v>
          </cell>
        </row>
        <row r="16">
          <cell r="O16">
            <v>79.247731728670431</v>
          </cell>
        </row>
        <row r="17">
          <cell r="O17">
            <v>95.534254323872915</v>
          </cell>
        </row>
        <row r="18">
          <cell r="O18">
            <v>82.573473395608687</v>
          </cell>
        </row>
        <row r="19">
          <cell r="O19">
            <v>84.2146590652535</v>
          </cell>
        </row>
        <row r="20">
          <cell r="O20">
            <v>85.290878204514456</v>
          </cell>
        </row>
        <row r="21">
          <cell r="O21">
            <v>93.672938577258151</v>
          </cell>
        </row>
        <row r="22">
          <cell r="O22">
            <v>86.862468770126384</v>
          </cell>
        </row>
        <row r="23">
          <cell r="O23">
            <v>78.390018991668853</v>
          </cell>
        </row>
        <row r="24">
          <cell r="O24">
            <v>84.809611864186081</v>
          </cell>
        </row>
        <row r="25">
          <cell r="O25">
            <v>83.649835669232516</v>
          </cell>
        </row>
        <row r="26">
          <cell r="O26">
            <v>88.025153906050718</v>
          </cell>
        </row>
        <row r="27">
          <cell r="O27">
            <v>90.441739615213464</v>
          </cell>
        </row>
        <row r="28">
          <cell r="O28">
            <v>84.180111866145353</v>
          </cell>
        </row>
        <row r="29">
          <cell r="O29">
            <v>75.583723107269179</v>
          </cell>
        </row>
        <row r="30">
          <cell r="O30">
            <v>65.21780773920932</v>
          </cell>
        </row>
        <row r="31">
          <cell r="O31">
            <v>60.766262232342569</v>
          </cell>
        </row>
        <row r="32">
          <cell r="O32">
            <v>78.821649430603429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25 Arvin-Edison"/>
    </sheetNames>
    <sheetDataSet>
      <sheetData sheetId="0">
        <row r="12">
          <cell r="O12" t="str">
            <v>CIMIS #125 Arvin-Edison</v>
          </cell>
        </row>
        <row r="13">
          <cell r="O13">
            <v>74.775615423038317</v>
          </cell>
        </row>
        <row r="14">
          <cell r="O14">
            <v>77.340601159127175</v>
          </cell>
        </row>
        <row r="15">
          <cell r="O15">
            <v>87.179974940297143</v>
          </cell>
        </row>
        <row r="16">
          <cell r="O16">
            <v>66.283393930242624</v>
          </cell>
        </row>
        <row r="17">
          <cell r="O17">
            <v>82.762756254038436</v>
          </cell>
        </row>
        <row r="18">
          <cell r="O18">
            <v>75.03335590350008</v>
          </cell>
        </row>
        <row r="19">
          <cell r="O19">
            <v>78.711905789437708</v>
          </cell>
        </row>
        <row r="20">
          <cell r="O20">
            <v>80.026807656426854</v>
          </cell>
        </row>
        <row r="21">
          <cell r="O21">
            <v>82.658310253407308</v>
          </cell>
        </row>
        <row r="22">
          <cell r="O22">
            <v>73.633599005565998</v>
          </cell>
        </row>
        <row r="23">
          <cell r="O23">
            <v>73.464689544612952</v>
          </cell>
        </row>
        <row r="24">
          <cell r="O24">
            <v>72.018564533477957</v>
          </cell>
        </row>
        <row r="25">
          <cell r="O25">
            <v>80.52703689862301</v>
          </cell>
        </row>
        <row r="26">
          <cell r="O26">
            <v>85.054544783266465</v>
          </cell>
        </row>
        <row r="27">
          <cell r="O27">
            <v>82.752884106997726</v>
          </cell>
        </row>
        <row r="28">
          <cell r="O28">
            <v>77.135593784991443</v>
          </cell>
        </row>
        <row r="29">
          <cell r="O29">
            <v>71.640254477636518</v>
          </cell>
        </row>
        <row r="30">
          <cell r="O30">
            <v>60.819746149688399</v>
          </cell>
        </row>
        <row r="31">
          <cell r="O31">
            <v>50.846494737505736</v>
          </cell>
        </row>
        <row r="32">
          <cell r="O32">
            <v>69.0523351587251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38 Famoso"/>
    </sheetNames>
    <sheetDataSet>
      <sheetData sheetId="0">
        <row r="12">
          <cell r="O12" t="str">
            <v>CIMIS #138 Famoso</v>
          </cell>
        </row>
        <row r="14">
          <cell r="O14">
            <v>85.232871348726803</v>
          </cell>
        </row>
        <row r="15">
          <cell r="O15">
            <v>97.873898434621992</v>
          </cell>
        </row>
        <row r="16">
          <cell r="O16">
            <v>72.13557543565642</v>
          </cell>
        </row>
        <row r="17">
          <cell r="O17">
            <v>90.195515007245689</v>
          </cell>
        </row>
        <row r="18">
          <cell r="O18">
            <v>81.428842086457848</v>
          </cell>
        </row>
        <row r="19">
          <cell r="O19">
            <v>80.343732484205248</v>
          </cell>
        </row>
        <row r="20">
          <cell r="O20">
            <v>82.362849043376173</v>
          </cell>
        </row>
        <row r="21">
          <cell r="O21">
            <v>95.323754463093564</v>
          </cell>
        </row>
        <row r="22">
          <cell r="O22">
            <v>83.433013219752638</v>
          </cell>
        </row>
        <row r="23">
          <cell r="O23">
            <v>79.577871756407376</v>
          </cell>
        </row>
        <row r="24">
          <cell r="O24">
            <v>83.859238813205138</v>
          </cell>
        </row>
        <row r="25">
          <cell r="O25">
            <v>83.245488987813133</v>
          </cell>
        </row>
        <row r="26">
          <cell r="O26">
            <v>96.59791056302663</v>
          </cell>
        </row>
        <row r="27">
          <cell r="O27">
            <v>96.80027617169344</v>
          </cell>
        </row>
        <row r="28">
          <cell r="O28">
            <v>86.674295376453983</v>
          </cell>
        </row>
        <row r="29">
          <cell r="O29">
            <v>74.611040676910534</v>
          </cell>
        </row>
        <row r="30">
          <cell r="O30">
            <v>69.091841222654239</v>
          </cell>
        </row>
        <row r="31">
          <cell r="O31">
            <v>66.303600279473358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45 Madera"/>
    </sheetNames>
    <sheetDataSet>
      <sheetData sheetId="0">
        <row r="12">
          <cell r="O12" t="str">
            <v>CIMIS #145 Madera</v>
          </cell>
        </row>
        <row r="15">
          <cell r="O15">
            <v>99.570830352944569</v>
          </cell>
        </row>
        <row r="16">
          <cell r="O16">
            <v>85.366716920581979</v>
          </cell>
        </row>
        <row r="17">
          <cell r="O17">
            <v>99.632483582096086</v>
          </cell>
        </row>
        <row r="18">
          <cell r="O18">
            <v>88.759685428513592</v>
          </cell>
        </row>
        <row r="19">
          <cell r="O19">
            <v>92.703873130801242</v>
          </cell>
        </row>
        <row r="20">
          <cell r="O20">
            <v>92.014989722880671</v>
          </cell>
        </row>
        <row r="21">
          <cell r="O21">
            <v>105.46639621931615</v>
          </cell>
        </row>
        <row r="22">
          <cell r="O22">
            <v>91.267811164477848</v>
          </cell>
        </row>
        <row r="23">
          <cell r="O23">
            <v>78.3333201952031</v>
          </cell>
        </row>
        <row r="24">
          <cell r="O24">
            <v>84.77283636910056</v>
          </cell>
        </row>
        <row r="25">
          <cell r="O25">
            <v>86.524274852990857</v>
          </cell>
        </row>
        <row r="26">
          <cell r="O26">
            <v>94.189667403683188</v>
          </cell>
        </row>
        <row r="27">
          <cell r="O27">
            <v>93.080651402480726</v>
          </cell>
        </row>
        <row r="28">
          <cell r="O28">
            <v>88.411129021118541</v>
          </cell>
        </row>
        <row r="29">
          <cell r="O29">
            <v>85.302815788755879</v>
          </cell>
        </row>
        <row r="30">
          <cell r="O30">
            <v>66.872831952117167</v>
          </cell>
        </row>
        <row r="31">
          <cell r="O31">
            <v>60.302655646934454</v>
          </cell>
        </row>
        <row r="32">
          <cell r="O32">
            <v>76.4469477853836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46 Belridge"/>
    </sheetNames>
    <sheetDataSet>
      <sheetData sheetId="0">
        <row r="12">
          <cell r="O12" t="str">
            <v>CIMIS #146 Belridge</v>
          </cell>
        </row>
        <row r="15">
          <cell r="O15">
            <v>91.232458255644929</v>
          </cell>
        </row>
        <row r="16">
          <cell r="O16">
            <v>69.911897589268023</v>
          </cell>
        </row>
        <row r="17">
          <cell r="O17">
            <v>90.696069491783192</v>
          </cell>
        </row>
        <row r="18">
          <cell r="O18">
            <v>78.528716494370002</v>
          </cell>
        </row>
        <row r="19">
          <cell r="O19">
            <v>78.351537037497451</v>
          </cell>
        </row>
        <row r="20">
          <cell r="O20">
            <v>82.782320290595635</v>
          </cell>
        </row>
        <row r="21">
          <cell r="O21">
            <v>88.577806455503037</v>
          </cell>
        </row>
        <row r="22">
          <cell r="O22">
            <v>76.358076704147493</v>
          </cell>
        </row>
        <row r="23">
          <cell r="O23">
            <v>69.532543885160294</v>
          </cell>
        </row>
        <row r="24">
          <cell r="O24">
            <v>73.740908252378063</v>
          </cell>
        </row>
        <row r="25">
          <cell r="O25">
            <v>82.24822794983163</v>
          </cell>
        </row>
        <row r="26">
          <cell r="O26">
            <v>86.868750424788914</v>
          </cell>
        </row>
        <row r="27">
          <cell r="O27">
            <v>88.234637172251155</v>
          </cell>
        </row>
        <row r="28">
          <cell r="O28">
            <v>79.550581619864488</v>
          </cell>
        </row>
        <row r="29">
          <cell r="O29">
            <v>67.908104702221635</v>
          </cell>
        </row>
        <row r="30">
          <cell r="O30">
            <v>61.086794837725847</v>
          </cell>
        </row>
        <row r="31">
          <cell r="O31">
            <v>56.663723391053963</v>
          </cell>
        </row>
        <row r="32">
          <cell r="O32">
            <v>66.524489248966347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69 Porterville"/>
    </sheetNames>
    <sheetDataSet>
      <sheetData sheetId="0">
        <row r="12">
          <cell r="O12" t="str">
            <v>CIMIS #169 Porterville</v>
          </cell>
        </row>
        <row r="17">
          <cell r="O17">
            <v>93.881562711155908</v>
          </cell>
        </row>
        <row r="18">
          <cell r="O18">
            <v>81.421629627779907</v>
          </cell>
        </row>
        <row r="19">
          <cell r="O19">
            <v>86.995449601126808</v>
          </cell>
        </row>
        <row r="20">
          <cell r="O20">
            <v>87.704384125535455</v>
          </cell>
        </row>
        <row r="21">
          <cell r="O21">
            <v>94.360442514412057</v>
          </cell>
        </row>
        <row r="22">
          <cell r="O22">
            <v>79.709119638128186</v>
          </cell>
        </row>
        <row r="23">
          <cell r="O23">
            <v>77.727488027132154</v>
          </cell>
        </row>
        <row r="24">
          <cell r="O24">
            <v>81.557438587379806</v>
          </cell>
        </row>
        <row r="25">
          <cell r="O25">
            <v>84.121297193156579</v>
          </cell>
        </row>
        <row r="26">
          <cell r="O26">
            <v>92.854676323279364</v>
          </cell>
        </row>
        <row r="27">
          <cell r="O27">
            <v>98.976134603129822</v>
          </cell>
        </row>
        <row r="28">
          <cell r="O28">
            <v>91.683432016374695</v>
          </cell>
        </row>
        <row r="29">
          <cell r="O29">
            <v>76.917927816428346</v>
          </cell>
        </row>
        <row r="30">
          <cell r="O30">
            <v>66.486532026602163</v>
          </cell>
        </row>
        <row r="31">
          <cell r="O31">
            <v>75.158218278442064</v>
          </cell>
        </row>
        <row r="32">
          <cell r="O32">
            <v>100.48037050156722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82 Delano"/>
    </sheetNames>
    <sheetDataSet>
      <sheetData sheetId="0">
        <row r="12">
          <cell r="O12" t="str">
            <v>CIMIS #182 Delano</v>
          </cell>
        </row>
        <row r="18">
          <cell r="O18">
            <v>2.0300904255556151</v>
          </cell>
        </row>
        <row r="19">
          <cell r="O19">
            <v>79.164160204879067</v>
          </cell>
        </row>
        <row r="20">
          <cell r="O20">
            <v>82.04773322362368</v>
          </cell>
        </row>
        <row r="21">
          <cell r="O21">
            <v>88.917967055896469</v>
          </cell>
        </row>
        <row r="22">
          <cell r="O22">
            <v>74.25430501676459</v>
          </cell>
        </row>
        <row r="23">
          <cell r="O23">
            <v>71.933619460834507</v>
          </cell>
        </row>
        <row r="24">
          <cell r="O24">
            <v>75.703075578714333</v>
          </cell>
        </row>
        <row r="25">
          <cell r="O25">
            <v>81.248519783527627</v>
          </cell>
        </row>
        <row r="26">
          <cell r="O26">
            <v>92.244097425477548</v>
          </cell>
        </row>
        <row r="27">
          <cell r="O27">
            <v>89.036883702268824</v>
          </cell>
        </row>
        <row r="28">
          <cell r="O28">
            <v>82.463543569490867</v>
          </cell>
        </row>
        <row r="29">
          <cell r="O29">
            <v>71.964922794249105</v>
          </cell>
        </row>
        <row r="30">
          <cell r="O30">
            <v>62.454595578935596</v>
          </cell>
        </row>
        <row r="31">
          <cell r="O31">
            <v>67.813772212574918</v>
          </cell>
        </row>
        <row r="32">
          <cell r="O32">
            <v>73.056955368630952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90 Five Points SW"/>
    </sheetNames>
    <sheetDataSet>
      <sheetData sheetId="0">
        <row r="12">
          <cell r="O12" t="str">
            <v>CIMIS #190 Five Points SW</v>
          </cell>
        </row>
        <row r="20">
          <cell r="O20">
            <v>82.615400761690395</v>
          </cell>
        </row>
        <row r="21">
          <cell r="O21">
            <v>92.983186093777917</v>
          </cell>
        </row>
        <row r="22">
          <cell r="O22">
            <v>80.999010472850529</v>
          </cell>
        </row>
        <row r="23">
          <cell r="O23">
            <v>71.584842412263242</v>
          </cell>
        </row>
        <row r="24">
          <cell r="O24">
            <v>75.781443772556486</v>
          </cell>
        </row>
        <row r="25">
          <cell r="O25">
            <v>77.754165947103502</v>
          </cell>
        </row>
        <row r="26">
          <cell r="O26">
            <v>87.241747362776039</v>
          </cell>
        </row>
        <row r="27">
          <cell r="O27">
            <v>90.357028908683333</v>
          </cell>
        </row>
        <row r="28">
          <cell r="O28">
            <v>79.6354077935639</v>
          </cell>
        </row>
        <row r="29">
          <cell r="O29">
            <v>67.882273368627693</v>
          </cell>
        </row>
        <row r="30">
          <cell r="O30">
            <v>57.969946284948264</v>
          </cell>
        </row>
        <row r="31">
          <cell r="O31">
            <v>54.346618477160405</v>
          </cell>
        </row>
        <row r="32">
          <cell r="O32">
            <v>65.295555865861843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203 Alpaugh"/>
    </sheetNames>
    <sheetDataSet>
      <sheetData sheetId="0">
        <row r="12">
          <cell r="O12" t="str">
            <v>CIMIS #203 Alpaugh</v>
          </cell>
        </row>
        <row r="23">
          <cell r="O23">
            <v>72.462343694674004</v>
          </cell>
        </row>
        <row r="24">
          <cell r="O24">
            <v>79.938150232974735</v>
          </cell>
        </row>
        <row r="25">
          <cell r="O25">
            <v>82.175770795920272</v>
          </cell>
        </row>
        <row r="26">
          <cell r="O26">
            <v>89.955330766113377</v>
          </cell>
        </row>
        <row r="27">
          <cell r="O27">
            <v>93.017930977772949</v>
          </cell>
        </row>
        <row r="28">
          <cell r="O28">
            <v>80.345924364095424</v>
          </cell>
        </row>
        <row r="29">
          <cell r="O29">
            <v>72.173414200529578</v>
          </cell>
        </row>
        <row r="30">
          <cell r="O30">
            <v>66.756384489296352</v>
          </cell>
        </row>
        <row r="31">
          <cell r="O31">
            <v>65.015001805861061</v>
          </cell>
        </row>
        <row r="32">
          <cell r="O32">
            <v>75.836870979165383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5 Shafter"/>
    </sheetNames>
    <sheetDataSet>
      <sheetData sheetId="0">
        <row r="12">
          <cell r="O12" t="str">
            <v>CIMIS #5 Shafter</v>
          </cell>
        </row>
        <row r="13">
          <cell r="O13">
            <v>75.830202181914885</v>
          </cell>
        </row>
        <row r="14">
          <cell r="O14">
            <v>82.840583126982111</v>
          </cell>
        </row>
        <row r="15">
          <cell r="O15">
            <v>87.960631564638277</v>
          </cell>
        </row>
        <row r="16">
          <cell r="O16">
            <v>67.926272966923023</v>
          </cell>
        </row>
        <row r="17">
          <cell r="O17">
            <v>84.893122008386285</v>
          </cell>
        </row>
        <row r="18">
          <cell r="O18">
            <v>74.894454703149052</v>
          </cell>
        </row>
        <row r="19">
          <cell r="O19">
            <v>79.490663535138992</v>
          </cell>
        </row>
        <row r="20">
          <cell r="O20">
            <v>80.913558869196777</v>
          </cell>
        </row>
        <row r="21">
          <cell r="O21">
            <v>89.128416188662072</v>
          </cell>
        </row>
        <row r="22">
          <cell r="O22">
            <v>76.259297013365995</v>
          </cell>
        </row>
        <row r="23">
          <cell r="O23">
            <v>71.797910176536561</v>
          </cell>
        </row>
        <row r="24">
          <cell r="O24">
            <v>76.270938367260669</v>
          </cell>
        </row>
        <row r="25">
          <cell r="O25">
            <v>79.090682872090383</v>
          </cell>
        </row>
        <row r="26">
          <cell r="O26">
            <v>87.206261345661233</v>
          </cell>
        </row>
        <row r="27">
          <cell r="O27">
            <v>86.288989230055222</v>
          </cell>
        </row>
        <row r="28">
          <cell r="O28">
            <v>78.582524288435479</v>
          </cell>
        </row>
        <row r="30">
          <cell r="O30">
            <v>78.435151597892883</v>
          </cell>
        </row>
        <row r="31">
          <cell r="O31">
            <v>70.798098287281221</v>
          </cell>
        </row>
        <row r="32">
          <cell r="O32">
            <v>71.339706889748527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7 Firebaugh-Telles"/>
    </sheetNames>
    <sheetDataSet>
      <sheetData sheetId="0">
        <row r="12">
          <cell r="O12" t="str">
            <v>CIMIS #7 Firebaugh-Telles</v>
          </cell>
        </row>
        <row r="13">
          <cell r="O13">
            <v>78.518344193526815</v>
          </cell>
        </row>
        <row r="14">
          <cell r="O14">
            <v>88.511014584273909</v>
          </cell>
        </row>
        <row r="15">
          <cell r="O15">
            <v>94.515891946125805</v>
          </cell>
        </row>
        <row r="16">
          <cell r="O16">
            <v>76.345059971730734</v>
          </cell>
        </row>
        <row r="17">
          <cell r="O17">
            <v>93.07567227242015</v>
          </cell>
        </row>
        <row r="18">
          <cell r="O18">
            <v>82.915740611322974</v>
          </cell>
        </row>
        <row r="19">
          <cell r="O19">
            <v>82.841960726650655</v>
          </cell>
        </row>
        <row r="20">
          <cell r="O20">
            <v>85.604506916105493</v>
          </cell>
        </row>
        <row r="21">
          <cell r="O21">
            <v>91.831652264855961</v>
          </cell>
        </row>
        <row r="22">
          <cell r="O22">
            <v>83.249861286721853</v>
          </cell>
        </row>
        <row r="23">
          <cell r="O23">
            <v>78.773353815553151</v>
          </cell>
        </row>
        <row r="24">
          <cell r="O24">
            <v>82.254814677222043</v>
          </cell>
        </row>
        <row r="25">
          <cell r="O25">
            <v>79.328420403596965</v>
          </cell>
        </row>
        <row r="26">
          <cell r="O26">
            <v>90.365764229344677</v>
          </cell>
        </row>
        <row r="27">
          <cell r="O27">
            <v>86.381889561173466</v>
          </cell>
        </row>
        <row r="28">
          <cell r="O28">
            <v>84.085719313115305</v>
          </cell>
        </row>
        <row r="29">
          <cell r="O29">
            <v>73.556627882062458</v>
          </cell>
        </row>
        <row r="30">
          <cell r="O30">
            <v>67.562540600994225</v>
          </cell>
        </row>
        <row r="31">
          <cell r="O31">
            <v>59.695958456706194</v>
          </cell>
        </row>
        <row r="32">
          <cell r="O32">
            <v>77.759077708030418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15 Stratford"/>
    </sheetNames>
    <sheetDataSet>
      <sheetData sheetId="0">
        <row r="12">
          <cell r="O12" t="str">
            <v>CIMIS #15 Stratford</v>
          </cell>
        </row>
        <row r="13">
          <cell r="O13">
            <v>80.353654142493866</v>
          </cell>
        </row>
        <row r="14">
          <cell r="O14">
            <v>88.050670101791098</v>
          </cell>
        </row>
        <row r="15">
          <cell r="O15">
            <v>90.694801274481335</v>
          </cell>
        </row>
        <row r="16">
          <cell r="O16">
            <v>72.653175678662933</v>
          </cell>
        </row>
        <row r="17">
          <cell r="O17">
            <v>87.553967353961298</v>
          </cell>
        </row>
        <row r="18">
          <cell r="O18">
            <v>80.237655714510993</v>
          </cell>
        </row>
        <row r="19">
          <cell r="O19">
            <v>79.07645707144502</v>
          </cell>
        </row>
        <row r="20">
          <cell r="O20">
            <v>84.326655880552039</v>
          </cell>
        </row>
        <row r="21">
          <cell r="O21">
            <v>92.340173234767576</v>
          </cell>
        </row>
        <row r="22">
          <cell r="O22">
            <v>81.396950280964006</v>
          </cell>
        </row>
        <row r="23">
          <cell r="O23">
            <v>73.275691668445461</v>
          </cell>
        </row>
        <row r="24">
          <cell r="O24">
            <v>71.893169999569864</v>
          </cell>
        </row>
        <row r="25">
          <cell r="O25">
            <v>81.645072243103073</v>
          </cell>
        </row>
        <row r="26">
          <cell r="O26">
            <v>88.120287965504303</v>
          </cell>
        </row>
        <row r="27">
          <cell r="O27">
            <v>86.624822916201765</v>
          </cell>
        </row>
        <row r="28">
          <cell r="O28">
            <v>81.894354813181735</v>
          </cell>
        </row>
        <row r="29">
          <cell r="O29">
            <v>67.814830252457341</v>
          </cell>
        </row>
        <row r="30">
          <cell r="O30">
            <v>58.865786775849529</v>
          </cell>
        </row>
        <row r="31">
          <cell r="O31">
            <v>59.689218596287901</v>
          </cell>
        </row>
        <row r="32">
          <cell r="O32">
            <v>69.012832728022659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21 Kettleman"/>
    </sheetNames>
    <sheetDataSet>
      <sheetData sheetId="0">
        <row r="12">
          <cell r="O12" t="str">
            <v>CIMIS #21 Kettleman</v>
          </cell>
        </row>
        <row r="13">
          <cell r="O13">
            <v>72.179545687441603</v>
          </cell>
        </row>
        <row r="14">
          <cell r="O14">
            <v>77.344987520763496</v>
          </cell>
        </row>
        <row r="15">
          <cell r="O15">
            <v>81.609748613545207</v>
          </cell>
        </row>
        <row r="16">
          <cell r="O16">
            <v>67.957391393994698</v>
          </cell>
        </row>
        <row r="17">
          <cell r="O17">
            <v>85.970987414615593</v>
          </cell>
        </row>
        <row r="18">
          <cell r="O18">
            <v>71.947953123909997</v>
          </cell>
        </row>
        <row r="19">
          <cell r="O19">
            <v>68.310444495980164</v>
          </cell>
        </row>
        <row r="20">
          <cell r="O20">
            <v>77.888472945692229</v>
          </cell>
        </row>
        <row r="21">
          <cell r="O21">
            <v>85.617420905410654</v>
          </cell>
        </row>
        <row r="22">
          <cell r="O22">
            <v>72.035488562878868</v>
          </cell>
        </row>
        <row r="23">
          <cell r="O23">
            <v>67.316381971407168</v>
          </cell>
        </row>
        <row r="24">
          <cell r="O24">
            <v>73.02621991422177</v>
          </cell>
        </row>
        <row r="25">
          <cell r="O25">
            <v>73.071685636280108</v>
          </cell>
        </row>
        <row r="26">
          <cell r="O26">
            <v>85.084985113258426</v>
          </cell>
        </row>
        <row r="27">
          <cell r="O27">
            <v>81.868980692434661</v>
          </cell>
        </row>
        <row r="28">
          <cell r="O28">
            <v>79.752041807280875</v>
          </cell>
        </row>
        <row r="29">
          <cell r="O29">
            <v>50.000544450660982</v>
          </cell>
        </row>
        <row r="30">
          <cell r="O30">
            <v>49.012243899655914</v>
          </cell>
        </row>
        <row r="31">
          <cell r="O31">
            <v>49.123744019165997</v>
          </cell>
        </row>
        <row r="32">
          <cell r="O32">
            <v>68.452809706640664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39 Palier"/>
    </sheetNames>
    <sheetDataSet>
      <sheetData sheetId="0">
        <row r="12">
          <cell r="O12" t="str">
            <v>CIMIS #39 Palier</v>
          </cell>
        </row>
        <row r="13">
          <cell r="O13">
            <v>83.441162527148862</v>
          </cell>
        </row>
        <row r="14">
          <cell r="O14">
            <v>87.424020305470407</v>
          </cell>
        </row>
        <row r="15">
          <cell r="O15">
            <v>91.632217228959178</v>
          </cell>
        </row>
        <row r="16">
          <cell r="O16">
            <v>73.803199243652273</v>
          </cell>
        </row>
        <row r="17">
          <cell r="O17">
            <v>96.535722418766227</v>
          </cell>
        </row>
        <row r="18">
          <cell r="O18">
            <v>81.027963865387449</v>
          </cell>
        </row>
        <row r="19">
          <cell r="O19">
            <v>81.671932410774161</v>
          </cell>
        </row>
        <row r="20">
          <cell r="O20">
            <v>85.374220548151584</v>
          </cell>
        </row>
        <row r="21">
          <cell r="O21">
            <v>95.652923225013751</v>
          </cell>
        </row>
        <row r="22">
          <cell r="O22">
            <v>79.515004800121119</v>
          </cell>
        </row>
        <row r="23">
          <cell r="O23">
            <v>77.780823015254896</v>
          </cell>
        </row>
        <row r="24">
          <cell r="O24">
            <v>79.644865155699563</v>
          </cell>
        </row>
        <row r="25">
          <cell r="O25">
            <v>82.404116246206399</v>
          </cell>
        </row>
        <row r="26">
          <cell r="O26">
            <v>91.215477308020354</v>
          </cell>
        </row>
        <row r="27">
          <cell r="O27">
            <v>91.384563599606736</v>
          </cell>
        </row>
        <row r="28">
          <cell r="O28">
            <v>84.138671392474862</v>
          </cell>
        </row>
        <row r="29">
          <cell r="O29">
            <v>72.982337639041361</v>
          </cell>
        </row>
        <row r="30">
          <cell r="O30">
            <v>57.507903480284767</v>
          </cell>
        </row>
        <row r="31">
          <cell r="O31">
            <v>72.715148264282334</v>
          </cell>
        </row>
        <row r="32">
          <cell r="O32">
            <v>76.42426848056266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54 Blackwells Corner"/>
    </sheetNames>
    <sheetDataSet>
      <sheetData sheetId="0">
        <row r="12">
          <cell r="O12" t="str">
            <v>CIMIS #54 Blackwells Corner</v>
          </cell>
        </row>
        <row r="13">
          <cell r="O13">
            <v>77.186085891283682</v>
          </cell>
        </row>
        <row r="14">
          <cell r="O14">
            <v>83.164162927310116</v>
          </cell>
        </row>
        <row r="15">
          <cell r="O15">
            <v>91.895248258917576</v>
          </cell>
        </row>
        <row r="16">
          <cell r="O16">
            <v>70.404152019202371</v>
          </cell>
        </row>
        <row r="17">
          <cell r="O17">
            <v>88.7892564484427</v>
          </cell>
        </row>
        <row r="18">
          <cell r="O18">
            <v>76.283160341729513</v>
          </cell>
        </row>
        <row r="19">
          <cell r="O19">
            <v>76.59811998529733</v>
          </cell>
        </row>
        <row r="20">
          <cell r="O20">
            <v>80.662191672851918</v>
          </cell>
        </row>
        <row r="21">
          <cell r="O21">
            <v>89.742220927606809</v>
          </cell>
        </row>
        <row r="22">
          <cell r="O22">
            <v>80.048583614997938</v>
          </cell>
        </row>
        <row r="23">
          <cell r="O23">
            <v>73.840973605997078</v>
          </cell>
        </row>
        <row r="24">
          <cell r="O24">
            <v>78.504776846326308</v>
          </cell>
        </row>
        <row r="25">
          <cell r="O25">
            <v>81.164378008723247</v>
          </cell>
        </row>
        <row r="26">
          <cell r="O26">
            <v>91.706022789543795</v>
          </cell>
        </row>
        <row r="27">
          <cell r="O27">
            <v>95.010675933384618</v>
          </cell>
        </row>
        <row r="28">
          <cell r="O28">
            <v>86.042338018120518</v>
          </cell>
        </row>
        <row r="29">
          <cell r="O29">
            <v>73.536932934261358</v>
          </cell>
        </row>
        <row r="30">
          <cell r="O30">
            <v>57.737816918361432</v>
          </cell>
        </row>
        <row r="31">
          <cell r="O31">
            <v>64.411914842881743</v>
          </cell>
        </row>
        <row r="32">
          <cell r="O32">
            <v>81.096191690579417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56 Los Banos"/>
    </sheetNames>
    <sheetDataSet>
      <sheetData sheetId="0">
        <row r="12">
          <cell r="O12" t="str">
            <v>CIMIS #56 Los Banos</v>
          </cell>
        </row>
        <row r="13">
          <cell r="O13">
            <v>76.338346918770299</v>
          </cell>
        </row>
        <row r="14">
          <cell r="O14">
            <v>84.218360932167599</v>
          </cell>
        </row>
        <row r="15">
          <cell r="O15">
            <v>94.249597416390884</v>
          </cell>
        </row>
        <row r="16">
          <cell r="O16">
            <v>80.997907405737266</v>
          </cell>
        </row>
        <row r="17">
          <cell r="O17">
            <v>91.149335591460215</v>
          </cell>
        </row>
        <row r="18">
          <cell r="O18">
            <v>81.091290347526467</v>
          </cell>
        </row>
        <row r="19">
          <cell r="O19">
            <v>84.228620583433496</v>
          </cell>
        </row>
        <row r="20">
          <cell r="O20">
            <v>87.545229747055942</v>
          </cell>
        </row>
        <row r="21">
          <cell r="O21">
            <v>98.187845238189311</v>
          </cell>
        </row>
        <row r="22">
          <cell r="O22">
            <v>93.457377360493979</v>
          </cell>
        </row>
        <row r="23">
          <cell r="O23">
            <v>83.908292091863132</v>
          </cell>
        </row>
        <row r="24">
          <cell r="O24">
            <v>88.944935920510829</v>
          </cell>
        </row>
        <row r="25">
          <cell r="O25">
            <v>86.364993267065302</v>
          </cell>
        </row>
        <row r="26">
          <cell r="O26">
            <v>94.496935606264515</v>
          </cell>
        </row>
        <row r="27">
          <cell r="O27">
            <v>93.581494364047558</v>
          </cell>
        </row>
        <row r="28">
          <cell r="O28">
            <v>90.360530790888561</v>
          </cell>
        </row>
        <row r="29">
          <cell r="O29">
            <v>82.345781117408706</v>
          </cell>
        </row>
        <row r="30">
          <cell r="O30">
            <v>64.644887261123131</v>
          </cell>
        </row>
        <row r="31">
          <cell r="O31">
            <v>67.727159462047211</v>
          </cell>
        </row>
        <row r="32">
          <cell r="O32">
            <v>79.465622375256999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MIS #80 Fresno State"/>
    </sheetNames>
    <sheetDataSet>
      <sheetData sheetId="0">
        <row r="12">
          <cell r="O12" t="str">
            <v>CIMIS #80 Fresno State</v>
          </cell>
        </row>
        <row r="13">
          <cell r="O13">
            <v>78.771066767637976</v>
          </cell>
        </row>
        <row r="14">
          <cell r="O14">
            <v>87.292647875886715</v>
          </cell>
        </row>
        <row r="15">
          <cell r="O15">
            <v>89.264004375283918</v>
          </cell>
        </row>
        <row r="16">
          <cell r="O16">
            <v>74.618235421945514</v>
          </cell>
        </row>
        <row r="17">
          <cell r="O17">
            <v>96.667459283978928</v>
          </cell>
        </row>
        <row r="18">
          <cell r="O18">
            <v>83.168734773500205</v>
          </cell>
        </row>
        <row r="19">
          <cell r="O19">
            <v>85.703126691646048</v>
          </cell>
        </row>
        <row r="20">
          <cell r="O20">
            <v>84.09129973723293</v>
          </cell>
        </row>
        <row r="21">
          <cell r="O21">
            <v>95.030899252385893</v>
          </cell>
        </row>
        <row r="22">
          <cell r="O22">
            <v>83.718436888478095</v>
          </cell>
        </row>
        <row r="23">
          <cell r="O23">
            <v>79.512052775439201</v>
          </cell>
        </row>
        <row r="24">
          <cell r="O24">
            <v>83.224549175190987</v>
          </cell>
        </row>
        <row r="25">
          <cell r="O25">
            <v>85.12237964735175</v>
          </cell>
        </row>
        <row r="26">
          <cell r="O26">
            <v>92.371386344339726</v>
          </cell>
        </row>
        <row r="27">
          <cell r="O27">
            <v>91.125842358214186</v>
          </cell>
        </row>
        <row r="28">
          <cell r="O28">
            <v>86.661372554441641</v>
          </cell>
        </row>
        <row r="29">
          <cell r="O29">
            <v>73.023945264071926</v>
          </cell>
        </row>
        <row r="30">
          <cell r="O30">
            <v>61.520009623106262</v>
          </cell>
        </row>
        <row r="31">
          <cell r="O31">
            <v>61.507408498942596</v>
          </cell>
        </row>
        <row r="32">
          <cell r="O32">
            <v>78.030618403055087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I1" workbookViewId="0">
      <selection activeCell="B24" sqref="B24:T24"/>
    </sheetView>
  </sheetViews>
  <sheetFormatPr defaultRowHeight="15"/>
  <cols>
    <col min="1" max="1" width="14.140625" style="2" customWidth="1"/>
    <col min="2" max="2" width="13.42578125" style="2" customWidth="1"/>
    <col min="3" max="3" width="14.85546875" style="2" customWidth="1"/>
    <col min="4" max="6" width="14" style="2" customWidth="1"/>
    <col min="7" max="7" width="13.7109375" style="2" customWidth="1"/>
    <col min="8" max="8" width="14" style="2" customWidth="1"/>
    <col min="9" max="9" width="14.140625" style="2" customWidth="1"/>
    <col min="10" max="10" width="14" style="2" customWidth="1"/>
    <col min="11" max="11" width="13.7109375" style="2" customWidth="1"/>
    <col min="12" max="12" width="14" style="2" customWidth="1"/>
    <col min="13" max="13" width="13.85546875" style="2" customWidth="1"/>
    <col min="14" max="14" width="14" style="2" customWidth="1"/>
    <col min="15" max="15" width="13.85546875" style="2" customWidth="1"/>
    <col min="16" max="16" width="13.5703125" style="2" customWidth="1"/>
    <col min="17" max="17" width="12.5703125" style="2" customWidth="1"/>
    <col min="18" max="20" width="13.85546875" style="2" customWidth="1"/>
    <col min="21" max="16384" width="9.140625" style="2"/>
  </cols>
  <sheetData>
    <row r="1" spans="1:20" s="1" customFormat="1" ht="96.75" customHeight="1">
      <c r="A1" s="6" t="s">
        <v>0</v>
      </c>
      <c r="B1" s="7" t="str">
        <f>'[1]CIMIS #2 Five Points'!$O$12</f>
        <v>CIMIS #2 Five Points</v>
      </c>
      <c r="C1" s="3" t="str">
        <f>'[2]CIMIS #5 Shafter'!$O$12</f>
        <v>CIMIS #5 Shafter</v>
      </c>
      <c r="D1" s="3" t="str">
        <f>'[3]CIMIS #7 Firebaugh-Telles'!$O$12</f>
        <v>CIMIS #7 Firebaugh-Telles</v>
      </c>
      <c r="E1" s="3" t="str">
        <f>'[4]CIMIS #15 Stratford'!$O$12</f>
        <v>CIMIS #15 Stratford</v>
      </c>
      <c r="F1" s="3" t="str">
        <f>'[5]CIMIS #21 Kettleman'!$O$12</f>
        <v>CIMIS #21 Kettleman</v>
      </c>
      <c r="G1" s="3" t="str">
        <f>'[6]CIMIS #39 Palier'!$O$12</f>
        <v>CIMIS #39 Palier</v>
      </c>
      <c r="H1" s="3" t="str">
        <f>'[7]CIMIS #54 Blackwells Corner'!$O$12</f>
        <v>CIMIS #54 Blackwells Corner</v>
      </c>
      <c r="I1" s="3" t="str">
        <f>'[8]CIMIS #56 Los Banos'!$O$12</f>
        <v>CIMIS #56 Los Banos</v>
      </c>
      <c r="J1" s="3" t="str">
        <f>'[9]CIMIS #80 Fresno State'!$O$12</f>
        <v>CIMIS #80 Fresno State</v>
      </c>
      <c r="K1" s="3" t="str">
        <f>'[10]CIMIS #105 Westlands'!$O$12</f>
        <v>CIMIS #105 Westlands</v>
      </c>
      <c r="L1" s="3" t="str">
        <f>'[11]CIMIS #124 Panoche'!$O$12</f>
        <v>CIMIS #124 Panoche</v>
      </c>
      <c r="M1" s="4" t="str">
        <f>'[12]CIMIS #125 Arvin-Edison'!$O$12</f>
        <v>CIMIS #125 Arvin-Edison</v>
      </c>
      <c r="N1" s="3" t="str">
        <f>'[13]CIMIS #138 Famoso'!$O$12</f>
        <v>CIMIS #138 Famoso</v>
      </c>
      <c r="O1" s="3" t="str">
        <f>'[14]CIMIS #145 Madera'!$O$12</f>
        <v>CIMIS #145 Madera</v>
      </c>
      <c r="P1" s="3" t="str">
        <f>'[15]CIMIS #146 Belridge'!$O$12</f>
        <v>CIMIS #146 Belridge</v>
      </c>
      <c r="Q1" s="3" t="str">
        <f>'[16]CIMIS #169 Porterville'!$O$12</f>
        <v>CIMIS #169 Porterville</v>
      </c>
      <c r="R1" s="3" t="str">
        <f>'[17]CIMIS #182 Delano'!$O$12</f>
        <v>CIMIS #182 Delano</v>
      </c>
      <c r="S1" s="3" t="str">
        <f>'[18]CIMIS #190 Five Points SW'!$O$12</f>
        <v>CIMIS #190 Five Points SW</v>
      </c>
      <c r="T1" s="3" t="str">
        <f>'[19]CIMIS #203 Alpaugh'!$O$12</f>
        <v>CIMIS #203 Alpaugh</v>
      </c>
    </row>
    <row r="2" spans="1:20">
      <c r="A2" s="8">
        <v>35520.958333333336</v>
      </c>
      <c r="B2" s="9">
        <f>'[1]CIMIS #2 Five Points'!$O13</f>
        <v>79.493550624912359</v>
      </c>
      <c r="C2" s="5">
        <f>'[2]CIMIS #5 Shafter'!$O13</f>
        <v>75.830202181914885</v>
      </c>
      <c r="D2" s="5">
        <f>'[3]CIMIS #7 Firebaugh-Telles'!$O13</f>
        <v>78.518344193526815</v>
      </c>
      <c r="E2" s="5">
        <f>'[4]CIMIS #15 Stratford'!$O13</f>
        <v>80.353654142493866</v>
      </c>
      <c r="F2" s="5">
        <f>'[5]CIMIS #21 Kettleman'!$O13</f>
        <v>72.179545687441603</v>
      </c>
      <c r="G2" s="5">
        <f>'[6]CIMIS #39 Palier'!$O13</f>
        <v>83.441162527148862</v>
      </c>
      <c r="H2" s="5">
        <f>'[7]CIMIS #54 Blackwells Corner'!$O13</f>
        <v>77.186085891283682</v>
      </c>
      <c r="I2" s="5">
        <f>'[8]CIMIS #56 Los Banos'!$O13</f>
        <v>76.338346918770299</v>
      </c>
      <c r="J2" s="5">
        <f>'[9]CIMIS #80 Fresno State'!$O13</f>
        <v>78.771066767637976</v>
      </c>
      <c r="K2" s="5">
        <f>'[10]CIMIS #105 Westlands'!$O13</f>
        <v>74.420299753889168</v>
      </c>
      <c r="L2" s="5">
        <f>'[11]CIMIS #124 Panoche'!$O13</f>
        <v>79.533735971397363</v>
      </c>
      <c r="M2" s="5">
        <f>'[12]CIMIS #125 Arvin-Edison'!$O13</f>
        <v>74.775615423038317</v>
      </c>
      <c r="N2" s="12"/>
      <c r="O2" s="12"/>
      <c r="P2" s="13"/>
      <c r="Q2" s="13"/>
      <c r="R2" s="13"/>
      <c r="S2" s="13"/>
      <c r="T2" s="13"/>
    </row>
    <row r="3" spans="1:20">
      <c r="A3" s="8">
        <f>A2+365</f>
        <v>35885.958333333336</v>
      </c>
      <c r="B3" s="9">
        <f>'[1]CIMIS #2 Five Points'!$O14</f>
        <v>85.655295022789886</v>
      </c>
      <c r="C3" s="5">
        <f>'[2]CIMIS #5 Shafter'!$O14</f>
        <v>82.840583126982111</v>
      </c>
      <c r="D3" s="5">
        <f>'[3]CIMIS #7 Firebaugh-Telles'!$O14</f>
        <v>88.511014584273909</v>
      </c>
      <c r="E3" s="5">
        <f>'[4]CIMIS #15 Stratford'!$O14</f>
        <v>88.050670101791098</v>
      </c>
      <c r="F3" s="5">
        <f>'[5]CIMIS #21 Kettleman'!$O14</f>
        <v>77.344987520763496</v>
      </c>
      <c r="G3" s="5">
        <f>'[6]CIMIS #39 Palier'!$O14</f>
        <v>87.424020305470407</v>
      </c>
      <c r="H3" s="5">
        <f>'[7]CIMIS #54 Blackwells Corner'!$O14</f>
        <v>83.164162927310116</v>
      </c>
      <c r="I3" s="5">
        <f>'[8]CIMIS #56 Los Banos'!$O14</f>
        <v>84.218360932167599</v>
      </c>
      <c r="J3" s="5">
        <f>'[9]CIMIS #80 Fresno State'!$O14</f>
        <v>87.292647875886715</v>
      </c>
      <c r="K3" s="5">
        <f>'[10]CIMIS #105 Westlands'!$O14</f>
        <v>85.269465586092849</v>
      </c>
      <c r="L3" s="5">
        <f>'[11]CIMIS #124 Panoche'!$O14</f>
        <v>88.139307225537976</v>
      </c>
      <c r="M3" s="5">
        <f>'[12]CIMIS #125 Arvin-Edison'!$O14</f>
        <v>77.340601159127175</v>
      </c>
      <c r="N3" s="5">
        <f>'[13]CIMIS #138 Famoso'!$O14</f>
        <v>85.232871348726803</v>
      </c>
      <c r="O3" s="12"/>
      <c r="P3" s="13"/>
      <c r="Q3" s="13"/>
      <c r="R3" s="13"/>
      <c r="S3" s="13"/>
      <c r="T3" s="13"/>
    </row>
    <row r="4" spans="1:20">
      <c r="A4" s="8">
        <f t="shared" ref="A4:A20" si="0">A3+365</f>
        <v>36250.958333333336</v>
      </c>
      <c r="B4" s="9">
        <f>'[1]CIMIS #2 Five Points'!$O15</f>
        <v>88.298587464179263</v>
      </c>
      <c r="C4" s="5">
        <f>'[2]CIMIS #5 Shafter'!$O15</f>
        <v>87.960631564638277</v>
      </c>
      <c r="D4" s="5">
        <f>'[3]CIMIS #7 Firebaugh-Telles'!$O15</f>
        <v>94.515891946125805</v>
      </c>
      <c r="E4" s="5">
        <f>'[4]CIMIS #15 Stratford'!$O15</f>
        <v>90.694801274481335</v>
      </c>
      <c r="F4" s="5">
        <f>'[5]CIMIS #21 Kettleman'!$O15</f>
        <v>81.609748613545207</v>
      </c>
      <c r="G4" s="5">
        <f>'[6]CIMIS #39 Palier'!$O15</f>
        <v>91.632217228959178</v>
      </c>
      <c r="H4" s="5">
        <f>'[7]CIMIS #54 Blackwells Corner'!$O15</f>
        <v>91.895248258917576</v>
      </c>
      <c r="I4" s="5">
        <f>'[8]CIMIS #56 Los Banos'!$O15</f>
        <v>94.249597416390884</v>
      </c>
      <c r="J4" s="5">
        <f>'[9]CIMIS #80 Fresno State'!$O15</f>
        <v>89.264004375283918</v>
      </c>
      <c r="K4" s="5">
        <f>'[10]CIMIS #105 Westlands'!$O15</f>
        <v>93.733029584123898</v>
      </c>
      <c r="L4" s="5">
        <f>'[11]CIMIS #124 Panoche'!$O15</f>
        <v>97.140673926127818</v>
      </c>
      <c r="M4" s="5">
        <f>'[12]CIMIS #125 Arvin-Edison'!$O15</f>
        <v>87.179974940297143</v>
      </c>
      <c r="N4" s="5">
        <f>'[13]CIMIS #138 Famoso'!$O15</f>
        <v>97.873898434621992</v>
      </c>
      <c r="O4" s="5">
        <f>'[14]CIMIS #145 Madera'!$O15</f>
        <v>99.570830352944569</v>
      </c>
      <c r="P4" s="5">
        <f>'[15]CIMIS #146 Belridge'!$O15</f>
        <v>91.232458255644929</v>
      </c>
      <c r="Q4" s="13"/>
      <c r="R4" s="13"/>
      <c r="S4" s="13"/>
      <c r="T4" s="13"/>
    </row>
    <row r="5" spans="1:20">
      <c r="A5" s="8">
        <f>A4+366</f>
        <v>36616.958333333336</v>
      </c>
      <c r="B5" s="9">
        <f>'[1]CIMIS #2 Five Points'!$O16</f>
        <v>70.473173894737414</v>
      </c>
      <c r="C5" s="5">
        <f>'[2]CIMIS #5 Shafter'!$O16</f>
        <v>67.926272966923023</v>
      </c>
      <c r="D5" s="5">
        <f>'[3]CIMIS #7 Firebaugh-Telles'!$O16</f>
        <v>76.345059971730734</v>
      </c>
      <c r="E5" s="5">
        <f>'[4]CIMIS #15 Stratford'!$O16</f>
        <v>72.653175678662933</v>
      </c>
      <c r="F5" s="5">
        <f>'[5]CIMIS #21 Kettleman'!$O16</f>
        <v>67.957391393994698</v>
      </c>
      <c r="G5" s="5">
        <f>'[6]CIMIS #39 Palier'!$O16</f>
        <v>73.803199243652273</v>
      </c>
      <c r="H5" s="5">
        <f>'[7]CIMIS #54 Blackwells Corner'!$O16</f>
        <v>70.404152019202371</v>
      </c>
      <c r="I5" s="5">
        <f>'[8]CIMIS #56 Los Banos'!$O16</f>
        <v>80.997907405737266</v>
      </c>
      <c r="J5" s="5">
        <f>'[9]CIMIS #80 Fresno State'!$O16</f>
        <v>74.618235421945514</v>
      </c>
      <c r="K5" s="5">
        <f>'[10]CIMIS #105 Westlands'!$O16</f>
        <v>76.202299133878171</v>
      </c>
      <c r="L5" s="5">
        <f>'[11]CIMIS #124 Panoche'!$O16</f>
        <v>79.247731728670431</v>
      </c>
      <c r="M5" s="5">
        <f>'[12]CIMIS #125 Arvin-Edison'!$O16</f>
        <v>66.283393930242624</v>
      </c>
      <c r="N5" s="5">
        <f>'[13]CIMIS #138 Famoso'!$O16</f>
        <v>72.13557543565642</v>
      </c>
      <c r="O5" s="5">
        <f>'[14]CIMIS #145 Madera'!$O16</f>
        <v>85.366716920581979</v>
      </c>
      <c r="P5" s="5">
        <f>'[15]CIMIS #146 Belridge'!$O16</f>
        <v>69.911897589268023</v>
      </c>
      <c r="Q5" s="13"/>
      <c r="R5" s="13"/>
      <c r="S5" s="13"/>
      <c r="T5" s="13"/>
    </row>
    <row r="6" spans="1:20">
      <c r="A6" s="8">
        <f t="shared" si="0"/>
        <v>36981.958333333336</v>
      </c>
      <c r="B6" s="9">
        <f>'[1]CIMIS #2 Five Points'!$O17</f>
        <v>89.637332616389926</v>
      </c>
      <c r="C6" s="5">
        <f>'[2]CIMIS #5 Shafter'!$O17</f>
        <v>84.893122008386285</v>
      </c>
      <c r="D6" s="5">
        <f>'[3]CIMIS #7 Firebaugh-Telles'!$O17</f>
        <v>93.07567227242015</v>
      </c>
      <c r="E6" s="5">
        <f>'[4]CIMIS #15 Stratford'!$O17</f>
        <v>87.553967353961298</v>
      </c>
      <c r="F6" s="5">
        <f>'[5]CIMIS #21 Kettleman'!$O17</f>
        <v>85.970987414615593</v>
      </c>
      <c r="G6" s="5">
        <f>'[6]CIMIS #39 Palier'!$O17</f>
        <v>96.535722418766227</v>
      </c>
      <c r="H6" s="5">
        <f>'[7]CIMIS #54 Blackwells Corner'!$O17</f>
        <v>88.7892564484427</v>
      </c>
      <c r="I6" s="5">
        <f>'[8]CIMIS #56 Los Banos'!$O17</f>
        <v>91.149335591460215</v>
      </c>
      <c r="J6" s="5">
        <f>'[9]CIMIS #80 Fresno State'!$O17</f>
        <v>96.667459283978928</v>
      </c>
      <c r="K6" s="5">
        <f>'[10]CIMIS #105 Westlands'!$O17</f>
        <v>89.786898249282331</v>
      </c>
      <c r="L6" s="5">
        <f>'[11]CIMIS #124 Panoche'!$O17</f>
        <v>95.534254323872915</v>
      </c>
      <c r="M6" s="5">
        <f>'[12]CIMIS #125 Arvin-Edison'!$O17</f>
        <v>82.762756254038436</v>
      </c>
      <c r="N6" s="5">
        <f>'[13]CIMIS #138 Famoso'!$O17</f>
        <v>90.195515007245689</v>
      </c>
      <c r="O6" s="5">
        <f>'[14]CIMIS #145 Madera'!$O17</f>
        <v>99.632483582096086</v>
      </c>
      <c r="P6" s="5">
        <f>'[15]CIMIS #146 Belridge'!$O17</f>
        <v>90.696069491783192</v>
      </c>
      <c r="Q6" s="5">
        <f>'[16]CIMIS #169 Porterville'!$O17</f>
        <v>93.881562711155908</v>
      </c>
      <c r="R6" s="13"/>
      <c r="S6" s="13"/>
      <c r="T6" s="13"/>
    </row>
    <row r="7" spans="1:20">
      <c r="A7" s="8">
        <f t="shared" si="0"/>
        <v>37346.958333333336</v>
      </c>
      <c r="B7" s="9">
        <f>'[1]CIMIS #2 Five Points'!$O18</f>
        <v>81.073123395711377</v>
      </c>
      <c r="C7" s="5">
        <f>'[2]CIMIS #5 Shafter'!$O18</f>
        <v>74.894454703149052</v>
      </c>
      <c r="D7" s="5">
        <f>'[3]CIMIS #7 Firebaugh-Telles'!$O18</f>
        <v>82.915740611322974</v>
      </c>
      <c r="E7" s="5">
        <f>'[4]CIMIS #15 Stratford'!$O18</f>
        <v>80.237655714510993</v>
      </c>
      <c r="F7" s="5">
        <f>'[5]CIMIS #21 Kettleman'!$O18</f>
        <v>71.947953123909997</v>
      </c>
      <c r="G7" s="5">
        <f>'[6]CIMIS #39 Palier'!$O18</f>
        <v>81.027963865387449</v>
      </c>
      <c r="H7" s="5">
        <f>'[7]CIMIS #54 Blackwells Corner'!$O18</f>
        <v>76.283160341729513</v>
      </c>
      <c r="I7" s="5">
        <f>'[8]CIMIS #56 Los Banos'!$O18</f>
        <v>81.091290347526467</v>
      </c>
      <c r="J7" s="5">
        <f>'[9]CIMIS #80 Fresno State'!$O18</f>
        <v>83.168734773500205</v>
      </c>
      <c r="K7" s="5">
        <f>'[10]CIMIS #105 Westlands'!$O18</f>
        <v>81.882627483729664</v>
      </c>
      <c r="L7" s="5">
        <f>'[11]CIMIS #124 Panoche'!$O18</f>
        <v>82.573473395608687</v>
      </c>
      <c r="M7" s="5">
        <f>'[12]CIMIS #125 Arvin-Edison'!$O18</f>
        <v>75.03335590350008</v>
      </c>
      <c r="N7" s="5">
        <f>'[13]CIMIS #138 Famoso'!$O18</f>
        <v>81.428842086457848</v>
      </c>
      <c r="O7" s="5">
        <f>'[14]CIMIS #145 Madera'!$O18</f>
        <v>88.759685428513592</v>
      </c>
      <c r="P7" s="5">
        <f>'[15]CIMIS #146 Belridge'!$O18</f>
        <v>78.528716494370002</v>
      </c>
      <c r="Q7" s="5">
        <f>'[16]CIMIS #169 Porterville'!$O18</f>
        <v>81.421629627779907</v>
      </c>
      <c r="R7" s="5">
        <f>'[17]CIMIS #182 Delano'!$O18</f>
        <v>2.0300904255556151</v>
      </c>
      <c r="S7" s="13"/>
      <c r="T7" s="13"/>
    </row>
    <row r="8" spans="1:20">
      <c r="A8" s="8">
        <f t="shared" si="0"/>
        <v>37711.958333333336</v>
      </c>
      <c r="B8" s="9">
        <f>'[1]CIMIS #2 Five Points'!$O19</f>
        <v>83.164551817261838</v>
      </c>
      <c r="C8" s="5">
        <f>'[2]CIMIS #5 Shafter'!$O19</f>
        <v>79.490663535138992</v>
      </c>
      <c r="D8" s="5">
        <f>'[3]CIMIS #7 Firebaugh-Telles'!$O19</f>
        <v>82.841960726650655</v>
      </c>
      <c r="E8" s="5">
        <f>'[4]CIMIS #15 Stratford'!$O19</f>
        <v>79.07645707144502</v>
      </c>
      <c r="F8" s="5">
        <f>'[5]CIMIS #21 Kettleman'!$O19</f>
        <v>68.310444495980164</v>
      </c>
      <c r="G8" s="5">
        <f>'[6]CIMIS #39 Palier'!$O19</f>
        <v>81.671932410774161</v>
      </c>
      <c r="H8" s="5">
        <f>'[7]CIMIS #54 Blackwells Corner'!$O19</f>
        <v>76.59811998529733</v>
      </c>
      <c r="I8" s="5">
        <f>'[8]CIMIS #56 Los Banos'!$O19</f>
        <v>84.228620583433496</v>
      </c>
      <c r="J8" s="5">
        <f>'[9]CIMIS #80 Fresno State'!$O19</f>
        <v>85.703126691646048</v>
      </c>
      <c r="K8" s="5">
        <f>'[10]CIMIS #105 Westlands'!$O19</f>
        <v>79.148369941022793</v>
      </c>
      <c r="L8" s="5">
        <f>'[11]CIMIS #124 Panoche'!$O19</f>
        <v>84.2146590652535</v>
      </c>
      <c r="M8" s="5">
        <f>'[12]CIMIS #125 Arvin-Edison'!$O19</f>
        <v>78.711905789437708</v>
      </c>
      <c r="N8" s="5">
        <f>'[13]CIMIS #138 Famoso'!$O19</f>
        <v>80.343732484205248</v>
      </c>
      <c r="O8" s="5">
        <f>'[14]CIMIS #145 Madera'!$O19</f>
        <v>92.703873130801242</v>
      </c>
      <c r="P8" s="5">
        <f>'[15]CIMIS #146 Belridge'!$O19</f>
        <v>78.351537037497451</v>
      </c>
      <c r="Q8" s="5">
        <f>'[16]CIMIS #169 Porterville'!$O19</f>
        <v>86.995449601126808</v>
      </c>
      <c r="R8" s="5">
        <f>'[17]CIMIS #182 Delano'!$O19</f>
        <v>79.164160204879067</v>
      </c>
      <c r="S8" s="12"/>
      <c r="T8" s="13"/>
    </row>
    <row r="9" spans="1:20">
      <c r="A9" s="8">
        <f>A8+366</f>
        <v>38077.958333333336</v>
      </c>
      <c r="B9" s="9">
        <f>'[1]CIMIS #2 Five Points'!$O20</f>
        <v>84.148937465426798</v>
      </c>
      <c r="C9" s="5">
        <f>'[2]CIMIS #5 Shafter'!$O20</f>
        <v>80.913558869196777</v>
      </c>
      <c r="D9" s="5">
        <f>'[3]CIMIS #7 Firebaugh-Telles'!$O20</f>
        <v>85.604506916105493</v>
      </c>
      <c r="E9" s="5">
        <f>'[4]CIMIS #15 Stratford'!$O20</f>
        <v>84.326655880552039</v>
      </c>
      <c r="F9" s="5">
        <f>'[5]CIMIS #21 Kettleman'!$O20</f>
        <v>77.888472945692229</v>
      </c>
      <c r="G9" s="5">
        <f>'[6]CIMIS #39 Palier'!$O20</f>
        <v>85.374220548151584</v>
      </c>
      <c r="H9" s="5">
        <f>'[7]CIMIS #54 Blackwells Corner'!$O20</f>
        <v>80.662191672851918</v>
      </c>
      <c r="I9" s="5">
        <f>'[8]CIMIS #56 Los Banos'!$O20</f>
        <v>87.545229747055942</v>
      </c>
      <c r="J9" s="5">
        <f>'[9]CIMIS #80 Fresno State'!$O20</f>
        <v>84.09129973723293</v>
      </c>
      <c r="K9" s="5">
        <f>'[10]CIMIS #105 Westlands'!$O20</f>
        <v>81.786374419881781</v>
      </c>
      <c r="L9" s="5">
        <f>'[11]CIMIS #124 Panoche'!$O20</f>
        <v>85.290878204514456</v>
      </c>
      <c r="M9" s="5">
        <f>'[12]CIMIS #125 Arvin-Edison'!$O20</f>
        <v>80.026807656426854</v>
      </c>
      <c r="N9" s="5">
        <f>'[13]CIMIS #138 Famoso'!$O20</f>
        <v>82.362849043376173</v>
      </c>
      <c r="O9" s="5">
        <f>'[14]CIMIS #145 Madera'!$O20</f>
        <v>92.014989722880671</v>
      </c>
      <c r="P9" s="5">
        <f>'[15]CIMIS #146 Belridge'!$O20</f>
        <v>82.782320290595635</v>
      </c>
      <c r="Q9" s="5">
        <f>'[16]CIMIS #169 Porterville'!$O20</f>
        <v>87.704384125535455</v>
      </c>
      <c r="R9" s="5">
        <f>'[17]CIMIS #182 Delano'!$O20</f>
        <v>82.04773322362368</v>
      </c>
      <c r="S9" s="5">
        <f>'[18]CIMIS #190 Five Points SW'!$O20</f>
        <v>82.615400761690395</v>
      </c>
      <c r="T9" s="13"/>
    </row>
    <row r="10" spans="1:20">
      <c r="A10" s="8">
        <f t="shared" si="0"/>
        <v>38442.958333333336</v>
      </c>
      <c r="B10" s="9">
        <f>'[1]CIMIS #2 Five Points'!$O21</f>
        <v>96.222376557127518</v>
      </c>
      <c r="C10" s="5">
        <f>'[2]CIMIS #5 Shafter'!$O21</f>
        <v>89.128416188662072</v>
      </c>
      <c r="D10" s="5">
        <f>'[3]CIMIS #7 Firebaugh-Telles'!$O21</f>
        <v>91.831652264855961</v>
      </c>
      <c r="E10" s="5">
        <f>'[4]CIMIS #15 Stratford'!$O21</f>
        <v>92.340173234767576</v>
      </c>
      <c r="F10" s="5">
        <f>'[5]CIMIS #21 Kettleman'!$O21</f>
        <v>85.617420905410654</v>
      </c>
      <c r="G10" s="5">
        <f>'[6]CIMIS #39 Palier'!$O21</f>
        <v>95.652923225013751</v>
      </c>
      <c r="H10" s="5">
        <f>'[7]CIMIS #54 Blackwells Corner'!$O21</f>
        <v>89.742220927606809</v>
      </c>
      <c r="I10" s="5">
        <f>'[8]CIMIS #56 Los Banos'!$O21</f>
        <v>98.187845238189311</v>
      </c>
      <c r="J10" s="5">
        <f>'[9]CIMIS #80 Fresno State'!$O21</f>
        <v>95.030899252385893</v>
      </c>
      <c r="K10" s="5">
        <f>'[10]CIMIS #105 Westlands'!$O21</f>
        <v>94.317011339172382</v>
      </c>
      <c r="L10" s="5">
        <f>'[11]CIMIS #124 Panoche'!$O21</f>
        <v>93.672938577258151</v>
      </c>
      <c r="M10" s="5">
        <f>'[12]CIMIS #125 Arvin-Edison'!$O21</f>
        <v>82.658310253407308</v>
      </c>
      <c r="N10" s="5">
        <f>'[13]CIMIS #138 Famoso'!$O21</f>
        <v>95.323754463093564</v>
      </c>
      <c r="O10" s="5">
        <f>'[14]CIMIS #145 Madera'!$O21</f>
        <v>105.46639621931615</v>
      </c>
      <c r="P10" s="5">
        <f>'[15]CIMIS #146 Belridge'!$O21</f>
        <v>88.577806455503037</v>
      </c>
      <c r="Q10" s="5">
        <f>'[16]CIMIS #169 Porterville'!$O21</f>
        <v>94.360442514412057</v>
      </c>
      <c r="R10" s="5">
        <f>'[17]CIMIS #182 Delano'!$O21</f>
        <v>88.917967055896469</v>
      </c>
      <c r="S10" s="5">
        <f>'[18]CIMIS #190 Five Points SW'!$O21</f>
        <v>92.983186093777917</v>
      </c>
      <c r="T10" s="13"/>
    </row>
    <row r="11" spans="1:20">
      <c r="A11" s="8">
        <f t="shared" si="0"/>
        <v>38807.958333333336</v>
      </c>
      <c r="B11" s="9">
        <f>'[1]CIMIS #2 Five Points'!$O22</f>
        <v>82.084490584231162</v>
      </c>
      <c r="C11" s="5">
        <f>'[2]CIMIS #5 Shafter'!$O22</f>
        <v>76.259297013365995</v>
      </c>
      <c r="D11" s="5">
        <f>'[3]CIMIS #7 Firebaugh-Telles'!$O22</f>
        <v>83.249861286721853</v>
      </c>
      <c r="E11" s="5">
        <f>'[4]CIMIS #15 Stratford'!$O22</f>
        <v>81.396950280964006</v>
      </c>
      <c r="F11" s="5">
        <f>'[5]CIMIS #21 Kettleman'!$O22</f>
        <v>72.035488562878868</v>
      </c>
      <c r="G11" s="5">
        <f>'[6]CIMIS #39 Palier'!$O22</f>
        <v>79.515004800121119</v>
      </c>
      <c r="H11" s="5">
        <f>'[7]CIMIS #54 Blackwells Corner'!$O22</f>
        <v>80.048583614997938</v>
      </c>
      <c r="I11" s="5">
        <f>'[8]CIMIS #56 Los Banos'!$O22</f>
        <v>93.457377360493979</v>
      </c>
      <c r="J11" s="5">
        <f>'[9]CIMIS #80 Fresno State'!$O22</f>
        <v>83.718436888478095</v>
      </c>
      <c r="K11" s="5">
        <f>'[10]CIMIS #105 Westlands'!$O22</f>
        <v>82.182600921581297</v>
      </c>
      <c r="L11" s="5">
        <f>'[11]CIMIS #124 Panoche'!$O22</f>
        <v>86.862468770126384</v>
      </c>
      <c r="M11" s="5">
        <f>'[12]CIMIS #125 Arvin-Edison'!$O22</f>
        <v>73.633599005565998</v>
      </c>
      <c r="N11" s="5">
        <f>'[13]CIMIS #138 Famoso'!$O22</f>
        <v>83.433013219752638</v>
      </c>
      <c r="O11" s="5">
        <f>'[14]CIMIS #145 Madera'!$O22</f>
        <v>91.267811164477848</v>
      </c>
      <c r="P11" s="5">
        <f>'[15]CIMIS #146 Belridge'!$O22</f>
        <v>76.358076704147493</v>
      </c>
      <c r="Q11" s="5">
        <f>'[16]CIMIS #169 Porterville'!$O22</f>
        <v>79.709119638128186</v>
      </c>
      <c r="R11" s="5">
        <f>'[17]CIMIS #182 Delano'!$O22</f>
        <v>74.25430501676459</v>
      </c>
      <c r="S11" s="5">
        <f>'[18]CIMIS #190 Five Points SW'!$O22</f>
        <v>80.999010472850529</v>
      </c>
      <c r="T11" s="12"/>
    </row>
    <row r="12" spans="1:20">
      <c r="A12" s="8">
        <f t="shared" si="0"/>
        <v>39172.958333333336</v>
      </c>
      <c r="B12" s="9">
        <f>'[1]CIMIS #2 Five Points'!$O23</f>
        <v>71.687342221335484</v>
      </c>
      <c r="C12" s="5">
        <f>'[2]CIMIS #5 Shafter'!$O23</f>
        <v>71.797910176536561</v>
      </c>
      <c r="D12" s="5">
        <f>'[3]CIMIS #7 Firebaugh-Telles'!$O23</f>
        <v>78.773353815553151</v>
      </c>
      <c r="E12" s="5">
        <f>'[4]CIMIS #15 Stratford'!$O23</f>
        <v>73.275691668445461</v>
      </c>
      <c r="F12" s="5">
        <f>'[5]CIMIS #21 Kettleman'!$O23</f>
        <v>67.316381971407168</v>
      </c>
      <c r="G12" s="5">
        <f>'[6]CIMIS #39 Palier'!$O23</f>
        <v>77.780823015254896</v>
      </c>
      <c r="H12" s="5">
        <f>'[7]CIMIS #54 Blackwells Corner'!$O23</f>
        <v>73.840973605997078</v>
      </c>
      <c r="I12" s="5">
        <f>'[8]CIMIS #56 Los Banos'!$O23</f>
        <v>83.908292091863132</v>
      </c>
      <c r="J12" s="5">
        <f>'[9]CIMIS #80 Fresno State'!$O23</f>
        <v>79.512052775439201</v>
      </c>
      <c r="K12" s="5">
        <f>'[10]CIMIS #105 Westlands'!$O23</f>
        <v>71.490591664833346</v>
      </c>
      <c r="L12" s="5">
        <f>'[11]CIMIS #124 Panoche'!$O23</f>
        <v>78.390018991668853</v>
      </c>
      <c r="M12" s="5">
        <f>'[12]CIMIS #125 Arvin-Edison'!$O23</f>
        <v>73.464689544612952</v>
      </c>
      <c r="N12" s="5">
        <f>'[13]CIMIS #138 Famoso'!$O23</f>
        <v>79.577871756407376</v>
      </c>
      <c r="O12" s="5">
        <f>'[14]CIMIS #145 Madera'!$O23</f>
        <v>78.3333201952031</v>
      </c>
      <c r="P12" s="5">
        <f>'[15]CIMIS #146 Belridge'!$O23</f>
        <v>69.532543885160294</v>
      </c>
      <c r="Q12" s="5">
        <f>'[16]CIMIS #169 Porterville'!$O23</f>
        <v>77.727488027132154</v>
      </c>
      <c r="R12" s="5">
        <f>'[17]CIMIS #182 Delano'!$O23</f>
        <v>71.933619460834507</v>
      </c>
      <c r="S12" s="5">
        <f>'[18]CIMIS #190 Five Points SW'!$O23</f>
        <v>71.584842412263242</v>
      </c>
      <c r="T12" s="5">
        <f>'[19]CIMIS #203 Alpaugh'!$O23</f>
        <v>72.462343694674004</v>
      </c>
    </row>
    <row r="13" spans="1:20">
      <c r="A13" s="8">
        <f>A12+366</f>
        <v>39538.958333333336</v>
      </c>
      <c r="B13" s="9">
        <f>'[1]CIMIS #2 Five Points'!$O24</f>
        <v>78.999149314719375</v>
      </c>
      <c r="C13" s="5">
        <f>'[2]CIMIS #5 Shafter'!$O24</f>
        <v>76.270938367260669</v>
      </c>
      <c r="D13" s="5">
        <f>'[3]CIMIS #7 Firebaugh-Telles'!$O24</f>
        <v>82.254814677222043</v>
      </c>
      <c r="E13" s="5">
        <f>'[4]CIMIS #15 Stratford'!$O24</f>
        <v>71.893169999569864</v>
      </c>
      <c r="F13" s="5">
        <f>'[5]CIMIS #21 Kettleman'!$O24</f>
        <v>73.02621991422177</v>
      </c>
      <c r="G13" s="5">
        <f>'[6]CIMIS #39 Palier'!$O24</f>
        <v>79.644865155699563</v>
      </c>
      <c r="H13" s="5">
        <f>'[7]CIMIS #54 Blackwells Corner'!$O24</f>
        <v>78.504776846326308</v>
      </c>
      <c r="I13" s="5">
        <f>'[8]CIMIS #56 Los Banos'!$O24</f>
        <v>88.944935920510829</v>
      </c>
      <c r="J13" s="5">
        <f>'[9]CIMIS #80 Fresno State'!$O24</f>
        <v>83.224549175190987</v>
      </c>
      <c r="K13" s="5">
        <f>'[10]CIMIS #105 Westlands'!$O24</f>
        <v>76.10817638037372</v>
      </c>
      <c r="L13" s="5">
        <f>'[11]CIMIS #124 Panoche'!$O24</f>
        <v>84.809611864186081</v>
      </c>
      <c r="M13" s="5">
        <f>'[12]CIMIS #125 Arvin-Edison'!$O24</f>
        <v>72.018564533477957</v>
      </c>
      <c r="N13" s="5">
        <f>'[13]CIMIS #138 Famoso'!$O24</f>
        <v>83.859238813205138</v>
      </c>
      <c r="O13" s="5">
        <f>'[14]CIMIS #145 Madera'!$O24</f>
        <v>84.77283636910056</v>
      </c>
      <c r="P13" s="5">
        <f>'[15]CIMIS #146 Belridge'!$O24</f>
        <v>73.740908252378063</v>
      </c>
      <c r="Q13" s="5">
        <f>'[16]CIMIS #169 Porterville'!$O24</f>
        <v>81.557438587379806</v>
      </c>
      <c r="R13" s="5">
        <f>'[17]CIMIS #182 Delano'!$O24</f>
        <v>75.703075578714333</v>
      </c>
      <c r="S13" s="5">
        <f>'[18]CIMIS #190 Five Points SW'!$O24</f>
        <v>75.781443772556486</v>
      </c>
      <c r="T13" s="5">
        <f>'[19]CIMIS #203 Alpaugh'!$O24</f>
        <v>79.938150232974735</v>
      </c>
    </row>
    <row r="14" spans="1:20">
      <c r="A14" s="8">
        <f t="shared" si="0"/>
        <v>39903.958333333336</v>
      </c>
      <c r="B14" s="9">
        <f>'[1]CIMIS #2 Five Points'!$O25</f>
        <v>81.154889560662468</v>
      </c>
      <c r="C14" s="5">
        <f>'[2]CIMIS #5 Shafter'!$O25</f>
        <v>79.090682872090383</v>
      </c>
      <c r="D14" s="5">
        <f>'[3]CIMIS #7 Firebaugh-Telles'!$O25</f>
        <v>79.328420403596965</v>
      </c>
      <c r="E14" s="5">
        <f>'[4]CIMIS #15 Stratford'!$O25</f>
        <v>81.645072243103073</v>
      </c>
      <c r="F14" s="5">
        <f>'[5]CIMIS #21 Kettleman'!$O25</f>
        <v>73.071685636280108</v>
      </c>
      <c r="G14" s="5">
        <f>'[6]CIMIS #39 Palier'!$O25</f>
        <v>82.404116246206399</v>
      </c>
      <c r="H14" s="5">
        <f>'[7]CIMIS #54 Blackwells Corner'!$O25</f>
        <v>81.164378008723247</v>
      </c>
      <c r="I14" s="5">
        <f>'[8]CIMIS #56 Los Banos'!$O25</f>
        <v>86.364993267065302</v>
      </c>
      <c r="J14" s="5">
        <f>'[9]CIMIS #80 Fresno State'!$O25</f>
        <v>85.12237964735175</v>
      </c>
      <c r="K14" s="5">
        <f>'[10]CIMIS #105 Westlands'!$O25</f>
        <v>78.65896493366472</v>
      </c>
      <c r="L14" s="5">
        <f>'[11]CIMIS #124 Panoche'!$O25</f>
        <v>83.649835669232516</v>
      </c>
      <c r="M14" s="5">
        <f>'[12]CIMIS #125 Arvin-Edison'!$O25</f>
        <v>80.52703689862301</v>
      </c>
      <c r="N14" s="5">
        <f>'[13]CIMIS #138 Famoso'!$O25</f>
        <v>83.245488987813133</v>
      </c>
      <c r="O14" s="5">
        <f>'[14]CIMIS #145 Madera'!$O25</f>
        <v>86.524274852990857</v>
      </c>
      <c r="P14" s="5">
        <f>'[15]CIMIS #146 Belridge'!$O25</f>
        <v>82.24822794983163</v>
      </c>
      <c r="Q14" s="5">
        <f>'[16]CIMIS #169 Porterville'!$O25</f>
        <v>84.121297193156579</v>
      </c>
      <c r="R14" s="5">
        <f>'[17]CIMIS #182 Delano'!$O25</f>
        <v>81.248519783527627</v>
      </c>
      <c r="S14" s="5">
        <f>'[18]CIMIS #190 Five Points SW'!$O25</f>
        <v>77.754165947103502</v>
      </c>
      <c r="T14" s="5">
        <f>'[19]CIMIS #203 Alpaugh'!$O25</f>
        <v>82.175770795920272</v>
      </c>
    </row>
    <row r="15" spans="1:20">
      <c r="A15" s="8">
        <f t="shared" si="0"/>
        <v>40268.958333333336</v>
      </c>
      <c r="B15" s="9">
        <f>'[1]CIMIS #2 Five Points'!$O26</f>
        <v>90.051152191315168</v>
      </c>
      <c r="C15" s="5">
        <f>'[2]CIMIS #5 Shafter'!$O26</f>
        <v>87.206261345661233</v>
      </c>
      <c r="D15" s="5">
        <f>'[3]CIMIS #7 Firebaugh-Telles'!$O26</f>
        <v>90.365764229344677</v>
      </c>
      <c r="E15" s="5">
        <f>'[4]CIMIS #15 Stratford'!$O26</f>
        <v>88.120287965504303</v>
      </c>
      <c r="F15" s="5">
        <f>'[5]CIMIS #21 Kettleman'!$O26</f>
        <v>85.084985113258426</v>
      </c>
      <c r="G15" s="5">
        <f>'[6]CIMIS #39 Palier'!$O26</f>
        <v>91.215477308020354</v>
      </c>
      <c r="H15" s="5">
        <f>'[7]CIMIS #54 Blackwells Corner'!$O26</f>
        <v>91.706022789543795</v>
      </c>
      <c r="I15" s="5">
        <f>'[8]CIMIS #56 Los Banos'!$O26</f>
        <v>94.496935606264515</v>
      </c>
      <c r="J15" s="5">
        <f>'[9]CIMIS #80 Fresno State'!$O26</f>
        <v>92.371386344339726</v>
      </c>
      <c r="K15" s="5">
        <f>'[10]CIMIS #105 Westlands'!$O26</f>
        <v>84.836282481242051</v>
      </c>
      <c r="L15" s="5">
        <f>'[11]CIMIS #124 Panoche'!$O26</f>
        <v>88.025153906050718</v>
      </c>
      <c r="M15" s="5">
        <f>'[12]CIMIS #125 Arvin-Edison'!$O26</f>
        <v>85.054544783266465</v>
      </c>
      <c r="N15" s="5">
        <f>'[13]CIMIS #138 Famoso'!$O26</f>
        <v>96.59791056302663</v>
      </c>
      <c r="O15" s="5">
        <f>'[14]CIMIS #145 Madera'!$O26</f>
        <v>94.189667403683188</v>
      </c>
      <c r="P15" s="5">
        <f>'[15]CIMIS #146 Belridge'!$O26</f>
        <v>86.868750424788914</v>
      </c>
      <c r="Q15" s="5">
        <f>'[16]CIMIS #169 Porterville'!$O26</f>
        <v>92.854676323279364</v>
      </c>
      <c r="R15" s="5">
        <f>'[17]CIMIS #182 Delano'!$O26</f>
        <v>92.244097425477548</v>
      </c>
      <c r="S15" s="5">
        <f>'[18]CIMIS #190 Five Points SW'!$O26</f>
        <v>87.241747362776039</v>
      </c>
      <c r="T15" s="5">
        <f>'[19]CIMIS #203 Alpaugh'!$O26</f>
        <v>89.955330766113377</v>
      </c>
    </row>
    <row r="16" spans="1:20">
      <c r="A16" s="8">
        <f t="shared" si="0"/>
        <v>40633.958333333336</v>
      </c>
      <c r="B16" s="9">
        <f>'[1]CIMIS #2 Five Points'!$O27</f>
        <v>91.361839569573249</v>
      </c>
      <c r="C16" s="5">
        <f>'[2]CIMIS #5 Shafter'!$O27</f>
        <v>86.288989230055222</v>
      </c>
      <c r="D16" s="5">
        <f>'[3]CIMIS #7 Firebaugh-Telles'!$O27</f>
        <v>86.381889561173466</v>
      </c>
      <c r="E16" s="5">
        <f>'[4]CIMIS #15 Stratford'!$O27</f>
        <v>86.624822916201765</v>
      </c>
      <c r="F16" s="5">
        <f>'[5]CIMIS #21 Kettleman'!$O27</f>
        <v>81.868980692434661</v>
      </c>
      <c r="G16" s="5">
        <f>'[6]CIMIS #39 Palier'!$O27</f>
        <v>91.384563599606736</v>
      </c>
      <c r="H16" s="5">
        <f>'[7]CIMIS #54 Blackwells Corner'!$O27</f>
        <v>95.010675933384618</v>
      </c>
      <c r="I16" s="5">
        <f>'[8]CIMIS #56 Los Banos'!$O27</f>
        <v>93.581494364047558</v>
      </c>
      <c r="J16" s="5">
        <f>'[9]CIMIS #80 Fresno State'!$O27</f>
        <v>91.125842358214186</v>
      </c>
      <c r="K16" s="5">
        <f>'[10]CIMIS #105 Westlands'!$O27</f>
        <v>89.364617719232911</v>
      </c>
      <c r="L16" s="5">
        <f>'[11]CIMIS #124 Panoche'!$O27</f>
        <v>90.441739615213464</v>
      </c>
      <c r="M16" s="5">
        <f>'[12]CIMIS #125 Arvin-Edison'!$O27</f>
        <v>82.752884106997726</v>
      </c>
      <c r="N16" s="5">
        <f>'[13]CIMIS #138 Famoso'!$O27</f>
        <v>96.80027617169344</v>
      </c>
      <c r="O16" s="5">
        <f>'[14]CIMIS #145 Madera'!$O27</f>
        <v>93.080651402480726</v>
      </c>
      <c r="P16" s="5">
        <f>'[15]CIMIS #146 Belridge'!$O27</f>
        <v>88.234637172251155</v>
      </c>
      <c r="Q16" s="5">
        <f>'[16]CIMIS #169 Porterville'!$O27</f>
        <v>98.976134603129822</v>
      </c>
      <c r="R16" s="5">
        <f>'[17]CIMIS #182 Delano'!$O27</f>
        <v>89.036883702268824</v>
      </c>
      <c r="S16" s="5">
        <f>'[18]CIMIS #190 Five Points SW'!$O27</f>
        <v>90.357028908683333</v>
      </c>
      <c r="T16" s="5">
        <f>'[19]CIMIS #203 Alpaugh'!$O27</f>
        <v>93.017930977772949</v>
      </c>
    </row>
    <row r="17" spans="1:20">
      <c r="A17" s="8">
        <f>A16+366</f>
        <v>40999.958333333336</v>
      </c>
      <c r="B17" s="9">
        <f>'[1]CIMIS #2 Five Points'!$O28</f>
        <v>85.023420313691304</v>
      </c>
      <c r="C17" s="5">
        <f>'[2]CIMIS #5 Shafter'!$O28</f>
        <v>78.582524288435479</v>
      </c>
      <c r="D17" s="5">
        <f>'[3]CIMIS #7 Firebaugh-Telles'!$O28</f>
        <v>84.085719313115305</v>
      </c>
      <c r="E17" s="5">
        <f>'[4]CIMIS #15 Stratford'!$O28</f>
        <v>81.894354813181735</v>
      </c>
      <c r="F17" s="5">
        <f>'[5]CIMIS #21 Kettleman'!$O28</f>
        <v>79.752041807280875</v>
      </c>
      <c r="G17" s="5">
        <f>'[6]CIMIS #39 Palier'!$O28</f>
        <v>84.138671392474862</v>
      </c>
      <c r="H17" s="5">
        <f>'[7]CIMIS #54 Blackwells Corner'!$O28</f>
        <v>86.042338018120518</v>
      </c>
      <c r="I17" s="5">
        <f>'[8]CIMIS #56 Los Banos'!$O28</f>
        <v>90.360530790888561</v>
      </c>
      <c r="J17" s="5">
        <f>'[9]CIMIS #80 Fresno State'!$O28</f>
        <v>86.661372554441641</v>
      </c>
      <c r="K17" s="5">
        <f>'[10]CIMIS #105 Westlands'!$O28</f>
        <v>79.829311726424066</v>
      </c>
      <c r="L17" s="5">
        <f>'[11]CIMIS #124 Panoche'!$O28</f>
        <v>84.180111866145353</v>
      </c>
      <c r="M17" s="5">
        <f>'[12]CIMIS #125 Arvin-Edison'!$O28</f>
        <v>77.135593784991443</v>
      </c>
      <c r="N17" s="5">
        <f>'[13]CIMIS #138 Famoso'!$O28</f>
        <v>86.674295376453983</v>
      </c>
      <c r="O17" s="5">
        <f>'[14]CIMIS #145 Madera'!$O28</f>
        <v>88.411129021118541</v>
      </c>
      <c r="P17" s="5">
        <f>'[15]CIMIS #146 Belridge'!$O28</f>
        <v>79.550581619864488</v>
      </c>
      <c r="Q17" s="5">
        <f>'[16]CIMIS #169 Porterville'!$O28</f>
        <v>91.683432016374695</v>
      </c>
      <c r="R17" s="5">
        <f>'[17]CIMIS #182 Delano'!$O28</f>
        <v>82.463543569490867</v>
      </c>
      <c r="S17" s="5">
        <f>'[18]CIMIS #190 Five Points SW'!$O28</f>
        <v>79.6354077935639</v>
      </c>
      <c r="T17" s="5">
        <f>'[19]CIMIS #203 Alpaugh'!$O28</f>
        <v>80.345924364095424</v>
      </c>
    </row>
    <row r="18" spans="1:20">
      <c r="A18" s="8">
        <f t="shared" si="0"/>
        <v>41364.958333333336</v>
      </c>
      <c r="B18" s="9">
        <f>'[1]CIMIS #2 Five Points'!$O29</f>
        <v>70.50297872898409</v>
      </c>
      <c r="C18" s="12"/>
      <c r="D18" s="5">
        <f>'[3]CIMIS #7 Firebaugh-Telles'!$O29</f>
        <v>73.556627882062458</v>
      </c>
      <c r="E18" s="5">
        <f>'[4]CIMIS #15 Stratford'!$O29</f>
        <v>67.814830252457341</v>
      </c>
      <c r="F18" s="5">
        <f>'[5]CIMIS #21 Kettleman'!$O29</f>
        <v>50.000544450660982</v>
      </c>
      <c r="G18" s="5">
        <f>'[6]CIMIS #39 Palier'!$O29</f>
        <v>72.982337639041361</v>
      </c>
      <c r="H18" s="5">
        <f>'[7]CIMIS #54 Blackwells Corner'!$O29</f>
        <v>73.536932934261358</v>
      </c>
      <c r="I18" s="5">
        <f>'[8]CIMIS #56 Los Banos'!$O29</f>
        <v>82.345781117408706</v>
      </c>
      <c r="J18" s="5">
        <f>'[9]CIMIS #80 Fresno State'!$O29</f>
        <v>73.023945264071926</v>
      </c>
      <c r="K18" s="5">
        <f>'[10]CIMIS #105 Westlands'!$O29</f>
        <v>70.525037343526492</v>
      </c>
      <c r="L18" s="5">
        <f>'[11]CIMIS #124 Panoche'!$O29</f>
        <v>75.583723107269179</v>
      </c>
      <c r="M18" s="5">
        <f>'[12]CIMIS #125 Arvin-Edison'!$O29</f>
        <v>71.640254477636518</v>
      </c>
      <c r="N18" s="5">
        <f>'[13]CIMIS #138 Famoso'!$O29</f>
        <v>74.611040676910534</v>
      </c>
      <c r="O18" s="5">
        <f>'[14]CIMIS #145 Madera'!$O29</f>
        <v>85.302815788755879</v>
      </c>
      <c r="P18" s="5">
        <f>'[15]CIMIS #146 Belridge'!$O29</f>
        <v>67.908104702221635</v>
      </c>
      <c r="Q18" s="5">
        <f>'[16]CIMIS #169 Porterville'!$O29</f>
        <v>76.917927816428346</v>
      </c>
      <c r="R18" s="5">
        <f>'[17]CIMIS #182 Delano'!$O29</f>
        <v>71.964922794249105</v>
      </c>
      <c r="S18" s="5">
        <f>'[18]CIMIS #190 Five Points SW'!$O29</f>
        <v>67.882273368627693</v>
      </c>
      <c r="T18" s="5">
        <f>'[19]CIMIS #203 Alpaugh'!$O29</f>
        <v>72.173414200529578</v>
      </c>
    </row>
    <row r="19" spans="1:20">
      <c r="A19" s="8">
        <f t="shared" si="0"/>
        <v>41729.958333333336</v>
      </c>
      <c r="B19" s="9">
        <f>'[1]CIMIS #2 Five Points'!$O30</f>
        <v>62.794917345852127</v>
      </c>
      <c r="C19" s="5">
        <f>'[2]CIMIS #5 Shafter'!$O30</f>
        <v>78.435151597892883</v>
      </c>
      <c r="D19" s="5">
        <f>'[3]CIMIS #7 Firebaugh-Telles'!$O30</f>
        <v>67.562540600994225</v>
      </c>
      <c r="E19" s="5">
        <f>'[4]CIMIS #15 Stratford'!$O30</f>
        <v>58.865786775849529</v>
      </c>
      <c r="F19" s="5">
        <f>'[5]CIMIS #21 Kettleman'!$O30</f>
        <v>49.012243899655914</v>
      </c>
      <c r="G19" s="5">
        <f>'[6]CIMIS #39 Palier'!$O30</f>
        <v>57.507903480284767</v>
      </c>
      <c r="H19" s="5">
        <f>'[7]CIMIS #54 Blackwells Corner'!$O30</f>
        <v>57.737816918361432</v>
      </c>
      <c r="I19" s="5">
        <f>'[8]CIMIS #56 Los Banos'!$O30</f>
        <v>64.644887261123131</v>
      </c>
      <c r="J19" s="5">
        <f>'[9]CIMIS #80 Fresno State'!$O30</f>
        <v>61.520009623106262</v>
      </c>
      <c r="K19" s="5">
        <f>'[10]CIMIS #105 Westlands'!$O30</f>
        <v>52.258428149372776</v>
      </c>
      <c r="L19" s="5">
        <f>'[11]CIMIS #124 Panoche'!$O30</f>
        <v>65.21780773920932</v>
      </c>
      <c r="M19" s="5">
        <f>'[12]CIMIS #125 Arvin-Edison'!$O30</f>
        <v>60.819746149688399</v>
      </c>
      <c r="N19" s="5">
        <f>'[13]CIMIS #138 Famoso'!$O30</f>
        <v>69.091841222654239</v>
      </c>
      <c r="O19" s="5">
        <f>'[14]CIMIS #145 Madera'!$O30</f>
        <v>66.872831952117167</v>
      </c>
      <c r="P19" s="5">
        <f>'[15]CIMIS #146 Belridge'!$O30</f>
        <v>61.086794837725847</v>
      </c>
      <c r="Q19" s="5">
        <f>'[16]CIMIS #169 Porterville'!$O30</f>
        <v>66.486532026602163</v>
      </c>
      <c r="R19" s="5">
        <f>'[17]CIMIS #182 Delano'!$O30</f>
        <v>62.454595578935596</v>
      </c>
      <c r="S19" s="5">
        <f>'[18]CIMIS #190 Five Points SW'!$O30</f>
        <v>57.969946284948264</v>
      </c>
      <c r="T19" s="5">
        <f>'[19]CIMIS #203 Alpaugh'!$O30</f>
        <v>66.756384489296352</v>
      </c>
    </row>
    <row r="20" spans="1:20">
      <c r="A20" s="8">
        <f t="shared" si="0"/>
        <v>42094.958333333336</v>
      </c>
      <c r="B20" s="9">
        <f>'[1]CIMIS #2 Five Points'!$O31</f>
        <v>60.787784598076087</v>
      </c>
      <c r="C20" s="5">
        <f>'[2]CIMIS #5 Shafter'!$O31</f>
        <v>70.798098287281221</v>
      </c>
      <c r="D20" s="5">
        <f>'[3]CIMIS #7 Firebaugh-Telles'!$O31</f>
        <v>59.695958456706194</v>
      </c>
      <c r="E20" s="5">
        <f>'[4]CIMIS #15 Stratford'!$O31</f>
        <v>59.689218596287901</v>
      </c>
      <c r="F20" s="5">
        <f>'[5]CIMIS #21 Kettleman'!$O31</f>
        <v>49.123744019165997</v>
      </c>
      <c r="G20" s="5">
        <f>'[6]CIMIS #39 Palier'!$O31</f>
        <v>72.715148264282334</v>
      </c>
      <c r="H20" s="5">
        <f>'[7]CIMIS #54 Blackwells Corner'!$O31</f>
        <v>64.411914842881743</v>
      </c>
      <c r="I20" s="5">
        <f>'[8]CIMIS #56 Los Banos'!$O31</f>
        <v>67.727159462047211</v>
      </c>
      <c r="J20" s="5">
        <f>'[9]CIMIS #80 Fresno State'!$O31</f>
        <v>61.507408498942596</v>
      </c>
      <c r="K20" s="5">
        <f>'[10]CIMIS #105 Westlands'!$O31</f>
        <v>53.89774282407484</v>
      </c>
      <c r="L20" s="5">
        <f>'[11]CIMIS #124 Panoche'!$O31</f>
        <v>60.766262232342569</v>
      </c>
      <c r="M20" s="5">
        <f>'[12]CIMIS #125 Arvin-Edison'!$O31</f>
        <v>50.846494737505736</v>
      </c>
      <c r="N20" s="5">
        <f>'[13]CIMIS #138 Famoso'!$O31</f>
        <v>66.303600279473358</v>
      </c>
      <c r="O20" s="5">
        <f>'[14]CIMIS #145 Madera'!$O31</f>
        <v>60.302655646934454</v>
      </c>
      <c r="P20" s="5">
        <f>'[15]CIMIS #146 Belridge'!$O31</f>
        <v>56.663723391053963</v>
      </c>
      <c r="Q20" s="5">
        <f>'[16]CIMIS #169 Porterville'!$O31</f>
        <v>75.158218278442064</v>
      </c>
      <c r="R20" s="5">
        <f>'[17]CIMIS #182 Delano'!$O31</f>
        <v>67.813772212574918</v>
      </c>
      <c r="S20" s="5">
        <f>'[18]CIMIS #190 Five Points SW'!$O31</f>
        <v>54.346618477160405</v>
      </c>
      <c r="T20" s="5">
        <f>'[19]CIMIS #203 Alpaugh'!$O31</f>
        <v>65.015001805861061</v>
      </c>
    </row>
    <row r="21" spans="1:20">
      <c r="A21" s="8">
        <f>A20+366</f>
        <v>42460.958333333336</v>
      </c>
      <c r="B21" s="9">
        <f>'[1]CIMIS #2 Five Points'!$O32</f>
        <v>73.893853630098874</v>
      </c>
      <c r="C21" s="5">
        <f>'[2]CIMIS #5 Shafter'!$O32</f>
        <v>71.339706889748527</v>
      </c>
      <c r="D21" s="5">
        <f>'[3]CIMIS #7 Firebaugh-Telles'!$O32</f>
        <v>77.759077708030418</v>
      </c>
      <c r="E21" s="5">
        <f>'[4]CIMIS #15 Stratford'!$O32</f>
        <v>69.012832728022659</v>
      </c>
      <c r="F21" s="5">
        <f>'[5]CIMIS #21 Kettleman'!$O32</f>
        <v>68.452809706640664</v>
      </c>
      <c r="G21" s="5">
        <f>'[6]CIMIS #39 Palier'!$O32</f>
        <v>76.42426848056266</v>
      </c>
      <c r="H21" s="5">
        <f>'[7]CIMIS #54 Blackwells Corner'!$O32</f>
        <v>81.096191690579417</v>
      </c>
      <c r="I21" s="5">
        <f>'[8]CIMIS #56 Los Banos'!$O32</f>
        <v>79.465622375256999</v>
      </c>
      <c r="J21" s="5">
        <f>'[9]CIMIS #80 Fresno State'!$O32</f>
        <v>78.030618403055087</v>
      </c>
      <c r="K21" s="5">
        <f>'[10]CIMIS #105 Westlands'!$O32</f>
        <v>72.536198028554963</v>
      </c>
      <c r="L21" s="5">
        <f>'[11]CIMIS #124 Panoche'!$O32</f>
        <v>78.821649430603429</v>
      </c>
      <c r="M21" s="5">
        <f>'[12]CIMIS #125 Arvin-Edison'!$O32</f>
        <v>69.0523351587251</v>
      </c>
      <c r="N21" s="5"/>
      <c r="O21" s="5">
        <f>'[14]CIMIS #145 Madera'!$O32</f>
        <v>76.4469477853836</v>
      </c>
      <c r="P21" s="5">
        <f>'[15]CIMIS #146 Belridge'!$O32</f>
        <v>66.524489248966347</v>
      </c>
      <c r="Q21" s="5">
        <f>'[16]CIMIS #169 Porterville'!$O32</f>
        <v>100.48037050156722</v>
      </c>
      <c r="R21" s="5">
        <f>'[17]CIMIS #182 Delano'!$O32</f>
        <v>73.056955368630952</v>
      </c>
      <c r="S21" s="5">
        <f>'[18]CIMIS #190 Five Points SW'!$O32</f>
        <v>65.295555865861843</v>
      </c>
      <c r="T21" s="5">
        <f>'[19]CIMIS #203 Alpaugh'!$O32</f>
        <v>75.836870979165383</v>
      </c>
    </row>
    <row r="22" spans="1:20">
      <c r="A22" s="10" t="s">
        <v>1</v>
      </c>
      <c r="B22" s="11">
        <f>MAX(B2:B21)</f>
        <v>96.222376557127518</v>
      </c>
      <c r="C22" s="11">
        <f t="shared" ref="C22:T22" si="1">MAX(C2:C21)</f>
        <v>89.128416188662072</v>
      </c>
      <c r="D22" s="11">
        <f t="shared" si="1"/>
        <v>94.515891946125805</v>
      </c>
      <c r="E22" s="11">
        <f t="shared" si="1"/>
        <v>92.340173234767576</v>
      </c>
      <c r="F22" s="11">
        <f t="shared" si="1"/>
        <v>85.970987414615593</v>
      </c>
      <c r="G22" s="11">
        <f t="shared" si="1"/>
        <v>96.535722418766227</v>
      </c>
      <c r="H22" s="11">
        <f t="shared" si="1"/>
        <v>95.010675933384618</v>
      </c>
      <c r="I22" s="11">
        <f t="shared" si="1"/>
        <v>98.187845238189311</v>
      </c>
      <c r="J22" s="11">
        <f t="shared" si="1"/>
        <v>96.667459283978928</v>
      </c>
      <c r="K22" s="11">
        <f t="shared" si="1"/>
        <v>94.317011339172382</v>
      </c>
      <c r="L22" s="11">
        <f t="shared" si="1"/>
        <v>97.140673926127818</v>
      </c>
      <c r="M22" s="11">
        <f t="shared" si="1"/>
        <v>87.179974940297143</v>
      </c>
      <c r="N22" s="11">
        <f t="shared" si="1"/>
        <v>97.873898434621992</v>
      </c>
      <c r="O22" s="11">
        <f t="shared" si="1"/>
        <v>105.46639621931615</v>
      </c>
      <c r="P22" s="11">
        <f t="shared" si="1"/>
        <v>91.232458255644929</v>
      </c>
      <c r="Q22" s="11">
        <f t="shared" si="1"/>
        <v>100.48037050156722</v>
      </c>
      <c r="R22" s="11">
        <f t="shared" si="1"/>
        <v>92.244097425477548</v>
      </c>
      <c r="S22" s="11">
        <f t="shared" si="1"/>
        <v>92.983186093777917</v>
      </c>
      <c r="T22" s="11">
        <f t="shared" si="1"/>
        <v>93.017930977772949</v>
      </c>
    </row>
    <row r="23" spans="1:20">
      <c r="A23" s="10" t="s">
        <v>2</v>
      </c>
      <c r="B23" s="11">
        <f>MIN(B2:B21)</f>
        <v>60.787784598076087</v>
      </c>
      <c r="C23" s="11">
        <f t="shared" ref="C23:T23" si="2">MIN(C2:C21)</f>
        <v>67.926272966923023</v>
      </c>
      <c r="D23" s="11">
        <f t="shared" si="2"/>
        <v>59.695958456706194</v>
      </c>
      <c r="E23" s="11">
        <f t="shared" si="2"/>
        <v>58.865786775849529</v>
      </c>
      <c r="F23" s="11">
        <f t="shared" si="2"/>
        <v>49.012243899655914</v>
      </c>
      <c r="G23" s="11">
        <f t="shared" si="2"/>
        <v>57.507903480284767</v>
      </c>
      <c r="H23" s="11">
        <f t="shared" si="2"/>
        <v>57.737816918361432</v>
      </c>
      <c r="I23" s="11">
        <f t="shared" si="2"/>
        <v>64.644887261123131</v>
      </c>
      <c r="J23" s="11">
        <f t="shared" si="2"/>
        <v>61.507408498942596</v>
      </c>
      <c r="K23" s="11">
        <f t="shared" si="2"/>
        <v>52.258428149372776</v>
      </c>
      <c r="L23" s="11">
        <f t="shared" si="2"/>
        <v>60.766262232342569</v>
      </c>
      <c r="M23" s="11">
        <f t="shared" si="2"/>
        <v>50.846494737505736</v>
      </c>
      <c r="N23" s="11">
        <f t="shared" si="2"/>
        <v>66.303600279473358</v>
      </c>
      <c r="O23" s="11">
        <f t="shared" si="2"/>
        <v>60.302655646934454</v>
      </c>
      <c r="P23" s="11">
        <f t="shared" si="2"/>
        <v>56.663723391053963</v>
      </c>
      <c r="Q23" s="11">
        <f t="shared" si="2"/>
        <v>66.486532026602163</v>
      </c>
      <c r="R23" s="11">
        <f t="shared" si="2"/>
        <v>2.0300904255556151</v>
      </c>
      <c r="S23" s="11">
        <f t="shared" si="2"/>
        <v>54.346618477160405</v>
      </c>
      <c r="T23" s="11">
        <f t="shared" si="2"/>
        <v>65.015001805861061</v>
      </c>
    </row>
    <row r="24" spans="1:20">
      <c r="A24" s="10" t="s">
        <v>5</v>
      </c>
      <c r="B24" s="11">
        <f>MEDIAN(B2:B21)</f>
        <v>81.619690072446815</v>
      </c>
      <c r="C24" s="11">
        <f t="shared" ref="C24:T24" si="3">MEDIAN(C2:C21)</f>
        <v>78.582524288435479</v>
      </c>
      <c r="D24" s="11">
        <f t="shared" si="3"/>
        <v>82.878850668986814</v>
      </c>
      <c r="E24" s="11">
        <f t="shared" si="3"/>
        <v>80.875302211728936</v>
      </c>
      <c r="F24" s="11">
        <f t="shared" si="3"/>
        <v>72.602882800831679</v>
      </c>
      <c r="G24" s="11">
        <f t="shared" si="3"/>
        <v>82.03802432849028</v>
      </c>
      <c r="H24" s="11">
        <f t="shared" si="3"/>
        <v>80.355387643924928</v>
      </c>
      <c r="I24" s="11">
        <f t="shared" si="3"/>
        <v>85.296806925249399</v>
      </c>
      <c r="J24" s="11">
        <f t="shared" si="3"/>
        <v>83.904868312855513</v>
      </c>
      <c r="K24" s="11">
        <f t="shared" si="3"/>
        <v>79.48884083372343</v>
      </c>
      <c r="L24" s="11">
        <f t="shared" si="3"/>
        <v>84.197385465699426</v>
      </c>
      <c r="M24" s="11">
        <f t="shared" si="3"/>
        <v>76.084474844245761</v>
      </c>
      <c r="N24" s="11">
        <f t="shared" si="3"/>
        <v>83.339251103782885</v>
      </c>
      <c r="O24" s="11">
        <f t="shared" si="3"/>
        <v>88.585407224816066</v>
      </c>
      <c r="P24" s="11">
        <f t="shared" si="3"/>
        <v>78.440126765933726</v>
      </c>
      <c r="Q24" s="11">
        <f t="shared" si="3"/>
        <v>85.558373397141693</v>
      </c>
      <c r="R24" s="11">
        <f t="shared" si="3"/>
        <v>75.703075578714333</v>
      </c>
      <c r="S24" s="11">
        <f t="shared" si="3"/>
        <v>77.754165947103502</v>
      </c>
      <c r="T24" s="11">
        <f t="shared" si="3"/>
        <v>77.887510606070066</v>
      </c>
    </row>
    <row r="25" spans="1:20">
      <c r="A25" s="10" t="s">
        <v>3</v>
      </c>
      <c r="B25" s="11">
        <f>_xlfn.PERCENTILE.INC(B2:B21,0.1)</f>
        <v>69.705348239848888</v>
      </c>
      <c r="C25" s="11">
        <f t="shared" ref="C25:T25" si="4">_xlfn.PERCENTILE.INC(C2:C21,0.1)</f>
        <v>71.231385169255063</v>
      </c>
      <c r="D25" s="11">
        <f t="shared" si="4"/>
        <v>72.957219153955634</v>
      </c>
      <c r="E25" s="11">
        <f t="shared" si="4"/>
        <v>67.0022690868404</v>
      </c>
      <c r="F25" s="11">
        <f t="shared" si="4"/>
        <v>49.912864407511485</v>
      </c>
      <c r="G25" s="11">
        <f t="shared" si="4"/>
        <v>72.955618701565456</v>
      </c>
      <c r="H25" s="11">
        <f t="shared" si="4"/>
        <v>69.804928301570314</v>
      </c>
      <c r="I25" s="11">
        <f t="shared" si="4"/>
        <v>75.477228173097998</v>
      </c>
      <c r="J25" s="11">
        <f t="shared" si="4"/>
        <v>71.873551699975366</v>
      </c>
      <c r="K25" s="11">
        <f t="shared" si="4"/>
        <v>68.862307891581338</v>
      </c>
      <c r="L25" s="11">
        <f t="shared" si="4"/>
        <v>74.547131570463193</v>
      </c>
      <c r="M25" s="11">
        <f t="shared" si="4"/>
        <v>65.737029152187205</v>
      </c>
      <c r="N25" s="11">
        <f t="shared" si="4"/>
        <v>71.222455171755769</v>
      </c>
      <c r="O25" s="11">
        <f t="shared" si="4"/>
        <v>73.574713035403676</v>
      </c>
      <c r="P25" s="11">
        <f t="shared" si="4"/>
        <v>64.893180925594194</v>
      </c>
      <c r="Q25" s="11">
        <f t="shared" si="4"/>
        <v>76.038073047435205</v>
      </c>
      <c r="R25" s="11">
        <f t="shared" si="4"/>
        <v>64.598266232391325</v>
      </c>
      <c r="S25" s="11">
        <f t="shared" si="4"/>
        <v>59.435068201130981</v>
      </c>
      <c r="T25" s="11">
        <f t="shared" si="4"/>
        <v>66.582246220952825</v>
      </c>
    </row>
    <row r="26" spans="1:20">
      <c r="A26" s="10" t="s">
        <v>4</v>
      </c>
      <c r="B26" s="11">
        <f>_xlfn.PERCENTILE.INC(B2:B21,0.9)</f>
        <v>90.182220929140982</v>
      </c>
      <c r="C26" s="11">
        <f t="shared" ref="C26:T26" si="5">_xlfn.PERCENTILE.INC(C2:C21,0.9)</f>
        <v>87.357135389456644</v>
      </c>
      <c r="D26" s="11">
        <f t="shared" si="5"/>
        <v>91.95605426561238</v>
      </c>
      <c r="E26" s="11">
        <f t="shared" si="5"/>
        <v>88.377739296402012</v>
      </c>
      <c r="F26" s="11">
        <f t="shared" si="5"/>
        <v>85.138228692473646</v>
      </c>
      <c r="G26" s="11">
        <f t="shared" si="5"/>
        <v>92.034287828564644</v>
      </c>
      <c r="H26" s="11">
        <f t="shared" si="5"/>
        <v>91.72494533648117</v>
      </c>
      <c r="I26" s="11">
        <f t="shared" si="5"/>
        <v>94.274331235378241</v>
      </c>
      <c r="J26" s="11">
        <f t="shared" si="5"/>
        <v>92.637337635144348</v>
      </c>
      <c r="K26" s="11">
        <f t="shared" si="5"/>
        <v>90.181511382766487</v>
      </c>
      <c r="L26" s="11">
        <f t="shared" si="5"/>
        <v>93.859070151919624</v>
      </c>
      <c r="M26" s="11">
        <f t="shared" si="5"/>
        <v>82.991935106961236</v>
      </c>
      <c r="N26" s="11">
        <f t="shared" si="5"/>
        <v>96.658620245626679</v>
      </c>
      <c r="O26" s="11">
        <f t="shared" si="5"/>
        <v>99.589326321690024</v>
      </c>
      <c r="P26" s="11">
        <f t="shared" si="5"/>
        <v>89.213285366387083</v>
      </c>
      <c r="Q26" s="11">
        <f t="shared" si="5"/>
        <v>96.668288558770939</v>
      </c>
      <c r="R26" s="11">
        <f t="shared" si="5"/>
        <v>88.989317043719879</v>
      </c>
      <c r="S26" s="11">
        <f t="shared" si="5"/>
        <v>89.733972599501882</v>
      </c>
      <c r="T26" s="11">
        <f t="shared" si="5"/>
        <v>90.261590787279331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1" sqref="B1"/>
    </sheetView>
  </sheetViews>
  <sheetFormatPr defaultRowHeight="15"/>
  <cols>
    <col min="1" max="1" width="14.5703125" bestFit="1" customWidth="1"/>
    <col min="2" max="20" width="13" customWidth="1"/>
  </cols>
  <sheetData>
    <row r="1" spans="1:20" ht="45">
      <c r="A1" s="6" t="s">
        <v>0</v>
      </c>
      <c r="B1" s="3" t="str">
        <f>'[14]CIMIS #145 Madera'!$O$12</f>
        <v>CIMIS #145 Madera</v>
      </c>
      <c r="C1" s="3" t="str">
        <f>'[8]CIMIS #56 Los Banos'!$O$12</f>
        <v>CIMIS #56 Los Banos</v>
      </c>
      <c r="D1" s="3" t="str">
        <f>'[11]CIMIS #124 Panoche'!$O$12</f>
        <v>CIMIS #124 Panoche</v>
      </c>
      <c r="E1" s="3" t="str">
        <f>'[3]CIMIS #7 Firebaugh-Telles'!$O$12</f>
        <v>CIMIS #7 Firebaugh-Telles</v>
      </c>
      <c r="F1" s="3" t="str">
        <f>'[9]CIMIS #80 Fresno State'!$O$12</f>
        <v>CIMIS #80 Fresno State</v>
      </c>
      <c r="G1" s="3" t="str">
        <f>'[10]CIMIS #105 Westlands'!$O$12</f>
        <v>CIMIS #105 Westlands</v>
      </c>
      <c r="H1" s="3" t="str">
        <f>'[6]CIMIS #39 Palier'!$O$12</f>
        <v>CIMIS #39 Palier</v>
      </c>
      <c r="I1" s="3" t="str">
        <f>'[18]CIMIS #190 Five Points SW'!$O$12</f>
        <v>CIMIS #190 Five Points SW</v>
      </c>
      <c r="J1" s="7" t="str">
        <f>'[1]CIMIS #2 Five Points'!$O$12</f>
        <v>CIMIS #2 Five Points</v>
      </c>
      <c r="K1" s="3" t="str">
        <f>'[4]CIMIS #15 Stratford'!$O$12</f>
        <v>CIMIS #15 Stratford</v>
      </c>
      <c r="L1" s="3" t="str">
        <f>'[16]CIMIS #169 Porterville'!$O$12</f>
        <v>CIMIS #169 Porterville</v>
      </c>
      <c r="M1" s="3" t="str">
        <f>'[5]CIMIS #21 Kettleman'!$O$12</f>
        <v>CIMIS #21 Kettleman</v>
      </c>
      <c r="N1" s="3" t="str">
        <f>'[19]CIMIS #203 Alpaugh'!$O$12</f>
        <v>CIMIS #203 Alpaugh</v>
      </c>
      <c r="O1" s="3" t="str">
        <f>'[17]CIMIS #182 Delano'!$O$12</f>
        <v>CIMIS #182 Delano</v>
      </c>
      <c r="P1" s="3" t="str">
        <f>'[7]CIMIS #54 Blackwells Corner'!$O$12</f>
        <v>CIMIS #54 Blackwells Corner</v>
      </c>
      <c r="Q1" s="3" t="str">
        <f>'[13]CIMIS #138 Famoso'!$O$12</f>
        <v>CIMIS #138 Famoso</v>
      </c>
      <c r="R1" s="3" t="str">
        <f>'[2]CIMIS #5 Shafter'!$O$12</f>
        <v>CIMIS #5 Shafter</v>
      </c>
      <c r="S1" s="3" t="str">
        <f>'[15]CIMIS #146 Belridge'!$O$12</f>
        <v>CIMIS #146 Belridge</v>
      </c>
      <c r="T1" s="4" t="str">
        <f>'[12]CIMIS #125 Arvin-Edison'!$O$12</f>
        <v>CIMIS #125 Arvin-Edison</v>
      </c>
    </row>
    <row r="2" spans="1:20">
      <c r="A2" s="8">
        <v>35520.958333333336</v>
      </c>
      <c r="B2" s="12"/>
      <c r="C2" s="5">
        <f>'[8]CIMIS #56 Los Banos'!$O13</f>
        <v>76.338346918770299</v>
      </c>
      <c r="D2" s="5">
        <f>'[11]CIMIS #124 Panoche'!$O13</f>
        <v>79.533735971397363</v>
      </c>
      <c r="E2" s="5">
        <f>'[3]CIMIS #7 Firebaugh-Telles'!$O13</f>
        <v>78.518344193526815</v>
      </c>
      <c r="F2" s="5">
        <f>'[9]CIMIS #80 Fresno State'!$O13</f>
        <v>78.771066767637976</v>
      </c>
      <c r="G2" s="5">
        <f>'[10]CIMIS #105 Westlands'!$O13</f>
        <v>74.420299753889168</v>
      </c>
      <c r="H2" s="5">
        <f>'[6]CIMIS #39 Palier'!$O13</f>
        <v>83.441162527148862</v>
      </c>
      <c r="I2" s="13"/>
      <c r="J2" s="9">
        <f>'[1]CIMIS #2 Five Points'!$O13</f>
        <v>79.493550624912359</v>
      </c>
      <c r="K2" s="5">
        <f>'[4]CIMIS #15 Stratford'!$O13</f>
        <v>80.353654142493866</v>
      </c>
      <c r="L2" s="13"/>
      <c r="M2" s="5">
        <f>'[5]CIMIS #21 Kettleman'!$O13</f>
        <v>72.179545687441603</v>
      </c>
      <c r="N2" s="13"/>
      <c r="O2" s="13"/>
      <c r="P2" s="5">
        <f>'[7]CIMIS #54 Blackwells Corner'!$O13</f>
        <v>77.186085891283682</v>
      </c>
      <c r="Q2" s="12"/>
      <c r="R2" s="5">
        <f>'[2]CIMIS #5 Shafter'!$O13</f>
        <v>75.830202181914885</v>
      </c>
      <c r="S2" s="13"/>
      <c r="T2" s="5">
        <f>'[12]CIMIS #125 Arvin-Edison'!$O13</f>
        <v>74.775615423038317</v>
      </c>
    </row>
    <row r="3" spans="1:20">
      <c r="A3" s="8">
        <f>A2+365</f>
        <v>35885.958333333336</v>
      </c>
      <c r="B3" s="12"/>
      <c r="C3" s="5">
        <f>'[8]CIMIS #56 Los Banos'!$O14</f>
        <v>84.218360932167599</v>
      </c>
      <c r="D3" s="5">
        <f>'[11]CIMIS #124 Panoche'!$O14</f>
        <v>88.139307225537976</v>
      </c>
      <c r="E3" s="5">
        <f>'[3]CIMIS #7 Firebaugh-Telles'!$O14</f>
        <v>88.511014584273909</v>
      </c>
      <c r="F3" s="5">
        <f>'[9]CIMIS #80 Fresno State'!$O14</f>
        <v>87.292647875886715</v>
      </c>
      <c r="G3" s="5">
        <f>'[10]CIMIS #105 Westlands'!$O14</f>
        <v>85.269465586092849</v>
      </c>
      <c r="H3" s="5">
        <f>'[6]CIMIS #39 Palier'!$O14</f>
        <v>87.424020305470407</v>
      </c>
      <c r="I3" s="13"/>
      <c r="J3" s="9">
        <f>'[1]CIMIS #2 Five Points'!$O14</f>
        <v>85.655295022789886</v>
      </c>
      <c r="K3" s="5">
        <f>'[4]CIMIS #15 Stratford'!$O14</f>
        <v>88.050670101791098</v>
      </c>
      <c r="L3" s="13"/>
      <c r="M3" s="5">
        <f>'[5]CIMIS #21 Kettleman'!$O14</f>
        <v>77.344987520763496</v>
      </c>
      <c r="N3" s="13"/>
      <c r="O3" s="13"/>
      <c r="P3" s="5">
        <f>'[7]CIMIS #54 Blackwells Corner'!$O14</f>
        <v>83.164162927310116</v>
      </c>
      <c r="Q3" s="5">
        <f>'[13]CIMIS #138 Famoso'!$O14</f>
        <v>85.232871348726803</v>
      </c>
      <c r="R3" s="5">
        <f>'[2]CIMIS #5 Shafter'!$O14</f>
        <v>82.840583126982111</v>
      </c>
      <c r="S3" s="13"/>
      <c r="T3" s="5">
        <f>'[12]CIMIS #125 Arvin-Edison'!$O14</f>
        <v>77.340601159127175</v>
      </c>
    </row>
    <row r="4" spans="1:20">
      <c r="A4" s="8">
        <f t="shared" ref="A4:A20" si="0">A3+365</f>
        <v>36250.958333333336</v>
      </c>
      <c r="B4" s="5">
        <f>'[14]CIMIS #145 Madera'!$O15</f>
        <v>99.570830352944569</v>
      </c>
      <c r="C4" s="5">
        <f>'[8]CIMIS #56 Los Banos'!$O15</f>
        <v>94.249597416390884</v>
      </c>
      <c r="D4" s="5">
        <f>'[11]CIMIS #124 Panoche'!$O15</f>
        <v>97.140673926127818</v>
      </c>
      <c r="E4" s="5">
        <f>'[3]CIMIS #7 Firebaugh-Telles'!$O15</f>
        <v>94.515891946125805</v>
      </c>
      <c r="F4" s="5">
        <f>'[9]CIMIS #80 Fresno State'!$O15</f>
        <v>89.264004375283918</v>
      </c>
      <c r="G4" s="5">
        <f>'[10]CIMIS #105 Westlands'!$O15</f>
        <v>93.733029584123898</v>
      </c>
      <c r="H4" s="5">
        <f>'[6]CIMIS #39 Palier'!$O15</f>
        <v>91.632217228959178</v>
      </c>
      <c r="I4" s="13"/>
      <c r="J4" s="9">
        <f>'[1]CIMIS #2 Five Points'!$O15</f>
        <v>88.298587464179263</v>
      </c>
      <c r="K4" s="5">
        <f>'[4]CIMIS #15 Stratford'!$O15</f>
        <v>90.694801274481335</v>
      </c>
      <c r="L4" s="13"/>
      <c r="M4" s="5">
        <f>'[5]CIMIS #21 Kettleman'!$O15</f>
        <v>81.609748613545207</v>
      </c>
      <c r="N4" s="13"/>
      <c r="O4" s="13"/>
      <c r="P4" s="5">
        <f>'[7]CIMIS #54 Blackwells Corner'!$O15</f>
        <v>91.895248258917576</v>
      </c>
      <c r="Q4" s="5">
        <f>'[13]CIMIS #138 Famoso'!$O15</f>
        <v>97.873898434621992</v>
      </c>
      <c r="R4" s="5">
        <f>'[2]CIMIS #5 Shafter'!$O15</f>
        <v>87.960631564638277</v>
      </c>
      <c r="S4" s="5">
        <f>'[15]CIMIS #146 Belridge'!$O15</f>
        <v>91.232458255644929</v>
      </c>
      <c r="T4" s="5">
        <f>'[12]CIMIS #125 Arvin-Edison'!$O15</f>
        <v>87.179974940297143</v>
      </c>
    </row>
    <row r="5" spans="1:20">
      <c r="A5" s="8">
        <f>A4+366</f>
        <v>36616.958333333336</v>
      </c>
      <c r="B5" s="5">
        <f>'[14]CIMIS #145 Madera'!$O16</f>
        <v>85.366716920581979</v>
      </c>
      <c r="C5" s="5">
        <f>'[8]CIMIS #56 Los Banos'!$O16</f>
        <v>80.997907405737266</v>
      </c>
      <c r="D5" s="5">
        <f>'[11]CIMIS #124 Panoche'!$O16</f>
        <v>79.247731728670431</v>
      </c>
      <c r="E5" s="5">
        <f>'[3]CIMIS #7 Firebaugh-Telles'!$O16</f>
        <v>76.345059971730734</v>
      </c>
      <c r="F5" s="5">
        <f>'[9]CIMIS #80 Fresno State'!$O16</f>
        <v>74.618235421945514</v>
      </c>
      <c r="G5" s="5">
        <f>'[10]CIMIS #105 Westlands'!$O16</f>
        <v>76.202299133878171</v>
      </c>
      <c r="H5" s="5">
        <f>'[6]CIMIS #39 Palier'!$O16</f>
        <v>73.803199243652273</v>
      </c>
      <c r="I5" s="13"/>
      <c r="J5" s="9">
        <f>'[1]CIMIS #2 Five Points'!$O16</f>
        <v>70.473173894737414</v>
      </c>
      <c r="K5" s="5">
        <f>'[4]CIMIS #15 Stratford'!$O16</f>
        <v>72.653175678662933</v>
      </c>
      <c r="L5" s="13"/>
      <c r="M5" s="5">
        <f>'[5]CIMIS #21 Kettleman'!$O16</f>
        <v>67.957391393994698</v>
      </c>
      <c r="N5" s="13"/>
      <c r="O5" s="13"/>
      <c r="P5" s="5">
        <f>'[7]CIMIS #54 Blackwells Corner'!$O16</f>
        <v>70.404152019202371</v>
      </c>
      <c r="Q5" s="5">
        <f>'[13]CIMIS #138 Famoso'!$O16</f>
        <v>72.13557543565642</v>
      </c>
      <c r="R5" s="5">
        <f>'[2]CIMIS #5 Shafter'!$O16</f>
        <v>67.926272966923023</v>
      </c>
      <c r="S5" s="5">
        <f>'[15]CIMIS #146 Belridge'!$O16</f>
        <v>69.911897589268023</v>
      </c>
      <c r="T5" s="5">
        <f>'[12]CIMIS #125 Arvin-Edison'!$O16</f>
        <v>66.283393930242624</v>
      </c>
    </row>
    <row r="6" spans="1:20">
      <c r="A6" s="8">
        <f t="shared" si="0"/>
        <v>36981.958333333336</v>
      </c>
      <c r="B6" s="5">
        <f>'[14]CIMIS #145 Madera'!$O17</f>
        <v>99.632483582096086</v>
      </c>
      <c r="C6" s="5">
        <f>'[8]CIMIS #56 Los Banos'!$O17</f>
        <v>91.149335591460215</v>
      </c>
      <c r="D6" s="5">
        <f>'[11]CIMIS #124 Panoche'!$O17</f>
        <v>95.534254323872915</v>
      </c>
      <c r="E6" s="5">
        <f>'[3]CIMIS #7 Firebaugh-Telles'!$O17</f>
        <v>93.07567227242015</v>
      </c>
      <c r="F6" s="5">
        <f>'[9]CIMIS #80 Fresno State'!$O17</f>
        <v>96.667459283978928</v>
      </c>
      <c r="G6" s="5">
        <f>'[10]CIMIS #105 Westlands'!$O17</f>
        <v>89.786898249282331</v>
      </c>
      <c r="H6" s="5">
        <f>'[6]CIMIS #39 Palier'!$O17</f>
        <v>96.535722418766227</v>
      </c>
      <c r="I6" s="13"/>
      <c r="J6" s="9">
        <f>'[1]CIMIS #2 Five Points'!$O17</f>
        <v>89.637332616389926</v>
      </c>
      <c r="K6" s="5">
        <f>'[4]CIMIS #15 Stratford'!$O17</f>
        <v>87.553967353961298</v>
      </c>
      <c r="L6" s="5">
        <f>'[16]CIMIS #169 Porterville'!$O17</f>
        <v>93.881562711155908</v>
      </c>
      <c r="M6" s="5">
        <f>'[5]CIMIS #21 Kettleman'!$O17</f>
        <v>85.970987414615593</v>
      </c>
      <c r="N6" s="13"/>
      <c r="O6" s="13"/>
      <c r="P6" s="5">
        <f>'[7]CIMIS #54 Blackwells Corner'!$O17</f>
        <v>88.7892564484427</v>
      </c>
      <c r="Q6" s="5">
        <f>'[13]CIMIS #138 Famoso'!$O17</f>
        <v>90.195515007245689</v>
      </c>
      <c r="R6" s="5">
        <f>'[2]CIMIS #5 Shafter'!$O17</f>
        <v>84.893122008386285</v>
      </c>
      <c r="S6" s="5">
        <f>'[15]CIMIS #146 Belridge'!$O17</f>
        <v>90.696069491783192</v>
      </c>
      <c r="T6" s="5">
        <f>'[12]CIMIS #125 Arvin-Edison'!$O17</f>
        <v>82.762756254038436</v>
      </c>
    </row>
    <row r="7" spans="1:20">
      <c r="A7" s="8">
        <f t="shared" si="0"/>
        <v>37346.958333333336</v>
      </c>
      <c r="B7" s="5">
        <f>'[14]CIMIS #145 Madera'!$O18</f>
        <v>88.759685428513592</v>
      </c>
      <c r="C7" s="5">
        <f>'[8]CIMIS #56 Los Banos'!$O18</f>
        <v>81.091290347526467</v>
      </c>
      <c r="D7" s="5">
        <f>'[11]CIMIS #124 Panoche'!$O18</f>
        <v>82.573473395608687</v>
      </c>
      <c r="E7" s="5">
        <f>'[3]CIMIS #7 Firebaugh-Telles'!$O18</f>
        <v>82.915740611322974</v>
      </c>
      <c r="F7" s="5">
        <f>'[9]CIMIS #80 Fresno State'!$O18</f>
        <v>83.168734773500205</v>
      </c>
      <c r="G7" s="5">
        <f>'[10]CIMIS #105 Westlands'!$O18</f>
        <v>81.882627483729664</v>
      </c>
      <c r="H7" s="5">
        <f>'[6]CIMIS #39 Palier'!$O18</f>
        <v>81.027963865387449</v>
      </c>
      <c r="I7" s="13"/>
      <c r="J7" s="9">
        <f>'[1]CIMIS #2 Five Points'!$O18</f>
        <v>81.073123395711377</v>
      </c>
      <c r="K7" s="5">
        <f>'[4]CIMIS #15 Stratford'!$O18</f>
        <v>80.237655714510993</v>
      </c>
      <c r="L7" s="5">
        <f>'[16]CIMIS #169 Porterville'!$O18</f>
        <v>81.421629627779907</v>
      </c>
      <c r="M7" s="5">
        <f>'[5]CIMIS #21 Kettleman'!$O18</f>
        <v>71.947953123909997</v>
      </c>
      <c r="N7" s="13"/>
      <c r="O7" s="5">
        <f>'[17]CIMIS #182 Delano'!$O18</f>
        <v>2.0300904255556151</v>
      </c>
      <c r="P7" s="5">
        <f>'[7]CIMIS #54 Blackwells Corner'!$O18</f>
        <v>76.283160341729513</v>
      </c>
      <c r="Q7" s="5">
        <f>'[13]CIMIS #138 Famoso'!$O18</f>
        <v>81.428842086457848</v>
      </c>
      <c r="R7" s="5">
        <f>'[2]CIMIS #5 Shafter'!$O18</f>
        <v>74.894454703149052</v>
      </c>
      <c r="S7" s="5">
        <f>'[15]CIMIS #146 Belridge'!$O18</f>
        <v>78.528716494370002</v>
      </c>
      <c r="T7" s="5">
        <f>'[12]CIMIS #125 Arvin-Edison'!$O18</f>
        <v>75.03335590350008</v>
      </c>
    </row>
    <row r="8" spans="1:20">
      <c r="A8" s="8">
        <f t="shared" si="0"/>
        <v>37711.958333333336</v>
      </c>
      <c r="B8" s="5">
        <f>'[14]CIMIS #145 Madera'!$O19</f>
        <v>92.703873130801242</v>
      </c>
      <c r="C8" s="5">
        <f>'[8]CIMIS #56 Los Banos'!$O19</f>
        <v>84.228620583433496</v>
      </c>
      <c r="D8" s="5">
        <f>'[11]CIMIS #124 Panoche'!$O19</f>
        <v>84.2146590652535</v>
      </c>
      <c r="E8" s="5">
        <f>'[3]CIMIS #7 Firebaugh-Telles'!$O19</f>
        <v>82.841960726650655</v>
      </c>
      <c r="F8" s="5">
        <f>'[9]CIMIS #80 Fresno State'!$O19</f>
        <v>85.703126691646048</v>
      </c>
      <c r="G8" s="5">
        <f>'[10]CIMIS #105 Westlands'!$O19</f>
        <v>79.148369941022793</v>
      </c>
      <c r="H8" s="5">
        <f>'[6]CIMIS #39 Palier'!$O19</f>
        <v>81.671932410774161</v>
      </c>
      <c r="I8" s="12"/>
      <c r="J8" s="9">
        <f>'[1]CIMIS #2 Five Points'!$O19</f>
        <v>83.164551817261838</v>
      </c>
      <c r="K8" s="5">
        <f>'[4]CIMIS #15 Stratford'!$O19</f>
        <v>79.07645707144502</v>
      </c>
      <c r="L8" s="5">
        <f>'[16]CIMIS #169 Porterville'!$O19</f>
        <v>86.995449601126808</v>
      </c>
      <c r="M8" s="5">
        <f>'[5]CIMIS #21 Kettleman'!$O19</f>
        <v>68.310444495980164</v>
      </c>
      <c r="N8" s="13"/>
      <c r="O8" s="5">
        <f>'[17]CIMIS #182 Delano'!$O19</f>
        <v>79.164160204879067</v>
      </c>
      <c r="P8" s="5">
        <f>'[7]CIMIS #54 Blackwells Corner'!$O19</f>
        <v>76.59811998529733</v>
      </c>
      <c r="Q8" s="5">
        <f>'[13]CIMIS #138 Famoso'!$O19</f>
        <v>80.343732484205248</v>
      </c>
      <c r="R8" s="5">
        <f>'[2]CIMIS #5 Shafter'!$O19</f>
        <v>79.490663535138992</v>
      </c>
      <c r="S8" s="5">
        <f>'[15]CIMIS #146 Belridge'!$O19</f>
        <v>78.351537037497451</v>
      </c>
      <c r="T8" s="5">
        <f>'[12]CIMIS #125 Arvin-Edison'!$O19</f>
        <v>78.711905789437708</v>
      </c>
    </row>
    <row r="9" spans="1:20">
      <c r="A9" s="8">
        <f>A8+366</f>
        <v>38077.958333333336</v>
      </c>
      <c r="B9" s="5">
        <f>'[14]CIMIS #145 Madera'!$O20</f>
        <v>92.014989722880671</v>
      </c>
      <c r="C9" s="5">
        <f>'[8]CIMIS #56 Los Banos'!$O20</f>
        <v>87.545229747055942</v>
      </c>
      <c r="D9" s="5">
        <f>'[11]CIMIS #124 Panoche'!$O20</f>
        <v>85.290878204514456</v>
      </c>
      <c r="E9" s="5">
        <f>'[3]CIMIS #7 Firebaugh-Telles'!$O20</f>
        <v>85.604506916105493</v>
      </c>
      <c r="F9" s="5">
        <f>'[9]CIMIS #80 Fresno State'!$O20</f>
        <v>84.09129973723293</v>
      </c>
      <c r="G9" s="5">
        <f>'[10]CIMIS #105 Westlands'!$O20</f>
        <v>81.786374419881781</v>
      </c>
      <c r="H9" s="5">
        <f>'[6]CIMIS #39 Palier'!$O20</f>
        <v>85.374220548151584</v>
      </c>
      <c r="I9" s="5">
        <f>'[18]CIMIS #190 Five Points SW'!$O20</f>
        <v>82.615400761690395</v>
      </c>
      <c r="J9" s="9">
        <f>'[1]CIMIS #2 Five Points'!$O20</f>
        <v>84.148937465426798</v>
      </c>
      <c r="K9" s="5">
        <f>'[4]CIMIS #15 Stratford'!$O20</f>
        <v>84.326655880552039</v>
      </c>
      <c r="L9" s="5">
        <f>'[16]CIMIS #169 Porterville'!$O20</f>
        <v>87.704384125535455</v>
      </c>
      <c r="M9" s="5">
        <f>'[5]CIMIS #21 Kettleman'!$O20</f>
        <v>77.888472945692229</v>
      </c>
      <c r="N9" s="13"/>
      <c r="O9" s="5">
        <f>'[17]CIMIS #182 Delano'!$O20</f>
        <v>82.04773322362368</v>
      </c>
      <c r="P9" s="5">
        <f>'[7]CIMIS #54 Blackwells Corner'!$O20</f>
        <v>80.662191672851918</v>
      </c>
      <c r="Q9" s="5">
        <f>'[13]CIMIS #138 Famoso'!$O20</f>
        <v>82.362849043376173</v>
      </c>
      <c r="R9" s="5">
        <f>'[2]CIMIS #5 Shafter'!$O20</f>
        <v>80.913558869196777</v>
      </c>
      <c r="S9" s="5">
        <f>'[15]CIMIS #146 Belridge'!$O20</f>
        <v>82.782320290595635</v>
      </c>
      <c r="T9" s="5">
        <f>'[12]CIMIS #125 Arvin-Edison'!$O20</f>
        <v>80.026807656426854</v>
      </c>
    </row>
    <row r="10" spans="1:20">
      <c r="A10" s="8">
        <f t="shared" si="0"/>
        <v>38442.958333333336</v>
      </c>
      <c r="B10" s="5">
        <f>'[14]CIMIS #145 Madera'!$O21</f>
        <v>105.46639621931615</v>
      </c>
      <c r="C10" s="5">
        <f>'[8]CIMIS #56 Los Banos'!$O21</f>
        <v>98.187845238189311</v>
      </c>
      <c r="D10" s="5">
        <f>'[11]CIMIS #124 Panoche'!$O21</f>
        <v>93.672938577258151</v>
      </c>
      <c r="E10" s="5">
        <f>'[3]CIMIS #7 Firebaugh-Telles'!$O21</f>
        <v>91.831652264855961</v>
      </c>
      <c r="F10" s="5">
        <f>'[9]CIMIS #80 Fresno State'!$O21</f>
        <v>95.030899252385893</v>
      </c>
      <c r="G10" s="5">
        <f>'[10]CIMIS #105 Westlands'!$O21</f>
        <v>94.317011339172382</v>
      </c>
      <c r="H10" s="5">
        <f>'[6]CIMIS #39 Palier'!$O21</f>
        <v>95.652923225013751</v>
      </c>
      <c r="I10" s="5">
        <f>'[18]CIMIS #190 Five Points SW'!$O21</f>
        <v>92.983186093777917</v>
      </c>
      <c r="J10" s="9">
        <f>'[1]CIMIS #2 Five Points'!$O21</f>
        <v>96.222376557127518</v>
      </c>
      <c r="K10" s="5">
        <f>'[4]CIMIS #15 Stratford'!$O21</f>
        <v>92.340173234767576</v>
      </c>
      <c r="L10" s="5">
        <f>'[16]CIMIS #169 Porterville'!$O21</f>
        <v>94.360442514412057</v>
      </c>
      <c r="M10" s="5">
        <f>'[5]CIMIS #21 Kettleman'!$O21</f>
        <v>85.617420905410654</v>
      </c>
      <c r="N10" s="13"/>
      <c r="O10" s="5">
        <f>'[17]CIMIS #182 Delano'!$O21</f>
        <v>88.917967055896469</v>
      </c>
      <c r="P10" s="5">
        <f>'[7]CIMIS #54 Blackwells Corner'!$O21</f>
        <v>89.742220927606809</v>
      </c>
      <c r="Q10" s="5">
        <f>'[13]CIMIS #138 Famoso'!$O21</f>
        <v>95.323754463093564</v>
      </c>
      <c r="R10" s="5">
        <f>'[2]CIMIS #5 Shafter'!$O21</f>
        <v>89.128416188662072</v>
      </c>
      <c r="S10" s="5">
        <f>'[15]CIMIS #146 Belridge'!$O21</f>
        <v>88.577806455503037</v>
      </c>
      <c r="T10" s="5">
        <f>'[12]CIMIS #125 Arvin-Edison'!$O21</f>
        <v>82.658310253407308</v>
      </c>
    </row>
    <row r="11" spans="1:20">
      <c r="A11" s="8">
        <f t="shared" si="0"/>
        <v>38807.958333333336</v>
      </c>
      <c r="B11" s="5">
        <f>'[14]CIMIS #145 Madera'!$O22</f>
        <v>91.267811164477848</v>
      </c>
      <c r="C11" s="5">
        <f>'[8]CIMIS #56 Los Banos'!$O22</f>
        <v>93.457377360493979</v>
      </c>
      <c r="D11" s="5">
        <f>'[11]CIMIS #124 Panoche'!$O22</f>
        <v>86.862468770126384</v>
      </c>
      <c r="E11" s="5">
        <f>'[3]CIMIS #7 Firebaugh-Telles'!$O22</f>
        <v>83.249861286721853</v>
      </c>
      <c r="F11" s="5">
        <f>'[9]CIMIS #80 Fresno State'!$O22</f>
        <v>83.718436888478095</v>
      </c>
      <c r="G11" s="5">
        <f>'[10]CIMIS #105 Westlands'!$O22</f>
        <v>82.182600921581297</v>
      </c>
      <c r="H11" s="5">
        <f>'[6]CIMIS #39 Palier'!$O22</f>
        <v>79.515004800121119</v>
      </c>
      <c r="I11" s="5">
        <f>'[18]CIMIS #190 Five Points SW'!$O22</f>
        <v>80.999010472850529</v>
      </c>
      <c r="J11" s="9">
        <f>'[1]CIMIS #2 Five Points'!$O22</f>
        <v>82.084490584231162</v>
      </c>
      <c r="K11" s="5">
        <f>'[4]CIMIS #15 Stratford'!$O22</f>
        <v>81.396950280964006</v>
      </c>
      <c r="L11" s="5">
        <f>'[16]CIMIS #169 Porterville'!$O22</f>
        <v>79.709119638128186</v>
      </c>
      <c r="M11" s="5">
        <f>'[5]CIMIS #21 Kettleman'!$O22</f>
        <v>72.035488562878868</v>
      </c>
      <c r="N11" s="12"/>
      <c r="O11" s="5">
        <f>'[17]CIMIS #182 Delano'!$O22</f>
        <v>74.25430501676459</v>
      </c>
      <c r="P11" s="5">
        <f>'[7]CIMIS #54 Blackwells Corner'!$O22</f>
        <v>80.048583614997938</v>
      </c>
      <c r="Q11" s="5">
        <f>'[13]CIMIS #138 Famoso'!$O22</f>
        <v>83.433013219752638</v>
      </c>
      <c r="R11" s="5">
        <f>'[2]CIMIS #5 Shafter'!$O22</f>
        <v>76.259297013365995</v>
      </c>
      <c r="S11" s="5">
        <f>'[15]CIMIS #146 Belridge'!$O22</f>
        <v>76.358076704147493</v>
      </c>
      <c r="T11" s="5">
        <f>'[12]CIMIS #125 Arvin-Edison'!$O22</f>
        <v>73.633599005565998</v>
      </c>
    </row>
    <row r="12" spans="1:20">
      <c r="A12" s="8">
        <f t="shared" si="0"/>
        <v>39172.958333333336</v>
      </c>
      <c r="B12" s="5">
        <f>'[14]CIMIS #145 Madera'!$O23</f>
        <v>78.3333201952031</v>
      </c>
      <c r="C12" s="5">
        <f>'[8]CIMIS #56 Los Banos'!$O23</f>
        <v>83.908292091863132</v>
      </c>
      <c r="D12" s="5">
        <f>'[11]CIMIS #124 Panoche'!$O23</f>
        <v>78.390018991668853</v>
      </c>
      <c r="E12" s="5">
        <f>'[3]CIMIS #7 Firebaugh-Telles'!$O23</f>
        <v>78.773353815553151</v>
      </c>
      <c r="F12" s="5">
        <f>'[9]CIMIS #80 Fresno State'!$O23</f>
        <v>79.512052775439201</v>
      </c>
      <c r="G12" s="5">
        <f>'[10]CIMIS #105 Westlands'!$O23</f>
        <v>71.490591664833346</v>
      </c>
      <c r="H12" s="5">
        <f>'[6]CIMIS #39 Palier'!$O23</f>
        <v>77.780823015254896</v>
      </c>
      <c r="I12" s="5">
        <f>'[18]CIMIS #190 Five Points SW'!$O23</f>
        <v>71.584842412263242</v>
      </c>
      <c r="J12" s="9">
        <f>'[1]CIMIS #2 Five Points'!$O23</f>
        <v>71.687342221335484</v>
      </c>
      <c r="K12" s="5">
        <f>'[4]CIMIS #15 Stratford'!$O23</f>
        <v>73.275691668445461</v>
      </c>
      <c r="L12" s="5">
        <f>'[16]CIMIS #169 Porterville'!$O23</f>
        <v>77.727488027132154</v>
      </c>
      <c r="M12" s="5">
        <f>'[5]CIMIS #21 Kettleman'!$O23</f>
        <v>67.316381971407168</v>
      </c>
      <c r="N12" s="5">
        <f>'[19]CIMIS #203 Alpaugh'!$O23</f>
        <v>72.462343694674004</v>
      </c>
      <c r="O12" s="5">
        <f>'[17]CIMIS #182 Delano'!$O23</f>
        <v>71.933619460834507</v>
      </c>
      <c r="P12" s="5">
        <f>'[7]CIMIS #54 Blackwells Corner'!$O23</f>
        <v>73.840973605997078</v>
      </c>
      <c r="Q12" s="5">
        <f>'[13]CIMIS #138 Famoso'!$O23</f>
        <v>79.577871756407376</v>
      </c>
      <c r="R12" s="5">
        <f>'[2]CIMIS #5 Shafter'!$O23</f>
        <v>71.797910176536561</v>
      </c>
      <c r="S12" s="5">
        <f>'[15]CIMIS #146 Belridge'!$O23</f>
        <v>69.532543885160294</v>
      </c>
      <c r="T12" s="5">
        <f>'[12]CIMIS #125 Arvin-Edison'!$O23</f>
        <v>73.464689544612952</v>
      </c>
    </row>
    <row r="13" spans="1:20">
      <c r="A13" s="8">
        <f>A12+366</f>
        <v>39538.958333333336</v>
      </c>
      <c r="B13" s="5">
        <f>'[14]CIMIS #145 Madera'!$O24</f>
        <v>84.77283636910056</v>
      </c>
      <c r="C13" s="5">
        <f>'[8]CIMIS #56 Los Banos'!$O24</f>
        <v>88.944935920510829</v>
      </c>
      <c r="D13" s="5">
        <f>'[11]CIMIS #124 Panoche'!$O24</f>
        <v>84.809611864186081</v>
      </c>
      <c r="E13" s="5">
        <f>'[3]CIMIS #7 Firebaugh-Telles'!$O24</f>
        <v>82.254814677222043</v>
      </c>
      <c r="F13" s="5">
        <f>'[9]CIMIS #80 Fresno State'!$O24</f>
        <v>83.224549175190987</v>
      </c>
      <c r="G13" s="5">
        <f>'[10]CIMIS #105 Westlands'!$O24</f>
        <v>76.10817638037372</v>
      </c>
      <c r="H13" s="5">
        <f>'[6]CIMIS #39 Palier'!$O24</f>
        <v>79.644865155699563</v>
      </c>
      <c r="I13" s="5">
        <f>'[18]CIMIS #190 Five Points SW'!$O24</f>
        <v>75.781443772556486</v>
      </c>
      <c r="J13" s="9">
        <f>'[1]CIMIS #2 Five Points'!$O24</f>
        <v>78.999149314719375</v>
      </c>
      <c r="K13" s="5">
        <f>'[4]CIMIS #15 Stratford'!$O24</f>
        <v>71.893169999569864</v>
      </c>
      <c r="L13" s="5">
        <f>'[16]CIMIS #169 Porterville'!$O24</f>
        <v>81.557438587379806</v>
      </c>
      <c r="M13" s="5">
        <f>'[5]CIMIS #21 Kettleman'!$O24</f>
        <v>73.02621991422177</v>
      </c>
      <c r="N13" s="5">
        <f>'[19]CIMIS #203 Alpaugh'!$O24</f>
        <v>79.938150232974735</v>
      </c>
      <c r="O13" s="5">
        <f>'[17]CIMIS #182 Delano'!$O24</f>
        <v>75.703075578714333</v>
      </c>
      <c r="P13" s="5">
        <f>'[7]CIMIS #54 Blackwells Corner'!$O24</f>
        <v>78.504776846326308</v>
      </c>
      <c r="Q13" s="5">
        <f>'[13]CIMIS #138 Famoso'!$O24</f>
        <v>83.859238813205138</v>
      </c>
      <c r="R13" s="5">
        <f>'[2]CIMIS #5 Shafter'!$O24</f>
        <v>76.270938367260669</v>
      </c>
      <c r="S13" s="5">
        <f>'[15]CIMIS #146 Belridge'!$O24</f>
        <v>73.740908252378063</v>
      </c>
      <c r="T13" s="5">
        <f>'[12]CIMIS #125 Arvin-Edison'!$O24</f>
        <v>72.018564533477957</v>
      </c>
    </row>
    <row r="14" spans="1:20">
      <c r="A14" s="8">
        <f t="shared" si="0"/>
        <v>39903.958333333336</v>
      </c>
      <c r="B14" s="5">
        <f>'[14]CIMIS #145 Madera'!$O25</f>
        <v>86.524274852990857</v>
      </c>
      <c r="C14" s="5">
        <f>'[8]CIMIS #56 Los Banos'!$O25</f>
        <v>86.364993267065302</v>
      </c>
      <c r="D14" s="5">
        <f>'[11]CIMIS #124 Panoche'!$O25</f>
        <v>83.649835669232516</v>
      </c>
      <c r="E14" s="5">
        <f>'[3]CIMIS #7 Firebaugh-Telles'!$O25</f>
        <v>79.328420403596965</v>
      </c>
      <c r="F14" s="5">
        <f>'[9]CIMIS #80 Fresno State'!$O25</f>
        <v>85.12237964735175</v>
      </c>
      <c r="G14" s="5">
        <f>'[10]CIMIS #105 Westlands'!$O25</f>
        <v>78.65896493366472</v>
      </c>
      <c r="H14" s="5">
        <f>'[6]CIMIS #39 Palier'!$O25</f>
        <v>82.404116246206399</v>
      </c>
      <c r="I14" s="5">
        <f>'[18]CIMIS #190 Five Points SW'!$O25</f>
        <v>77.754165947103502</v>
      </c>
      <c r="J14" s="9">
        <f>'[1]CIMIS #2 Five Points'!$O25</f>
        <v>81.154889560662468</v>
      </c>
      <c r="K14" s="5">
        <f>'[4]CIMIS #15 Stratford'!$O25</f>
        <v>81.645072243103073</v>
      </c>
      <c r="L14" s="5">
        <f>'[16]CIMIS #169 Porterville'!$O25</f>
        <v>84.121297193156579</v>
      </c>
      <c r="M14" s="5">
        <f>'[5]CIMIS #21 Kettleman'!$O25</f>
        <v>73.071685636280108</v>
      </c>
      <c r="N14" s="5">
        <f>'[19]CIMIS #203 Alpaugh'!$O25</f>
        <v>82.175770795920272</v>
      </c>
      <c r="O14" s="5">
        <f>'[17]CIMIS #182 Delano'!$O25</f>
        <v>81.248519783527627</v>
      </c>
      <c r="P14" s="5">
        <f>'[7]CIMIS #54 Blackwells Corner'!$O25</f>
        <v>81.164378008723247</v>
      </c>
      <c r="Q14" s="5">
        <f>'[13]CIMIS #138 Famoso'!$O25</f>
        <v>83.245488987813133</v>
      </c>
      <c r="R14" s="5">
        <f>'[2]CIMIS #5 Shafter'!$O25</f>
        <v>79.090682872090383</v>
      </c>
      <c r="S14" s="5">
        <f>'[15]CIMIS #146 Belridge'!$O25</f>
        <v>82.24822794983163</v>
      </c>
      <c r="T14" s="5">
        <f>'[12]CIMIS #125 Arvin-Edison'!$O25</f>
        <v>80.52703689862301</v>
      </c>
    </row>
    <row r="15" spans="1:20">
      <c r="A15" s="8">
        <f t="shared" si="0"/>
        <v>40268.958333333336</v>
      </c>
      <c r="B15" s="5">
        <f>'[14]CIMIS #145 Madera'!$O26</f>
        <v>94.189667403683188</v>
      </c>
      <c r="C15" s="5">
        <f>'[8]CIMIS #56 Los Banos'!$O26</f>
        <v>94.496935606264515</v>
      </c>
      <c r="D15" s="5">
        <f>'[11]CIMIS #124 Panoche'!$O26</f>
        <v>88.025153906050718</v>
      </c>
      <c r="E15" s="5">
        <f>'[3]CIMIS #7 Firebaugh-Telles'!$O26</f>
        <v>90.365764229344677</v>
      </c>
      <c r="F15" s="5">
        <f>'[9]CIMIS #80 Fresno State'!$O26</f>
        <v>92.371386344339726</v>
      </c>
      <c r="G15" s="5">
        <f>'[10]CIMIS #105 Westlands'!$O26</f>
        <v>84.836282481242051</v>
      </c>
      <c r="H15" s="5">
        <f>'[6]CIMIS #39 Palier'!$O26</f>
        <v>91.215477308020354</v>
      </c>
      <c r="I15" s="5">
        <f>'[18]CIMIS #190 Five Points SW'!$O26</f>
        <v>87.241747362776039</v>
      </c>
      <c r="J15" s="9">
        <f>'[1]CIMIS #2 Five Points'!$O26</f>
        <v>90.051152191315168</v>
      </c>
      <c r="K15" s="5">
        <f>'[4]CIMIS #15 Stratford'!$O26</f>
        <v>88.120287965504303</v>
      </c>
      <c r="L15" s="5">
        <f>'[16]CIMIS #169 Porterville'!$O26</f>
        <v>92.854676323279364</v>
      </c>
      <c r="M15" s="5">
        <f>'[5]CIMIS #21 Kettleman'!$O26</f>
        <v>85.084985113258426</v>
      </c>
      <c r="N15" s="5">
        <f>'[19]CIMIS #203 Alpaugh'!$O26</f>
        <v>89.955330766113377</v>
      </c>
      <c r="O15" s="5">
        <f>'[17]CIMIS #182 Delano'!$O26</f>
        <v>92.244097425477548</v>
      </c>
      <c r="P15" s="5">
        <f>'[7]CIMIS #54 Blackwells Corner'!$O26</f>
        <v>91.706022789543795</v>
      </c>
      <c r="Q15" s="5">
        <f>'[13]CIMIS #138 Famoso'!$O26</f>
        <v>96.59791056302663</v>
      </c>
      <c r="R15" s="5">
        <f>'[2]CIMIS #5 Shafter'!$O26</f>
        <v>87.206261345661233</v>
      </c>
      <c r="S15" s="5">
        <f>'[15]CIMIS #146 Belridge'!$O26</f>
        <v>86.868750424788914</v>
      </c>
      <c r="T15" s="5">
        <f>'[12]CIMIS #125 Arvin-Edison'!$O26</f>
        <v>85.054544783266465</v>
      </c>
    </row>
    <row r="16" spans="1:20">
      <c r="A16" s="8">
        <f t="shared" si="0"/>
        <v>40633.958333333336</v>
      </c>
      <c r="B16" s="5">
        <f>'[14]CIMIS #145 Madera'!$O27</f>
        <v>93.080651402480726</v>
      </c>
      <c r="C16" s="5">
        <f>'[8]CIMIS #56 Los Banos'!$O27</f>
        <v>93.581494364047558</v>
      </c>
      <c r="D16" s="5">
        <f>'[11]CIMIS #124 Panoche'!$O27</f>
        <v>90.441739615213464</v>
      </c>
      <c r="E16" s="5">
        <f>'[3]CIMIS #7 Firebaugh-Telles'!$O27</f>
        <v>86.381889561173466</v>
      </c>
      <c r="F16" s="5">
        <f>'[9]CIMIS #80 Fresno State'!$O27</f>
        <v>91.125842358214186</v>
      </c>
      <c r="G16" s="5">
        <f>'[10]CIMIS #105 Westlands'!$O27</f>
        <v>89.364617719232911</v>
      </c>
      <c r="H16" s="5">
        <f>'[6]CIMIS #39 Palier'!$O27</f>
        <v>91.384563599606736</v>
      </c>
      <c r="I16" s="5">
        <f>'[18]CIMIS #190 Five Points SW'!$O27</f>
        <v>90.357028908683333</v>
      </c>
      <c r="J16" s="9">
        <f>'[1]CIMIS #2 Five Points'!$O27</f>
        <v>91.361839569573249</v>
      </c>
      <c r="K16" s="5">
        <f>'[4]CIMIS #15 Stratford'!$O27</f>
        <v>86.624822916201765</v>
      </c>
      <c r="L16" s="5">
        <f>'[16]CIMIS #169 Porterville'!$O27</f>
        <v>98.976134603129822</v>
      </c>
      <c r="M16" s="5">
        <f>'[5]CIMIS #21 Kettleman'!$O27</f>
        <v>81.868980692434661</v>
      </c>
      <c r="N16" s="5">
        <f>'[19]CIMIS #203 Alpaugh'!$O27</f>
        <v>93.017930977772949</v>
      </c>
      <c r="O16" s="5">
        <f>'[17]CIMIS #182 Delano'!$O27</f>
        <v>89.036883702268824</v>
      </c>
      <c r="P16" s="5">
        <f>'[7]CIMIS #54 Blackwells Corner'!$O27</f>
        <v>95.010675933384618</v>
      </c>
      <c r="Q16" s="5">
        <f>'[13]CIMIS #138 Famoso'!$O27</f>
        <v>96.80027617169344</v>
      </c>
      <c r="R16" s="5">
        <f>'[2]CIMIS #5 Shafter'!$O27</f>
        <v>86.288989230055222</v>
      </c>
      <c r="S16" s="5">
        <f>'[15]CIMIS #146 Belridge'!$O27</f>
        <v>88.234637172251155</v>
      </c>
      <c r="T16" s="5">
        <f>'[12]CIMIS #125 Arvin-Edison'!$O27</f>
        <v>82.752884106997726</v>
      </c>
    </row>
    <row r="17" spans="1:20">
      <c r="A17" s="8">
        <f>A16+366</f>
        <v>40999.958333333336</v>
      </c>
      <c r="B17" s="5">
        <f>'[14]CIMIS #145 Madera'!$O28</f>
        <v>88.411129021118541</v>
      </c>
      <c r="C17" s="5">
        <f>'[8]CIMIS #56 Los Banos'!$O28</f>
        <v>90.360530790888561</v>
      </c>
      <c r="D17" s="5">
        <f>'[11]CIMIS #124 Panoche'!$O28</f>
        <v>84.180111866145353</v>
      </c>
      <c r="E17" s="5">
        <f>'[3]CIMIS #7 Firebaugh-Telles'!$O28</f>
        <v>84.085719313115305</v>
      </c>
      <c r="F17" s="5">
        <f>'[9]CIMIS #80 Fresno State'!$O28</f>
        <v>86.661372554441641</v>
      </c>
      <c r="G17" s="5">
        <f>'[10]CIMIS #105 Westlands'!$O28</f>
        <v>79.829311726424066</v>
      </c>
      <c r="H17" s="5">
        <f>'[6]CIMIS #39 Palier'!$O28</f>
        <v>84.138671392474862</v>
      </c>
      <c r="I17" s="5">
        <f>'[18]CIMIS #190 Five Points SW'!$O28</f>
        <v>79.6354077935639</v>
      </c>
      <c r="J17" s="9">
        <f>'[1]CIMIS #2 Five Points'!$O28</f>
        <v>85.023420313691304</v>
      </c>
      <c r="K17" s="5">
        <f>'[4]CIMIS #15 Stratford'!$O28</f>
        <v>81.894354813181735</v>
      </c>
      <c r="L17" s="5">
        <f>'[16]CIMIS #169 Porterville'!$O28</f>
        <v>91.683432016374695</v>
      </c>
      <c r="M17" s="5">
        <f>'[5]CIMIS #21 Kettleman'!$O28</f>
        <v>79.752041807280875</v>
      </c>
      <c r="N17" s="5">
        <f>'[19]CIMIS #203 Alpaugh'!$O28</f>
        <v>80.345924364095424</v>
      </c>
      <c r="O17" s="5">
        <f>'[17]CIMIS #182 Delano'!$O28</f>
        <v>82.463543569490867</v>
      </c>
      <c r="P17" s="5">
        <f>'[7]CIMIS #54 Blackwells Corner'!$O28</f>
        <v>86.042338018120518</v>
      </c>
      <c r="Q17" s="5">
        <f>'[13]CIMIS #138 Famoso'!$O28</f>
        <v>86.674295376453983</v>
      </c>
      <c r="R17" s="5">
        <f>'[2]CIMIS #5 Shafter'!$O28</f>
        <v>78.582524288435479</v>
      </c>
      <c r="S17" s="5">
        <f>'[15]CIMIS #146 Belridge'!$O28</f>
        <v>79.550581619864488</v>
      </c>
      <c r="T17" s="5">
        <f>'[12]CIMIS #125 Arvin-Edison'!$O28</f>
        <v>77.135593784991443</v>
      </c>
    </row>
    <row r="18" spans="1:20">
      <c r="A18" s="8">
        <f t="shared" si="0"/>
        <v>41364.958333333336</v>
      </c>
      <c r="B18" s="5">
        <f>'[14]CIMIS #145 Madera'!$O29</f>
        <v>85.302815788755879</v>
      </c>
      <c r="C18" s="5">
        <f>'[8]CIMIS #56 Los Banos'!$O29</f>
        <v>82.345781117408706</v>
      </c>
      <c r="D18" s="5">
        <f>'[11]CIMIS #124 Panoche'!$O29</f>
        <v>75.583723107269179</v>
      </c>
      <c r="E18" s="5">
        <f>'[3]CIMIS #7 Firebaugh-Telles'!$O29</f>
        <v>73.556627882062458</v>
      </c>
      <c r="F18" s="5">
        <f>'[9]CIMIS #80 Fresno State'!$O29</f>
        <v>73.023945264071926</v>
      </c>
      <c r="G18" s="5">
        <f>'[10]CIMIS #105 Westlands'!$O29</f>
        <v>70.525037343526492</v>
      </c>
      <c r="H18" s="5">
        <f>'[6]CIMIS #39 Palier'!$O29</f>
        <v>72.982337639041361</v>
      </c>
      <c r="I18" s="5">
        <f>'[18]CIMIS #190 Five Points SW'!$O29</f>
        <v>67.882273368627693</v>
      </c>
      <c r="J18" s="9">
        <f>'[1]CIMIS #2 Five Points'!$O29</f>
        <v>70.50297872898409</v>
      </c>
      <c r="K18" s="5">
        <f>'[4]CIMIS #15 Stratford'!$O29</f>
        <v>67.814830252457341</v>
      </c>
      <c r="L18" s="5">
        <f>'[16]CIMIS #169 Porterville'!$O29</f>
        <v>76.917927816428346</v>
      </c>
      <c r="M18" s="5">
        <f>'[5]CIMIS #21 Kettleman'!$O29</f>
        <v>50.000544450660982</v>
      </c>
      <c r="N18" s="5">
        <f>'[19]CIMIS #203 Alpaugh'!$O29</f>
        <v>72.173414200529578</v>
      </c>
      <c r="O18" s="5">
        <f>'[17]CIMIS #182 Delano'!$O29</f>
        <v>71.964922794249105</v>
      </c>
      <c r="P18" s="5">
        <f>'[7]CIMIS #54 Blackwells Corner'!$O29</f>
        <v>73.536932934261358</v>
      </c>
      <c r="Q18" s="5">
        <f>'[13]CIMIS #138 Famoso'!$O29</f>
        <v>74.611040676910534</v>
      </c>
      <c r="R18" s="12"/>
      <c r="S18" s="5">
        <f>'[15]CIMIS #146 Belridge'!$O29</f>
        <v>67.908104702221635</v>
      </c>
      <c r="T18" s="5">
        <f>'[12]CIMIS #125 Arvin-Edison'!$O29</f>
        <v>71.640254477636518</v>
      </c>
    </row>
    <row r="19" spans="1:20">
      <c r="A19" s="8">
        <f t="shared" si="0"/>
        <v>41729.958333333336</v>
      </c>
      <c r="B19" s="5">
        <f>'[14]CIMIS #145 Madera'!$O30</f>
        <v>66.872831952117167</v>
      </c>
      <c r="C19" s="5">
        <f>'[8]CIMIS #56 Los Banos'!$O30</f>
        <v>64.644887261123131</v>
      </c>
      <c r="D19" s="5">
        <f>'[11]CIMIS #124 Panoche'!$O30</f>
        <v>65.21780773920932</v>
      </c>
      <c r="E19" s="5">
        <f>'[3]CIMIS #7 Firebaugh-Telles'!$O30</f>
        <v>67.562540600994225</v>
      </c>
      <c r="F19" s="5">
        <f>'[9]CIMIS #80 Fresno State'!$O30</f>
        <v>61.520009623106262</v>
      </c>
      <c r="G19" s="5">
        <f>'[10]CIMIS #105 Westlands'!$O30</f>
        <v>52.258428149372776</v>
      </c>
      <c r="H19" s="5">
        <f>'[6]CIMIS #39 Palier'!$O30</f>
        <v>57.507903480284767</v>
      </c>
      <c r="I19" s="5">
        <f>'[18]CIMIS #190 Five Points SW'!$O30</f>
        <v>57.969946284948264</v>
      </c>
      <c r="J19" s="9">
        <f>'[1]CIMIS #2 Five Points'!$O30</f>
        <v>62.794917345852127</v>
      </c>
      <c r="K19" s="5">
        <f>'[4]CIMIS #15 Stratford'!$O30</f>
        <v>58.865786775849529</v>
      </c>
      <c r="L19" s="5">
        <f>'[16]CIMIS #169 Porterville'!$O30</f>
        <v>66.486532026602163</v>
      </c>
      <c r="M19" s="5">
        <f>'[5]CIMIS #21 Kettleman'!$O30</f>
        <v>49.012243899655914</v>
      </c>
      <c r="N19" s="5">
        <f>'[19]CIMIS #203 Alpaugh'!$O30</f>
        <v>66.756384489296352</v>
      </c>
      <c r="O19" s="5">
        <f>'[17]CIMIS #182 Delano'!$O30</f>
        <v>62.454595578935596</v>
      </c>
      <c r="P19" s="5">
        <f>'[7]CIMIS #54 Blackwells Corner'!$O30</f>
        <v>57.737816918361432</v>
      </c>
      <c r="Q19" s="5">
        <f>'[13]CIMIS #138 Famoso'!$O30</f>
        <v>69.091841222654239</v>
      </c>
      <c r="R19" s="5">
        <f>'[2]CIMIS #5 Shafter'!$O30</f>
        <v>78.435151597892883</v>
      </c>
      <c r="S19" s="5">
        <f>'[15]CIMIS #146 Belridge'!$O30</f>
        <v>61.086794837725847</v>
      </c>
      <c r="T19" s="5">
        <f>'[12]CIMIS #125 Arvin-Edison'!$O30</f>
        <v>60.819746149688399</v>
      </c>
    </row>
    <row r="20" spans="1:20">
      <c r="A20" s="8">
        <f t="shared" si="0"/>
        <v>42094.958333333336</v>
      </c>
      <c r="B20" s="5">
        <f>'[14]CIMIS #145 Madera'!$O31</f>
        <v>60.302655646934454</v>
      </c>
      <c r="C20" s="5">
        <f>'[8]CIMIS #56 Los Banos'!$O31</f>
        <v>67.727159462047211</v>
      </c>
      <c r="D20" s="5">
        <f>'[11]CIMIS #124 Panoche'!$O31</f>
        <v>60.766262232342569</v>
      </c>
      <c r="E20" s="5">
        <f>'[3]CIMIS #7 Firebaugh-Telles'!$O31</f>
        <v>59.695958456706194</v>
      </c>
      <c r="F20" s="5">
        <f>'[9]CIMIS #80 Fresno State'!$O31</f>
        <v>61.507408498942596</v>
      </c>
      <c r="G20" s="5">
        <f>'[10]CIMIS #105 Westlands'!$O31</f>
        <v>53.89774282407484</v>
      </c>
      <c r="H20" s="5">
        <f>'[6]CIMIS #39 Palier'!$O31</f>
        <v>72.715148264282334</v>
      </c>
      <c r="I20" s="5">
        <f>'[18]CIMIS #190 Five Points SW'!$O31</f>
        <v>54.346618477160405</v>
      </c>
      <c r="J20" s="9">
        <f>'[1]CIMIS #2 Five Points'!$O31</f>
        <v>60.787784598076087</v>
      </c>
      <c r="K20" s="5">
        <f>'[4]CIMIS #15 Stratford'!$O31</f>
        <v>59.689218596287901</v>
      </c>
      <c r="L20" s="5">
        <f>'[16]CIMIS #169 Porterville'!$O31</f>
        <v>75.158218278442064</v>
      </c>
      <c r="M20" s="5">
        <f>'[5]CIMIS #21 Kettleman'!$O31</f>
        <v>49.123744019165997</v>
      </c>
      <c r="N20" s="5">
        <f>'[19]CIMIS #203 Alpaugh'!$O31</f>
        <v>65.015001805861061</v>
      </c>
      <c r="O20" s="5">
        <f>'[17]CIMIS #182 Delano'!$O31</f>
        <v>67.813772212574918</v>
      </c>
      <c r="P20" s="5">
        <f>'[7]CIMIS #54 Blackwells Corner'!$O31</f>
        <v>64.411914842881743</v>
      </c>
      <c r="Q20" s="5">
        <f>'[13]CIMIS #138 Famoso'!$O31</f>
        <v>66.303600279473358</v>
      </c>
      <c r="R20" s="5">
        <f>'[2]CIMIS #5 Shafter'!$O31</f>
        <v>70.798098287281221</v>
      </c>
      <c r="S20" s="5">
        <f>'[15]CIMIS #146 Belridge'!$O31</f>
        <v>56.663723391053963</v>
      </c>
      <c r="T20" s="5">
        <f>'[12]CIMIS #125 Arvin-Edison'!$O31</f>
        <v>50.846494737505736</v>
      </c>
    </row>
    <row r="21" spans="1:20">
      <c r="A21" s="8">
        <f>A20+366</f>
        <v>42460.958333333336</v>
      </c>
      <c r="B21" s="5">
        <f>'[14]CIMIS #145 Madera'!$O32</f>
        <v>76.4469477853836</v>
      </c>
      <c r="C21" s="5">
        <f>'[8]CIMIS #56 Los Banos'!$O32</f>
        <v>79.465622375256999</v>
      </c>
      <c r="D21" s="5">
        <f>'[11]CIMIS #124 Panoche'!$O32</f>
        <v>78.821649430603429</v>
      </c>
      <c r="E21" s="5">
        <f>'[3]CIMIS #7 Firebaugh-Telles'!$O32</f>
        <v>77.759077708030418</v>
      </c>
      <c r="F21" s="5">
        <f>'[9]CIMIS #80 Fresno State'!$O32</f>
        <v>78.030618403055087</v>
      </c>
      <c r="G21" s="5">
        <f>'[10]CIMIS #105 Westlands'!$O32</f>
        <v>72.536198028554963</v>
      </c>
      <c r="H21" s="5">
        <f>'[6]CIMIS #39 Palier'!$O32</f>
        <v>76.42426848056266</v>
      </c>
      <c r="I21" s="5">
        <f>'[18]CIMIS #190 Five Points SW'!$O32</f>
        <v>65.295555865861843</v>
      </c>
      <c r="J21" s="9">
        <f>'[1]CIMIS #2 Five Points'!$O32</f>
        <v>73.893853630098874</v>
      </c>
      <c r="K21" s="5">
        <f>'[4]CIMIS #15 Stratford'!$O32</f>
        <v>69.012832728022659</v>
      </c>
      <c r="L21" s="5">
        <f>'[16]CIMIS #169 Porterville'!$O32</f>
        <v>100.48037050156722</v>
      </c>
      <c r="M21" s="5">
        <f>'[5]CIMIS #21 Kettleman'!$O32</f>
        <v>68.452809706640664</v>
      </c>
      <c r="N21" s="5">
        <f>'[19]CIMIS #203 Alpaugh'!$O32</f>
        <v>75.836870979165383</v>
      </c>
      <c r="O21" s="5">
        <f>'[17]CIMIS #182 Delano'!$O32</f>
        <v>73.056955368630952</v>
      </c>
      <c r="P21" s="5">
        <f>'[7]CIMIS #54 Blackwells Corner'!$O32</f>
        <v>81.096191690579417</v>
      </c>
      <c r="Q21" s="12"/>
      <c r="R21" s="5">
        <f>'[2]CIMIS #5 Shafter'!$O32</f>
        <v>71.339706889748527</v>
      </c>
      <c r="S21" s="5">
        <f>'[15]CIMIS #146 Belridge'!$O32</f>
        <v>66.524489248966347</v>
      </c>
      <c r="T21" s="5">
        <f>'[12]CIMIS #125 Arvin-Edison'!$O32</f>
        <v>69.0523351587251</v>
      </c>
    </row>
    <row r="22" spans="1:20">
      <c r="A22" s="10" t="s">
        <v>1</v>
      </c>
      <c r="B22" s="11">
        <f t="shared" ref="B22:I22" si="1">MAX(B2:B21)</f>
        <v>105.46639621931615</v>
      </c>
      <c r="C22" s="11">
        <f t="shared" si="1"/>
        <v>98.187845238189311</v>
      </c>
      <c r="D22" s="11">
        <f t="shared" si="1"/>
        <v>97.140673926127818</v>
      </c>
      <c r="E22" s="11">
        <f t="shared" si="1"/>
        <v>94.515891946125805</v>
      </c>
      <c r="F22" s="11">
        <f t="shared" si="1"/>
        <v>96.667459283978928</v>
      </c>
      <c r="G22" s="11">
        <f t="shared" si="1"/>
        <v>94.317011339172382</v>
      </c>
      <c r="H22" s="11">
        <f t="shared" si="1"/>
        <v>96.535722418766227</v>
      </c>
      <c r="I22" s="11">
        <f t="shared" si="1"/>
        <v>92.983186093777917</v>
      </c>
      <c r="J22" s="11">
        <f>MAX(J2:J21)</f>
        <v>96.222376557127518</v>
      </c>
      <c r="K22" s="11">
        <f t="shared" ref="K22:T22" si="2">MAX(K2:K21)</f>
        <v>92.340173234767576</v>
      </c>
      <c r="L22" s="11">
        <f t="shared" si="2"/>
        <v>100.48037050156722</v>
      </c>
      <c r="M22" s="11">
        <f t="shared" si="2"/>
        <v>85.970987414615593</v>
      </c>
      <c r="N22" s="11">
        <f t="shared" si="2"/>
        <v>93.017930977772949</v>
      </c>
      <c r="O22" s="11">
        <f t="shared" si="2"/>
        <v>92.244097425477548</v>
      </c>
      <c r="P22" s="11">
        <f t="shared" si="2"/>
        <v>95.010675933384618</v>
      </c>
      <c r="Q22" s="11">
        <f t="shared" si="2"/>
        <v>97.873898434621992</v>
      </c>
      <c r="R22" s="11">
        <f t="shared" si="2"/>
        <v>89.128416188662072</v>
      </c>
      <c r="S22" s="11">
        <f t="shared" si="2"/>
        <v>91.232458255644929</v>
      </c>
      <c r="T22" s="11">
        <f t="shared" si="2"/>
        <v>87.179974940297143</v>
      </c>
    </row>
    <row r="23" spans="1:20">
      <c r="A23" s="10" t="s">
        <v>2</v>
      </c>
      <c r="B23" s="11">
        <f t="shared" ref="B23:I23" si="3">MIN(B2:B21)</f>
        <v>60.302655646934454</v>
      </c>
      <c r="C23" s="11">
        <f t="shared" si="3"/>
        <v>64.644887261123131</v>
      </c>
      <c r="D23" s="11">
        <f t="shared" si="3"/>
        <v>60.766262232342569</v>
      </c>
      <c r="E23" s="11">
        <f t="shared" si="3"/>
        <v>59.695958456706194</v>
      </c>
      <c r="F23" s="11">
        <f t="shared" si="3"/>
        <v>61.507408498942596</v>
      </c>
      <c r="G23" s="11">
        <f t="shared" si="3"/>
        <v>52.258428149372776</v>
      </c>
      <c r="H23" s="11">
        <f t="shared" si="3"/>
        <v>57.507903480284767</v>
      </c>
      <c r="I23" s="11">
        <f t="shared" si="3"/>
        <v>54.346618477160405</v>
      </c>
      <c r="J23" s="11">
        <f>MIN(J2:J21)</f>
        <v>60.787784598076087</v>
      </c>
      <c r="K23" s="11">
        <f t="shared" ref="K23:T23" si="4">MIN(K2:K21)</f>
        <v>58.865786775849529</v>
      </c>
      <c r="L23" s="11">
        <f t="shared" si="4"/>
        <v>66.486532026602163</v>
      </c>
      <c r="M23" s="11">
        <f t="shared" si="4"/>
        <v>49.012243899655914</v>
      </c>
      <c r="N23" s="11">
        <f t="shared" si="4"/>
        <v>65.015001805861061</v>
      </c>
      <c r="O23" s="11">
        <f t="shared" si="4"/>
        <v>2.0300904255556151</v>
      </c>
      <c r="P23" s="11">
        <f t="shared" si="4"/>
        <v>57.737816918361432</v>
      </c>
      <c r="Q23" s="11">
        <f t="shared" si="4"/>
        <v>66.303600279473358</v>
      </c>
      <c r="R23" s="11">
        <f t="shared" si="4"/>
        <v>67.926272966923023</v>
      </c>
      <c r="S23" s="11">
        <f t="shared" si="4"/>
        <v>56.663723391053963</v>
      </c>
      <c r="T23" s="11">
        <f t="shared" si="4"/>
        <v>50.846494737505736</v>
      </c>
    </row>
    <row r="24" spans="1:20">
      <c r="A24" s="10" t="s">
        <v>5</v>
      </c>
      <c r="B24" s="11">
        <f t="shared" ref="B24:I24" si="5">MEDIAN(B2:B21)</f>
        <v>88.585407224816066</v>
      </c>
      <c r="C24" s="11">
        <f t="shared" si="5"/>
        <v>85.296806925249399</v>
      </c>
      <c r="D24" s="11">
        <f t="shared" si="5"/>
        <v>84.197385465699426</v>
      </c>
      <c r="E24" s="11">
        <f t="shared" si="5"/>
        <v>82.878850668986814</v>
      </c>
      <c r="F24" s="11">
        <f t="shared" si="5"/>
        <v>83.904868312855513</v>
      </c>
      <c r="G24" s="11">
        <f t="shared" si="5"/>
        <v>79.48884083372343</v>
      </c>
      <c r="H24" s="11">
        <f t="shared" si="5"/>
        <v>82.03802432849028</v>
      </c>
      <c r="I24" s="11">
        <f t="shared" si="5"/>
        <v>77.754165947103502</v>
      </c>
      <c r="J24" s="11">
        <f>MEDIAN(J2:J21)</f>
        <v>81.619690072446815</v>
      </c>
      <c r="K24" s="11">
        <f t="shared" ref="K24:T24" si="6">MEDIAN(K2:K21)</f>
        <v>80.875302211728936</v>
      </c>
      <c r="L24" s="11">
        <f t="shared" si="6"/>
        <v>85.558373397141693</v>
      </c>
      <c r="M24" s="11">
        <f t="shared" si="6"/>
        <v>72.602882800831679</v>
      </c>
      <c r="N24" s="11">
        <f t="shared" si="6"/>
        <v>77.887510606070066</v>
      </c>
      <c r="O24" s="11">
        <f t="shared" si="6"/>
        <v>75.703075578714333</v>
      </c>
      <c r="P24" s="11">
        <f t="shared" si="6"/>
        <v>80.355387643924928</v>
      </c>
      <c r="Q24" s="11">
        <f t="shared" si="6"/>
        <v>83.339251103782885</v>
      </c>
      <c r="R24" s="11">
        <f t="shared" si="6"/>
        <v>78.582524288435479</v>
      </c>
      <c r="S24" s="11">
        <f t="shared" si="6"/>
        <v>78.440126765933726</v>
      </c>
      <c r="T24" s="11">
        <f t="shared" si="6"/>
        <v>76.084474844245761</v>
      </c>
    </row>
    <row r="25" spans="1:20">
      <c r="A25" s="10" t="s">
        <v>3</v>
      </c>
      <c r="B25" s="11">
        <f t="shared" ref="B25:I25" si="7">_xlfn.PERCENTILE.INC(B2:B21,0.1)</f>
        <v>73.574713035403676</v>
      </c>
      <c r="C25" s="11">
        <f t="shared" si="7"/>
        <v>75.477228173097998</v>
      </c>
      <c r="D25" s="11">
        <f t="shared" si="7"/>
        <v>74.547131570463193</v>
      </c>
      <c r="E25" s="11">
        <f t="shared" si="7"/>
        <v>72.957219153955634</v>
      </c>
      <c r="F25" s="11">
        <f t="shared" si="7"/>
        <v>71.873551699975366</v>
      </c>
      <c r="G25" s="11">
        <f t="shared" si="7"/>
        <v>68.862307891581338</v>
      </c>
      <c r="H25" s="11">
        <f t="shared" si="7"/>
        <v>72.955618701565456</v>
      </c>
      <c r="I25" s="11">
        <f t="shared" si="7"/>
        <v>59.435068201130981</v>
      </c>
      <c r="J25" s="11">
        <f>_xlfn.PERCENTILE.INC(J2:J21,0.1)</f>
        <v>69.705348239848888</v>
      </c>
      <c r="K25" s="11">
        <f t="shared" ref="K25:T25" si="8">_xlfn.PERCENTILE.INC(K2:K21,0.1)</f>
        <v>67.0022690868404</v>
      </c>
      <c r="L25" s="11">
        <f t="shared" si="8"/>
        <v>76.038073047435205</v>
      </c>
      <c r="M25" s="11">
        <f t="shared" si="8"/>
        <v>49.912864407511485</v>
      </c>
      <c r="N25" s="11">
        <f t="shared" si="8"/>
        <v>66.582246220952825</v>
      </c>
      <c r="O25" s="11">
        <f t="shared" si="8"/>
        <v>64.598266232391325</v>
      </c>
      <c r="P25" s="11">
        <f t="shared" si="8"/>
        <v>69.804928301570314</v>
      </c>
      <c r="Q25" s="11">
        <f t="shared" si="8"/>
        <v>71.222455171755769</v>
      </c>
      <c r="R25" s="11">
        <f t="shared" si="8"/>
        <v>71.231385169255063</v>
      </c>
      <c r="S25" s="11">
        <f t="shared" si="8"/>
        <v>64.893180925594194</v>
      </c>
      <c r="T25" s="11">
        <f t="shared" si="8"/>
        <v>65.737029152187205</v>
      </c>
    </row>
    <row r="26" spans="1:20">
      <c r="A26" s="10" t="s">
        <v>4</v>
      </c>
      <c r="B26" s="11">
        <f t="shared" ref="B26:I26" si="9">_xlfn.PERCENTILE.INC(B2:B21,0.9)</f>
        <v>99.589326321690024</v>
      </c>
      <c r="C26" s="11">
        <f t="shared" si="9"/>
        <v>94.274331235378241</v>
      </c>
      <c r="D26" s="11">
        <f t="shared" si="9"/>
        <v>93.859070151919624</v>
      </c>
      <c r="E26" s="11">
        <f t="shared" si="9"/>
        <v>91.95605426561238</v>
      </c>
      <c r="F26" s="11">
        <f t="shared" si="9"/>
        <v>92.637337635144348</v>
      </c>
      <c r="G26" s="11">
        <f t="shared" si="9"/>
        <v>90.181511382766487</v>
      </c>
      <c r="H26" s="11">
        <f t="shared" si="9"/>
        <v>92.034287828564644</v>
      </c>
      <c r="I26" s="11">
        <f t="shared" si="9"/>
        <v>89.733972599501882</v>
      </c>
      <c r="J26" s="11">
        <f>_xlfn.PERCENTILE.INC(J2:J21,0.9)</f>
        <v>90.182220929140982</v>
      </c>
      <c r="K26" s="11">
        <f t="shared" ref="K26:T26" si="10">_xlfn.PERCENTILE.INC(K2:K21,0.9)</f>
        <v>88.377739296402012</v>
      </c>
      <c r="L26" s="11">
        <f t="shared" si="10"/>
        <v>96.668288558770939</v>
      </c>
      <c r="M26" s="11">
        <f t="shared" si="10"/>
        <v>85.138228692473646</v>
      </c>
      <c r="N26" s="11">
        <f t="shared" si="10"/>
        <v>90.261590787279331</v>
      </c>
      <c r="O26" s="11">
        <f t="shared" si="10"/>
        <v>88.989317043719879</v>
      </c>
      <c r="P26" s="11">
        <f t="shared" si="10"/>
        <v>91.72494533648117</v>
      </c>
      <c r="Q26" s="11">
        <f t="shared" si="10"/>
        <v>96.658620245626679</v>
      </c>
      <c r="R26" s="11">
        <f t="shared" si="10"/>
        <v>87.357135389456644</v>
      </c>
      <c r="S26" s="11">
        <f t="shared" si="10"/>
        <v>89.213285366387083</v>
      </c>
      <c r="T26" s="11">
        <f t="shared" si="10"/>
        <v>82.991935106961236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A28" sqref="A28"/>
    </sheetView>
  </sheetViews>
  <sheetFormatPr defaultRowHeight="15"/>
  <cols>
    <col min="1" max="1" width="14.5703125" bestFit="1" customWidth="1"/>
    <col min="2" max="20" width="13" customWidth="1"/>
  </cols>
  <sheetData>
    <row r="1" spans="1:20" ht="45">
      <c r="A1" s="6" t="s">
        <v>0</v>
      </c>
      <c r="B1" s="3" t="str">
        <f>'[14]CIMIS #145 Madera'!$O$12</f>
        <v>CIMIS #145 Madera</v>
      </c>
      <c r="C1" s="3" t="str">
        <f>'[8]CIMIS #56 Los Banos'!$O$12</f>
        <v>CIMIS #56 Los Banos</v>
      </c>
      <c r="D1" s="3" t="str">
        <f>'[11]CIMIS #124 Panoche'!$O$12</f>
        <v>CIMIS #124 Panoche</v>
      </c>
      <c r="E1" s="3" t="str">
        <f>'[3]CIMIS #7 Firebaugh-Telles'!$O$12</f>
        <v>CIMIS #7 Firebaugh-Telles</v>
      </c>
      <c r="F1" s="3" t="str">
        <f>'[9]CIMIS #80 Fresno State'!$O$12</f>
        <v>CIMIS #80 Fresno State</v>
      </c>
      <c r="G1" s="3" t="str">
        <f>'[10]CIMIS #105 Westlands'!$O$12</f>
        <v>CIMIS #105 Westlands</v>
      </c>
      <c r="H1" s="3" t="str">
        <f>'[6]CIMIS #39 Palier'!$O$12</f>
        <v>CIMIS #39 Palier</v>
      </c>
      <c r="I1" s="3" t="str">
        <f>'[18]CIMIS #190 Five Points SW'!$O$12</f>
        <v>CIMIS #190 Five Points SW</v>
      </c>
      <c r="J1" s="7" t="str">
        <f>'[1]CIMIS #2 Five Points'!$O$12</f>
        <v>CIMIS #2 Five Points</v>
      </c>
      <c r="K1" s="3" t="str">
        <f>'[4]CIMIS #15 Stratford'!$O$12</f>
        <v>CIMIS #15 Stratford</v>
      </c>
      <c r="L1" s="3" t="str">
        <f>'[16]CIMIS #169 Porterville'!$O$12</f>
        <v>CIMIS #169 Porterville</v>
      </c>
      <c r="M1" s="3" t="str">
        <f>'[5]CIMIS #21 Kettleman'!$O$12</f>
        <v>CIMIS #21 Kettleman</v>
      </c>
      <c r="N1" s="3" t="str">
        <f>'[19]CIMIS #203 Alpaugh'!$O$12</f>
        <v>CIMIS #203 Alpaugh</v>
      </c>
      <c r="O1" s="3" t="str">
        <f>'[17]CIMIS #182 Delano'!$O$12</f>
        <v>CIMIS #182 Delano</v>
      </c>
      <c r="P1" s="3" t="str">
        <f>'[7]CIMIS #54 Blackwells Corner'!$O$12</f>
        <v>CIMIS #54 Blackwells Corner</v>
      </c>
      <c r="Q1" s="3" t="str">
        <f>'[13]CIMIS #138 Famoso'!$O$12</f>
        <v>CIMIS #138 Famoso</v>
      </c>
      <c r="R1" s="3" t="str">
        <f>'[2]CIMIS #5 Shafter'!$O$12</f>
        <v>CIMIS #5 Shafter</v>
      </c>
      <c r="S1" s="3" t="str">
        <f>'[15]CIMIS #146 Belridge'!$O$12</f>
        <v>CIMIS #146 Belridge</v>
      </c>
      <c r="T1" s="4" t="str">
        <f>'[12]CIMIS #125 Arvin-Edison'!$O$12</f>
        <v>CIMIS #125 Arvin-Edison</v>
      </c>
    </row>
    <row r="2" spans="1:20">
      <c r="A2" s="8">
        <v>35520.958333333336</v>
      </c>
      <c r="B2" s="12"/>
      <c r="C2" s="5">
        <f>'[8]CIMIS #56 Los Banos'!$O13</f>
        <v>76.338346918770299</v>
      </c>
      <c r="D2" s="5">
        <f>'[11]CIMIS #124 Panoche'!$O13</f>
        <v>79.533735971397363</v>
      </c>
      <c r="E2" s="5">
        <f>'[3]CIMIS #7 Firebaugh-Telles'!$O13</f>
        <v>78.518344193526815</v>
      </c>
      <c r="F2" s="5">
        <f>'[9]CIMIS #80 Fresno State'!$O13</f>
        <v>78.771066767637976</v>
      </c>
      <c r="G2" s="5">
        <f>'[10]CIMIS #105 Westlands'!$O13</f>
        <v>74.420299753889168</v>
      </c>
      <c r="H2" s="5">
        <f>'[6]CIMIS #39 Palier'!$O13</f>
        <v>83.441162527148862</v>
      </c>
      <c r="I2" s="13"/>
      <c r="J2" s="9">
        <f>'[1]CIMIS #2 Five Points'!$O13</f>
        <v>79.493550624912359</v>
      </c>
      <c r="K2" s="5">
        <f>'[4]CIMIS #15 Stratford'!$O13</f>
        <v>80.353654142493866</v>
      </c>
      <c r="L2" s="13"/>
      <c r="M2" s="5">
        <f>'[5]CIMIS #21 Kettleman'!$O13</f>
        <v>72.179545687441603</v>
      </c>
      <c r="N2" s="13"/>
      <c r="O2" s="13"/>
      <c r="P2" s="5">
        <f>'[7]CIMIS #54 Blackwells Corner'!$O13</f>
        <v>77.186085891283682</v>
      </c>
      <c r="Q2" s="12"/>
      <c r="R2" s="5">
        <f>'[2]CIMIS #5 Shafter'!$O13</f>
        <v>75.830202181914885</v>
      </c>
      <c r="S2" s="13"/>
      <c r="T2" s="5">
        <f>'[12]CIMIS #125 Arvin-Edison'!$O13</f>
        <v>74.775615423038317</v>
      </c>
    </row>
    <row r="3" spans="1:20">
      <c r="A3" s="8">
        <f>A2+365</f>
        <v>35885.958333333336</v>
      </c>
      <c r="B3" s="12"/>
      <c r="C3" s="5">
        <f>'[8]CIMIS #56 Los Banos'!$O14</f>
        <v>84.218360932167599</v>
      </c>
      <c r="D3" s="5">
        <f>'[11]CIMIS #124 Panoche'!$O14</f>
        <v>88.139307225537976</v>
      </c>
      <c r="E3" s="5">
        <f>'[3]CIMIS #7 Firebaugh-Telles'!$O14</f>
        <v>88.511014584273909</v>
      </c>
      <c r="F3" s="5">
        <f>'[9]CIMIS #80 Fresno State'!$O14</f>
        <v>87.292647875886715</v>
      </c>
      <c r="G3" s="5">
        <f>'[10]CIMIS #105 Westlands'!$O14</f>
        <v>85.269465586092849</v>
      </c>
      <c r="H3" s="5">
        <f>'[6]CIMIS #39 Palier'!$O14</f>
        <v>87.424020305470407</v>
      </c>
      <c r="I3" s="13"/>
      <c r="J3" s="9">
        <f>'[1]CIMIS #2 Five Points'!$O14</f>
        <v>85.655295022789886</v>
      </c>
      <c r="K3" s="5">
        <f>'[4]CIMIS #15 Stratford'!$O14</f>
        <v>88.050670101791098</v>
      </c>
      <c r="L3" s="13"/>
      <c r="M3" s="5">
        <f>'[5]CIMIS #21 Kettleman'!$O14</f>
        <v>77.344987520763496</v>
      </c>
      <c r="N3" s="13"/>
      <c r="O3" s="13"/>
      <c r="P3" s="5">
        <f>'[7]CIMIS #54 Blackwells Corner'!$O14</f>
        <v>83.164162927310116</v>
      </c>
      <c r="Q3" s="5">
        <f>'[13]CIMIS #138 Famoso'!$O14</f>
        <v>85.232871348726803</v>
      </c>
      <c r="R3" s="5">
        <f>'[2]CIMIS #5 Shafter'!$O14</f>
        <v>82.840583126982111</v>
      </c>
      <c r="S3" s="13"/>
      <c r="T3" s="5">
        <f>'[12]CIMIS #125 Arvin-Edison'!$O14</f>
        <v>77.340601159127175</v>
      </c>
    </row>
    <row r="4" spans="1:20">
      <c r="A4" s="8">
        <f t="shared" ref="A4:A20" si="0">A3+365</f>
        <v>36250.958333333336</v>
      </c>
      <c r="B4" s="5">
        <f>'[14]CIMIS #145 Madera'!$O15</f>
        <v>99.570830352944569</v>
      </c>
      <c r="C4" s="5">
        <f>'[8]CIMIS #56 Los Banos'!$O15</f>
        <v>94.249597416390884</v>
      </c>
      <c r="D4" s="5">
        <f>'[11]CIMIS #124 Panoche'!$O15</f>
        <v>97.140673926127818</v>
      </c>
      <c r="E4" s="5">
        <f>'[3]CIMIS #7 Firebaugh-Telles'!$O15</f>
        <v>94.515891946125805</v>
      </c>
      <c r="F4" s="5">
        <f>'[9]CIMIS #80 Fresno State'!$O15</f>
        <v>89.264004375283918</v>
      </c>
      <c r="G4" s="5">
        <f>'[10]CIMIS #105 Westlands'!$O15</f>
        <v>93.733029584123898</v>
      </c>
      <c r="H4" s="5">
        <f>'[6]CIMIS #39 Palier'!$O15</f>
        <v>91.632217228959178</v>
      </c>
      <c r="I4" s="13"/>
      <c r="J4" s="9">
        <f>'[1]CIMIS #2 Five Points'!$O15</f>
        <v>88.298587464179263</v>
      </c>
      <c r="K4" s="5">
        <f>'[4]CIMIS #15 Stratford'!$O15</f>
        <v>90.694801274481335</v>
      </c>
      <c r="L4" s="13"/>
      <c r="M4" s="5">
        <f>'[5]CIMIS #21 Kettleman'!$O15</f>
        <v>81.609748613545207</v>
      </c>
      <c r="N4" s="13"/>
      <c r="O4" s="13"/>
      <c r="P4" s="5">
        <f>'[7]CIMIS #54 Blackwells Corner'!$O15</f>
        <v>91.895248258917576</v>
      </c>
      <c r="Q4" s="5">
        <f>'[13]CIMIS #138 Famoso'!$O15</f>
        <v>97.873898434621992</v>
      </c>
      <c r="R4" s="5">
        <f>'[2]CIMIS #5 Shafter'!$O15</f>
        <v>87.960631564638277</v>
      </c>
      <c r="S4" s="5">
        <f>'[15]CIMIS #146 Belridge'!$O15</f>
        <v>91.232458255644929</v>
      </c>
      <c r="T4" s="5">
        <f>'[12]CIMIS #125 Arvin-Edison'!$O15</f>
        <v>87.179974940297143</v>
      </c>
    </row>
    <row r="5" spans="1:20">
      <c r="A5" s="8">
        <f>A4+366</f>
        <v>36616.958333333336</v>
      </c>
      <c r="B5" s="5">
        <f>'[14]CIMIS #145 Madera'!$O16</f>
        <v>85.366716920581979</v>
      </c>
      <c r="C5" s="5">
        <f>'[8]CIMIS #56 Los Banos'!$O16</f>
        <v>80.997907405737266</v>
      </c>
      <c r="D5" s="5">
        <f>'[11]CIMIS #124 Panoche'!$O16</f>
        <v>79.247731728670431</v>
      </c>
      <c r="E5" s="5">
        <f>'[3]CIMIS #7 Firebaugh-Telles'!$O16</f>
        <v>76.345059971730734</v>
      </c>
      <c r="F5" s="5">
        <f>'[9]CIMIS #80 Fresno State'!$O16</f>
        <v>74.618235421945514</v>
      </c>
      <c r="G5" s="5">
        <f>'[10]CIMIS #105 Westlands'!$O16</f>
        <v>76.202299133878171</v>
      </c>
      <c r="H5" s="5">
        <f>'[6]CIMIS #39 Palier'!$O16</f>
        <v>73.803199243652273</v>
      </c>
      <c r="I5" s="13"/>
      <c r="J5" s="9">
        <f>'[1]CIMIS #2 Five Points'!$O16</f>
        <v>70.473173894737414</v>
      </c>
      <c r="K5" s="5">
        <f>'[4]CIMIS #15 Stratford'!$O16</f>
        <v>72.653175678662933</v>
      </c>
      <c r="L5" s="13"/>
      <c r="M5" s="5">
        <f>'[5]CIMIS #21 Kettleman'!$O16</f>
        <v>67.957391393994698</v>
      </c>
      <c r="N5" s="13"/>
      <c r="O5" s="13"/>
      <c r="P5" s="5">
        <f>'[7]CIMIS #54 Blackwells Corner'!$O16</f>
        <v>70.404152019202371</v>
      </c>
      <c r="Q5" s="5">
        <f>'[13]CIMIS #138 Famoso'!$O16</f>
        <v>72.13557543565642</v>
      </c>
      <c r="R5" s="5">
        <f>'[2]CIMIS #5 Shafter'!$O16</f>
        <v>67.926272966923023</v>
      </c>
      <c r="S5" s="5">
        <f>'[15]CIMIS #146 Belridge'!$O16</f>
        <v>69.911897589268023</v>
      </c>
      <c r="T5" s="5">
        <f>'[12]CIMIS #125 Arvin-Edison'!$O16</f>
        <v>66.283393930242624</v>
      </c>
    </row>
    <row r="6" spans="1:20">
      <c r="A6" s="8">
        <f t="shared" si="0"/>
        <v>36981.958333333336</v>
      </c>
      <c r="B6" s="5">
        <f>'[14]CIMIS #145 Madera'!$O17</f>
        <v>99.632483582096086</v>
      </c>
      <c r="C6" s="5">
        <f>'[8]CIMIS #56 Los Banos'!$O17</f>
        <v>91.149335591460215</v>
      </c>
      <c r="D6" s="5">
        <f>'[11]CIMIS #124 Panoche'!$O17</f>
        <v>95.534254323872915</v>
      </c>
      <c r="E6" s="5">
        <f>'[3]CIMIS #7 Firebaugh-Telles'!$O17</f>
        <v>93.07567227242015</v>
      </c>
      <c r="F6" s="5">
        <f>'[9]CIMIS #80 Fresno State'!$O17</f>
        <v>96.667459283978928</v>
      </c>
      <c r="G6" s="5">
        <f>'[10]CIMIS #105 Westlands'!$O17</f>
        <v>89.786898249282331</v>
      </c>
      <c r="H6" s="5">
        <f>'[6]CIMIS #39 Palier'!$O17</f>
        <v>96.535722418766227</v>
      </c>
      <c r="I6" s="13"/>
      <c r="J6" s="9">
        <f>'[1]CIMIS #2 Five Points'!$O17</f>
        <v>89.637332616389926</v>
      </c>
      <c r="K6" s="5">
        <f>'[4]CIMIS #15 Stratford'!$O17</f>
        <v>87.553967353961298</v>
      </c>
      <c r="L6" s="5">
        <f>'[16]CIMIS #169 Porterville'!$O17</f>
        <v>93.881562711155908</v>
      </c>
      <c r="M6" s="5">
        <f>'[5]CIMIS #21 Kettleman'!$O17</f>
        <v>85.970987414615593</v>
      </c>
      <c r="N6" s="13"/>
      <c r="O6" s="13"/>
      <c r="P6" s="5">
        <f>'[7]CIMIS #54 Blackwells Corner'!$O17</f>
        <v>88.7892564484427</v>
      </c>
      <c r="Q6" s="5">
        <f>'[13]CIMIS #138 Famoso'!$O17</f>
        <v>90.195515007245689</v>
      </c>
      <c r="R6" s="5">
        <f>'[2]CIMIS #5 Shafter'!$O17</f>
        <v>84.893122008386285</v>
      </c>
      <c r="S6" s="5">
        <f>'[15]CIMIS #146 Belridge'!$O17</f>
        <v>90.696069491783192</v>
      </c>
      <c r="T6" s="5">
        <f>'[12]CIMIS #125 Arvin-Edison'!$O17</f>
        <v>82.762756254038436</v>
      </c>
    </row>
    <row r="7" spans="1:20">
      <c r="A7" s="8">
        <f t="shared" si="0"/>
        <v>37346.958333333336</v>
      </c>
      <c r="B7" s="5">
        <f>'[14]CIMIS #145 Madera'!$O18</f>
        <v>88.759685428513592</v>
      </c>
      <c r="C7" s="5">
        <f>'[8]CIMIS #56 Los Banos'!$O18</f>
        <v>81.091290347526467</v>
      </c>
      <c r="D7" s="5">
        <f>'[11]CIMIS #124 Panoche'!$O18</f>
        <v>82.573473395608687</v>
      </c>
      <c r="E7" s="5">
        <f>'[3]CIMIS #7 Firebaugh-Telles'!$O18</f>
        <v>82.915740611322974</v>
      </c>
      <c r="F7" s="5">
        <f>'[9]CIMIS #80 Fresno State'!$O18</f>
        <v>83.168734773500205</v>
      </c>
      <c r="G7" s="5">
        <f>'[10]CIMIS #105 Westlands'!$O18</f>
        <v>81.882627483729664</v>
      </c>
      <c r="H7" s="5">
        <f>'[6]CIMIS #39 Palier'!$O18</f>
        <v>81.027963865387449</v>
      </c>
      <c r="I7" s="13"/>
      <c r="J7" s="9">
        <f>'[1]CIMIS #2 Five Points'!$O18</f>
        <v>81.073123395711377</v>
      </c>
      <c r="K7" s="5">
        <f>'[4]CIMIS #15 Stratford'!$O18</f>
        <v>80.237655714510993</v>
      </c>
      <c r="L7" s="5">
        <f>'[16]CIMIS #169 Porterville'!$O18</f>
        <v>81.421629627779907</v>
      </c>
      <c r="M7" s="5">
        <f>'[5]CIMIS #21 Kettleman'!$O18</f>
        <v>71.947953123909997</v>
      </c>
      <c r="N7" s="13"/>
      <c r="O7" s="12"/>
      <c r="P7" s="5">
        <f>'[7]CIMIS #54 Blackwells Corner'!$O18</f>
        <v>76.283160341729513</v>
      </c>
      <c r="Q7" s="5">
        <f>'[13]CIMIS #138 Famoso'!$O18</f>
        <v>81.428842086457848</v>
      </c>
      <c r="R7" s="5">
        <f>'[2]CIMIS #5 Shafter'!$O18</f>
        <v>74.894454703149052</v>
      </c>
      <c r="S7" s="5">
        <f>'[15]CIMIS #146 Belridge'!$O18</f>
        <v>78.528716494370002</v>
      </c>
      <c r="T7" s="5">
        <f>'[12]CIMIS #125 Arvin-Edison'!$O18</f>
        <v>75.03335590350008</v>
      </c>
    </row>
    <row r="8" spans="1:20">
      <c r="A8" s="8">
        <f t="shared" si="0"/>
        <v>37711.958333333336</v>
      </c>
      <c r="B8" s="5">
        <f>'[14]CIMIS #145 Madera'!$O19</f>
        <v>92.703873130801242</v>
      </c>
      <c r="C8" s="5">
        <f>'[8]CIMIS #56 Los Banos'!$O19</f>
        <v>84.228620583433496</v>
      </c>
      <c r="D8" s="5">
        <f>'[11]CIMIS #124 Panoche'!$O19</f>
        <v>84.2146590652535</v>
      </c>
      <c r="E8" s="5">
        <f>'[3]CIMIS #7 Firebaugh-Telles'!$O19</f>
        <v>82.841960726650655</v>
      </c>
      <c r="F8" s="5">
        <f>'[9]CIMIS #80 Fresno State'!$O19</f>
        <v>85.703126691646048</v>
      </c>
      <c r="G8" s="5">
        <f>'[10]CIMIS #105 Westlands'!$O19</f>
        <v>79.148369941022793</v>
      </c>
      <c r="H8" s="5">
        <f>'[6]CIMIS #39 Palier'!$O19</f>
        <v>81.671932410774161</v>
      </c>
      <c r="I8" s="12"/>
      <c r="J8" s="9">
        <f>'[1]CIMIS #2 Five Points'!$O19</f>
        <v>83.164551817261838</v>
      </c>
      <c r="K8" s="5">
        <f>'[4]CIMIS #15 Stratford'!$O19</f>
        <v>79.07645707144502</v>
      </c>
      <c r="L8" s="5">
        <f>'[16]CIMIS #169 Porterville'!$O19</f>
        <v>86.995449601126808</v>
      </c>
      <c r="M8" s="5">
        <f>'[5]CIMIS #21 Kettleman'!$O19</f>
        <v>68.310444495980164</v>
      </c>
      <c r="N8" s="13"/>
      <c r="O8" s="5">
        <f>'[17]CIMIS #182 Delano'!$O19</f>
        <v>79.164160204879067</v>
      </c>
      <c r="P8" s="5">
        <f>'[7]CIMIS #54 Blackwells Corner'!$O19</f>
        <v>76.59811998529733</v>
      </c>
      <c r="Q8" s="5">
        <f>'[13]CIMIS #138 Famoso'!$O19</f>
        <v>80.343732484205248</v>
      </c>
      <c r="R8" s="5">
        <f>'[2]CIMIS #5 Shafter'!$O19</f>
        <v>79.490663535138992</v>
      </c>
      <c r="S8" s="5">
        <f>'[15]CIMIS #146 Belridge'!$O19</f>
        <v>78.351537037497451</v>
      </c>
      <c r="T8" s="5">
        <f>'[12]CIMIS #125 Arvin-Edison'!$O19</f>
        <v>78.711905789437708</v>
      </c>
    </row>
    <row r="9" spans="1:20">
      <c r="A9" s="8">
        <f>A8+366</f>
        <v>38077.958333333336</v>
      </c>
      <c r="B9" s="5">
        <f>'[14]CIMIS #145 Madera'!$O20</f>
        <v>92.014989722880671</v>
      </c>
      <c r="C9" s="5">
        <f>'[8]CIMIS #56 Los Banos'!$O20</f>
        <v>87.545229747055942</v>
      </c>
      <c r="D9" s="5">
        <f>'[11]CIMIS #124 Panoche'!$O20</f>
        <v>85.290878204514456</v>
      </c>
      <c r="E9" s="5">
        <f>'[3]CIMIS #7 Firebaugh-Telles'!$O20</f>
        <v>85.604506916105493</v>
      </c>
      <c r="F9" s="5">
        <f>'[9]CIMIS #80 Fresno State'!$O20</f>
        <v>84.09129973723293</v>
      </c>
      <c r="G9" s="5">
        <f>'[10]CIMIS #105 Westlands'!$O20</f>
        <v>81.786374419881781</v>
      </c>
      <c r="H9" s="5">
        <f>'[6]CIMIS #39 Palier'!$O20</f>
        <v>85.374220548151584</v>
      </c>
      <c r="I9" s="5">
        <f>'[18]CIMIS #190 Five Points SW'!$O20</f>
        <v>82.615400761690395</v>
      </c>
      <c r="J9" s="9">
        <f>'[1]CIMIS #2 Five Points'!$O20</f>
        <v>84.148937465426798</v>
      </c>
      <c r="K9" s="5">
        <f>'[4]CIMIS #15 Stratford'!$O20</f>
        <v>84.326655880552039</v>
      </c>
      <c r="L9" s="5">
        <f>'[16]CIMIS #169 Porterville'!$O20</f>
        <v>87.704384125535455</v>
      </c>
      <c r="M9" s="5">
        <f>'[5]CIMIS #21 Kettleman'!$O20</f>
        <v>77.888472945692229</v>
      </c>
      <c r="N9" s="13"/>
      <c r="O9" s="5">
        <f>'[17]CIMIS #182 Delano'!$O20</f>
        <v>82.04773322362368</v>
      </c>
      <c r="P9" s="5">
        <f>'[7]CIMIS #54 Blackwells Corner'!$O20</f>
        <v>80.662191672851918</v>
      </c>
      <c r="Q9" s="5">
        <f>'[13]CIMIS #138 Famoso'!$O20</f>
        <v>82.362849043376173</v>
      </c>
      <c r="R9" s="5">
        <f>'[2]CIMIS #5 Shafter'!$O20</f>
        <v>80.913558869196777</v>
      </c>
      <c r="S9" s="5">
        <f>'[15]CIMIS #146 Belridge'!$O20</f>
        <v>82.782320290595635</v>
      </c>
      <c r="T9" s="5">
        <f>'[12]CIMIS #125 Arvin-Edison'!$O20</f>
        <v>80.026807656426854</v>
      </c>
    </row>
    <row r="10" spans="1:20">
      <c r="A10" s="8">
        <f t="shared" si="0"/>
        <v>38442.958333333336</v>
      </c>
      <c r="B10" s="5">
        <f>'[14]CIMIS #145 Madera'!$O21</f>
        <v>105.46639621931615</v>
      </c>
      <c r="C10" s="5">
        <f>'[8]CIMIS #56 Los Banos'!$O21</f>
        <v>98.187845238189311</v>
      </c>
      <c r="D10" s="5">
        <f>'[11]CIMIS #124 Panoche'!$O21</f>
        <v>93.672938577258151</v>
      </c>
      <c r="E10" s="5">
        <f>'[3]CIMIS #7 Firebaugh-Telles'!$O21</f>
        <v>91.831652264855961</v>
      </c>
      <c r="F10" s="5">
        <f>'[9]CIMIS #80 Fresno State'!$O21</f>
        <v>95.030899252385893</v>
      </c>
      <c r="G10" s="5">
        <f>'[10]CIMIS #105 Westlands'!$O21</f>
        <v>94.317011339172382</v>
      </c>
      <c r="H10" s="5">
        <f>'[6]CIMIS #39 Palier'!$O21</f>
        <v>95.652923225013751</v>
      </c>
      <c r="I10" s="5">
        <f>'[18]CIMIS #190 Five Points SW'!$O21</f>
        <v>92.983186093777917</v>
      </c>
      <c r="J10" s="9">
        <f>'[1]CIMIS #2 Five Points'!$O21</f>
        <v>96.222376557127518</v>
      </c>
      <c r="K10" s="5">
        <f>'[4]CIMIS #15 Stratford'!$O21</f>
        <v>92.340173234767576</v>
      </c>
      <c r="L10" s="5">
        <f>'[16]CIMIS #169 Porterville'!$O21</f>
        <v>94.360442514412057</v>
      </c>
      <c r="M10" s="5">
        <f>'[5]CIMIS #21 Kettleman'!$O21</f>
        <v>85.617420905410654</v>
      </c>
      <c r="N10" s="13"/>
      <c r="O10" s="5">
        <f>'[17]CIMIS #182 Delano'!$O21</f>
        <v>88.917967055896469</v>
      </c>
      <c r="P10" s="5">
        <f>'[7]CIMIS #54 Blackwells Corner'!$O21</f>
        <v>89.742220927606809</v>
      </c>
      <c r="Q10" s="5">
        <f>'[13]CIMIS #138 Famoso'!$O21</f>
        <v>95.323754463093564</v>
      </c>
      <c r="R10" s="5">
        <f>'[2]CIMIS #5 Shafter'!$O21</f>
        <v>89.128416188662072</v>
      </c>
      <c r="S10" s="5">
        <f>'[15]CIMIS #146 Belridge'!$O21</f>
        <v>88.577806455503037</v>
      </c>
      <c r="T10" s="5">
        <f>'[12]CIMIS #125 Arvin-Edison'!$O21</f>
        <v>82.658310253407308</v>
      </c>
    </row>
    <row r="11" spans="1:20">
      <c r="A11" s="8">
        <f t="shared" si="0"/>
        <v>38807.958333333336</v>
      </c>
      <c r="B11" s="5">
        <f>'[14]CIMIS #145 Madera'!$O22</f>
        <v>91.267811164477848</v>
      </c>
      <c r="C11" s="5">
        <f>'[8]CIMIS #56 Los Banos'!$O22</f>
        <v>93.457377360493979</v>
      </c>
      <c r="D11" s="5">
        <f>'[11]CIMIS #124 Panoche'!$O22</f>
        <v>86.862468770126384</v>
      </c>
      <c r="E11" s="5">
        <f>'[3]CIMIS #7 Firebaugh-Telles'!$O22</f>
        <v>83.249861286721853</v>
      </c>
      <c r="F11" s="5">
        <f>'[9]CIMIS #80 Fresno State'!$O22</f>
        <v>83.718436888478095</v>
      </c>
      <c r="G11" s="5">
        <f>'[10]CIMIS #105 Westlands'!$O22</f>
        <v>82.182600921581297</v>
      </c>
      <c r="H11" s="5">
        <f>'[6]CIMIS #39 Palier'!$O22</f>
        <v>79.515004800121119</v>
      </c>
      <c r="I11" s="5">
        <f>'[18]CIMIS #190 Five Points SW'!$O22</f>
        <v>80.999010472850529</v>
      </c>
      <c r="J11" s="9">
        <f>'[1]CIMIS #2 Five Points'!$O22</f>
        <v>82.084490584231162</v>
      </c>
      <c r="K11" s="5">
        <f>'[4]CIMIS #15 Stratford'!$O22</f>
        <v>81.396950280964006</v>
      </c>
      <c r="L11" s="5">
        <f>'[16]CIMIS #169 Porterville'!$O22</f>
        <v>79.709119638128186</v>
      </c>
      <c r="M11" s="5">
        <f>'[5]CIMIS #21 Kettleman'!$O22</f>
        <v>72.035488562878868</v>
      </c>
      <c r="N11" s="12"/>
      <c r="O11" s="5">
        <f>'[17]CIMIS #182 Delano'!$O22</f>
        <v>74.25430501676459</v>
      </c>
      <c r="P11" s="5">
        <f>'[7]CIMIS #54 Blackwells Corner'!$O22</f>
        <v>80.048583614997938</v>
      </c>
      <c r="Q11" s="5">
        <f>'[13]CIMIS #138 Famoso'!$O22</f>
        <v>83.433013219752638</v>
      </c>
      <c r="R11" s="5">
        <f>'[2]CIMIS #5 Shafter'!$O22</f>
        <v>76.259297013365995</v>
      </c>
      <c r="S11" s="5">
        <f>'[15]CIMIS #146 Belridge'!$O22</f>
        <v>76.358076704147493</v>
      </c>
      <c r="T11" s="5">
        <f>'[12]CIMIS #125 Arvin-Edison'!$O22</f>
        <v>73.633599005565998</v>
      </c>
    </row>
    <row r="12" spans="1:20">
      <c r="A12" s="8">
        <f t="shared" si="0"/>
        <v>39172.958333333336</v>
      </c>
      <c r="B12" s="5">
        <f>'[14]CIMIS #145 Madera'!$O23</f>
        <v>78.3333201952031</v>
      </c>
      <c r="C12" s="5">
        <f>'[8]CIMIS #56 Los Banos'!$O23</f>
        <v>83.908292091863132</v>
      </c>
      <c r="D12" s="5">
        <f>'[11]CIMIS #124 Panoche'!$O23</f>
        <v>78.390018991668853</v>
      </c>
      <c r="E12" s="5">
        <f>'[3]CIMIS #7 Firebaugh-Telles'!$O23</f>
        <v>78.773353815553151</v>
      </c>
      <c r="F12" s="5">
        <f>'[9]CIMIS #80 Fresno State'!$O23</f>
        <v>79.512052775439201</v>
      </c>
      <c r="G12" s="5">
        <f>'[10]CIMIS #105 Westlands'!$O23</f>
        <v>71.490591664833346</v>
      </c>
      <c r="H12" s="5">
        <f>'[6]CIMIS #39 Palier'!$O23</f>
        <v>77.780823015254896</v>
      </c>
      <c r="I12" s="5">
        <f>'[18]CIMIS #190 Five Points SW'!$O23</f>
        <v>71.584842412263242</v>
      </c>
      <c r="J12" s="9">
        <f>'[1]CIMIS #2 Five Points'!$O23</f>
        <v>71.687342221335484</v>
      </c>
      <c r="K12" s="5">
        <f>'[4]CIMIS #15 Stratford'!$O23</f>
        <v>73.275691668445461</v>
      </c>
      <c r="L12" s="5">
        <f>'[16]CIMIS #169 Porterville'!$O23</f>
        <v>77.727488027132154</v>
      </c>
      <c r="M12" s="5">
        <f>'[5]CIMIS #21 Kettleman'!$O23</f>
        <v>67.316381971407168</v>
      </c>
      <c r="N12" s="5">
        <f>'[19]CIMIS #203 Alpaugh'!$O23</f>
        <v>72.462343694674004</v>
      </c>
      <c r="O12" s="5">
        <f>'[17]CIMIS #182 Delano'!$O23</f>
        <v>71.933619460834507</v>
      </c>
      <c r="P12" s="5">
        <f>'[7]CIMIS #54 Blackwells Corner'!$O23</f>
        <v>73.840973605997078</v>
      </c>
      <c r="Q12" s="5">
        <f>'[13]CIMIS #138 Famoso'!$O23</f>
        <v>79.577871756407376</v>
      </c>
      <c r="R12" s="5">
        <f>'[2]CIMIS #5 Shafter'!$O23</f>
        <v>71.797910176536561</v>
      </c>
      <c r="S12" s="5">
        <f>'[15]CIMIS #146 Belridge'!$O23</f>
        <v>69.532543885160294</v>
      </c>
      <c r="T12" s="5">
        <f>'[12]CIMIS #125 Arvin-Edison'!$O23</f>
        <v>73.464689544612952</v>
      </c>
    </row>
    <row r="13" spans="1:20">
      <c r="A13" s="8">
        <f>A12+366</f>
        <v>39538.958333333336</v>
      </c>
      <c r="B13" s="5">
        <f>'[14]CIMIS #145 Madera'!$O24</f>
        <v>84.77283636910056</v>
      </c>
      <c r="C13" s="5">
        <f>'[8]CIMIS #56 Los Banos'!$O24</f>
        <v>88.944935920510829</v>
      </c>
      <c r="D13" s="5">
        <f>'[11]CIMIS #124 Panoche'!$O24</f>
        <v>84.809611864186081</v>
      </c>
      <c r="E13" s="5">
        <f>'[3]CIMIS #7 Firebaugh-Telles'!$O24</f>
        <v>82.254814677222043</v>
      </c>
      <c r="F13" s="5">
        <f>'[9]CIMIS #80 Fresno State'!$O24</f>
        <v>83.224549175190987</v>
      </c>
      <c r="G13" s="5">
        <f>'[10]CIMIS #105 Westlands'!$O24</f>
        <v>76.10817638037372</v>
      </c>
      <c r="H13" s="5">
        <f>'[6]CIMIS #39 Palier'!$O24</f>
        <v>79.644865155699563</v>
      </c>
      <c r="I13" s="5">
        <f>'[18]CIMIS #190 Five Points SW'!$O24</f>
        <v>75.781443772556486</v>
      </c>
      <c r="J13" s="9">
        <f>'[1]CIMIS #2 Five Points'!$O24</f>
        <v>78.999149314719375</v>
      </c>
      <c r="K13" s="5">
        <f>'[4]CIMIS #15 Stratford'!$O24</f>
        <v>71.893169999569864</v>
      </c>
      <c r="L13" s="5">
        <f>'[16]CIMIS #169 Porterville'!$O24</f>
        <v>81.557438587379806</v>
      </c>
      <c r="M13" s="5">
        <f>'[5]CIMIS #21 Kettleman'!$O24</f>
        <v>73.02621991422177</v>
      </c>
      <c r="N13" s="5">
        <f>'[19]CIMIS #203 Alpaugh'!$O24</f>
        <v>79.938150232974735</v>
      </c>
      <c r="O13" s="5">
        <f>'[17]CIMIS #182 Delano'!$O24</f>
        <v>75.703075578714333</v>
      </c>
      <c r="P13" s="5">
        <f>'[7]CIMIS #54 Blackwells Corner'!$O24</f>
        <v>78.504776846326308</v>
      </c>
      <c r="Q13" s="5">
        <f>'[13]CIMIS #138 Famoso'!$O24</f>
        <v>83.859238813205138</v>
      </c>
      <c r="R13" s="5">
        <f>'[2]CIMIS #5 Shafter'!$O24</f>
        <v>76.270938367260669</v>
      </c>
      <c r="S13" s="5">
        <f>'[15]CIMIS #146 Belridge'!$O24</f>
        <v>73.740908252378063</v>
      </c>
      <c r="T13" s="5">
        <f>'[12]CIMIS #125 Arvin-Edison'!$O24</f>
        <v>72.018564533477957</v>
      </c>
    </row>
    <row r="14" spans="1:20">
      <c r="A14" s="8">
        <f t="shared" si="0"/>
        <v>39903.958333333336</v>
      </c>
      <c r="B14" s="5">
        <f>'[14]CIMIS #145 Madera'!$O25</f>
        <v>86.524274852990857</v>
      </c>
      <c r="C14" s="5">
        <f>'[8]CIMIS #56 Los Banos'!$O25</f>
        <v>86.364993267065302</v>
      </c>
      <c r="D14" s="5">
        <f>'[11]CIMIS #124 Panoche'!$O25</f>
        <v>83.649835669232516</v>
      </c>
      <c r="E14" s="5">
        <f>'[3]CIMIS #7 Firebaugh-Telles'!$O25</f>
        <v>79.328420403596965</v>
      </c>
      <c r="F14" s="5">
        <f>'[9]CIMIS #80 Fresno State'!$O25</f>
        <v>85.12237964735175</v>
      </c>
      <c r="G14" s="5">
        <f>'[10]CIMIS #105 Westlands'!$O25</f>
        <v>78.65896493366472</v>
      </c>
      <c r="H14" s="5">
        <f>'[6]CIMIS #39 Palier'!$O25</f>
        <v>82.404116246206399</v>
      </c>
      <c r="I14" s="5">
        <f>'[18]CIMIS #190 Five Points SW'!$O25</f>
        <v>77.754165947103502</v>
      </c>
      <c r="J14" s="9">
        <f>'[1]CIMIS #2 Five Points'!$O25</f>
        <v>81.154889560662468</v>
      </c>
      <c r="K14" s="5">
        <f>'[4]CIMIS #15 Stratford'!$O25</f>
        <v>81.645072243103073</v>
      </c>
      <c r="L14" s="5">
        <f>'[16]CIMIS #169 Porterville'!$O25</f>
        <v>84.121297193156579</v>
      </c>
      <c r="M14" s="5">
        <f>'[5]CIMIS #21 Kettleman'!$O25</f>
        <v>73.071685636280108</v>
      </c>
      <c r="N14" s="5">
        <f>'[19]CIMIS #203 Alpaugh'!$O25</f>
        <v>82.175770795920272</v>
      </c>
      <c r="O14" s="5">
        <f>'[17]CIMIS #182 Delano'!$O25</f>
        <v>81.248519783527627</v>
      </c>
      <c r="P14" s="5">
        <f>'[7]CIMIS #54 Blackwells Corner'!$O25</f>
        <v>81.164378008723247</v>
      </c>
      <c r="Q14" s="5">
        <f>'[13]CIMIS #138 Famoso'!$O25</f>
        <v>83.245488987813133</v>
      </c>
      <c r="R14" s="5">
        <f>'[2]CIMIS #5 Shafter'!$O25</f>
        <v>79.090682872090383</v>
      </c>
      <c r="S14" s="5">
        <f>'[15]CIMIS #146 Belridge'!$O25</f>
        <v>82.24822794983163</v>
      </c>
      <c r="T14" s="5">
        <f>'[12]CIMIS #125 Arvin-Edison'!$O25</f>
        <v>80.52703689862301</v>
      </c>
    </row>
    <row r="15" spans="1:20">
      <c r="A15" s="8">
        <f t="shared" si="0"/>
        <v>40268.958333333336</v>
      </c>
      <c r="B15" s="5">
        <f>'[14]CIMIS #145 Madera'!$O26</f>
        <v>94.189667403683188</v>
      </c>
      <c r="C15" s="5">
        <f>'[8]CIMIS #56 Los Banos'!$O26</f>
        <v>94.496935606264515</v>
      </c>
      <c r="D15" s="5">
        <f>'[11]CIMIS #124 Panoche'!$O26</f>
        <v>88.025153906050718</v>
      </c>
      <c r="E15" s="5">
        <f>'[3]CIMIS #7 Firebaugh-Telles'!$O26</f>
        <v>90.365764229344677</v>
      </c>
      <c r="F15" s="5">
        <f>'[9]CIMIS #80 Fresno State'!$O26</f>
        <v>92.371386344339726</v>
      </c>
      <c r="G15" s="5">
        <f>'[10]CIMIS #105 Westlands'!$O26</f>
        <v>84.836282481242051</v>
      </c>
      <c r="H15" s="5">
        <f>'[6]CIMIS #39 Palier'!$O26</f>
        <v>91.215477308020354</v>
      </c>
      <c r="I15" s="5">
        <f>'[18]CIMIS #190 Five Points SW'!$O26</f>
        <v>87.241747362776039</v>
      </c>
      <c r="J15" s="9">
        <f>'[1]CIMIS #2 Five Points'!$O26</f>
        <v>90.051152191315168</v>
      </c>
      <c r="K15" s="5">
        <f>'[4]CIMIS #15 Stratford'!$O26</f>
        <v>88.120287965504303</v>
      </c>
      <c r="L15" s="5">
        <f>'[16]CIMIS #169 Porterville'!$O26</f>
        <v>92.854676323279364</v>
      </c>
      <c r="M15" s="5">
        <f>'[5]CIMIS #21 Kettleman'!$O26</f>
        <v>85.084985113258426</v>
      </c>
      <c r="N15" s="5">
        <f>'[19]CIMIS #203 Alpaugh'!$O26</f>
        <v>89.955330766113377</v>
      </c>
      <c r="O15" s="5">
        <f>'[17]CIMIS #182 Delano'!$O26</f>
        <v>92.244097425477548</v>
      </c>
      <c r="P15" s="5">
        <f>'[7]CIMIS #54 Blackwells Corner'!$O26</f>
        <v>91.706022789543795</v>
      </c>
      <c r="Q15" s="5">
        <f>'[13]CIMIS #138 Famoso'!$O26</f>
        <v>96.59791056302663</v>
      </c>
      <c r="R15" s="5">
        <f>'[2]CIMIS #5 Shafter'!$O26</f>
        <v>87.206261345661233</v>
      </c>
      <c r="S15" s="5">
        <f>'[15]CIMIS #146 Belridge'!$O26</f>
        <v>86.868750424788914</v>
      </c>
      <c r="T15" s="5">
        <f>'[12]CIMIS #125 Arvin-Edison'!$O26</f>
        <v>85.054544783266465</v>
      </c>
    </row>
    <row r="16" spans="1:20">
      <c r="A16" s="8">
        <f t="shared" si="0"/>
        <v>40633.958333333336</v>
      </c>
      <c r="B16" s="5">
        <f>'[14]CIMIS #145 Madera'!$O27</f>
        <v>93.080651402480726</v>
      </c>
      <c r="C16" s="5">
        <f>'[8]CIMIS #56 Los Banos'!$O27</f>
        <v>93.581494364047558</v>
      </c>
      <c r="D16" s="5">
        <f>'[11]CIMIS #124 Panoche'!$O27</f>
        <v>90.441739615213464</v>
      </c>
      <c r="E16" s="5">
        <f>'[3]CIMIS #7 Firebaugh-Telles'!$O27</f>
        <v>86.381889561173466</v>
      </c>
      <c r="F16" s="5">
        <f>'[9]CIMIS #80 Fresno State'!$O27</f>
        <v>91.125842358214186</v>
      </c>
      <c r="G16" s="5">
        <f>'[10]CIMIS #105 Westlands'!$O27</f>
        <v>89.364617719232911</v>
      </c>
      <c r="H16" s="5">
        <f>'[6]CIMIS #39 Palier'!$O27</f>
        <v>91.384563599606736</v>
      </c>
      <c r="I16" s="5">
        <f>'[18]CIMIS #190 Five Points SW'!$O27</f>
        <v>90.357028908683333</v>
      </c>
      <c r="J16" s="9">
        <f>'[1]CIMIS #2 Five Points'!$O27</f>
        <v>91.361839569573249</v>
      </c>
      <c r="K16" s="5">
        <f>'[4]CIMIS #15 Stratford'!$O27</f>
        <v>86.624822916201765</v>
      </c>
      <c r="L16" s="5">
        <f>'[16]CIMIS #169 Porterville'!$O27</f>
        <v>98.976134603129822</v>
      </c>
      <c r="M16" s="5">
        <f>'[5]CIMIS #21 Kettleman'!$O27</f>
        <v>81.868980692434661</v>
      </c>
      <c r="N16" s="5">
        <f>'[19]CIMIS #203 Alpaugh'!$O27</f>
        <v>93.017930977772949</v>
      </c>
      <c r="O16" s="5">
        <f>'[17]CIMIS #182 Delano'!$O27</f>
        <v>89.036883702268824</v>
      </c>
      <c r="P16" s="5">
        <f>'[7]CIMIS #54 Blackwells Corner'!$O27</f>
        <v>95.010675933384618</v>
      </c>
      <c r="Q16" s="5">
        <f>'[13]CIMIS #138 Famoso'!$O27</f>
        <v>96.80027617169344</v>
      </c>
      <c r="R16" s="5">
        <f>'[2]CIMIS #5 Shafter'!$O27</f>
        <v>86.288989230055222</v>
      </c>
      <c r="S16" s="5">
        <f>'[15]CIMIS #146 Belridge'!$O27</f>
        <v>88.234637172251155</v>
      </c>
      <c r="T16" s="5">
        <f>'[12]CIMIS #125 Arvin-Edison'!$O27</f>
        <v>82.752884106997726</v>
      </c>
    </row>
    <row r="17" spans="1:20">
      <c r="A17" s="8">
        <f>A16+366</f>
        <v>40999.958333333336</v>
      </c>
      <c r="B17" s="5">
        <f>'[14]CIMIS #145 Madera'!$O28</f>
        <v>88.411129021118541</v>
      </c>
      <c r="C17" s="5">
        <f>'[8]CIMIS #56 Los Banos'!$O28</f>
        <v>90.360530790888561</v>
      </c>
      <c r="D17" s="5">
        <f>'[11]CIMIS #124 Panoche'!$O28</f>
        <v>84.180111866145353</v>
      </c>
      <c r="E17" s="5">
        <f>'[3]CIMIS #7 Firebaugh-Telles'!$O28</f>
        <v>84.085719313115305</v>
      </c>
      <c r="F17" s="5">
        <f>'[9]CIMIS #80 Fresno State'!$O28</f>
        <v>86.661372554441641</v>
      </c>
      <c r="G17" s="5">
        <f>'[10]CIMIS #105 Westlands'!$O28</f>
        <v>79.829311726424066</v>
      </c>
      <c r="H17" s="5">
        <f>'[6]CIMIS #39 Palier'!$O28</f>
        <v>84.138671392474862</v>
      </c>
      <c r="I17" s="5">
        <f>'[18]CIMIS #190 Five Points SW'!$O28</f>
        <v>79.6354077935639</v>
      </c>
      <c r="J17" s="9">
        <f>'[1]CIMIS #2 Five Points'!$O28</f>
        <v>85.023420313691304</v>
      </c>
      <c r="K17" s="5">
        <f>'[4]CIMIS #15 Stratford'!$O28</f>
        <v>81.894354813181735</v>
      </c>
      <c r="L17" s="5">
        <f>'[16]CIMIS #169 Porterville'!$O28</f>
        <v>91.683432016374695</v>
      </c>
      <c r="M17" s="5">
        <f>'[5]CIMIS #21 Kettleman'!$O28</f>
        <v>79.752041807280875</v>
      </c>
      <c r="N17" s="5">
        <f>'[19]CIMIS #203 Alpaugh'!$O28</f>
        <v>80.345924364095424</v>
      </c>
      <c r="O17" s="5">
        <f>'[17]CIMIS #182 Delano'!$O28</f>
        <v>82.463543569490867</v>
      </c>
      <c r="P17" s="5">
        <f>'[7]CIMIS #54 Blackwells Corner'!$O28</f>
        <v>86.042338018120518</v>
      </c>
      <c r="Q17" s="5">
        <f>'[13]CIMIS #138 Famoso'!$O28</f>
        <v>86.674295376453983</v>
      </c>
      <c r="R17" s="5">
        <f>'[2]CIMIS #5 Shafter'!$O28</f>
        <v>78.582524288435479</v>
      </c>
      <c r="S17" s="5">
        <f>'[15]CIMIS #146 Belridge'!$O28</f>
        <v>79.550581619864488</v>
      </c>
      <c r="T17" s="5">
        <f>'[12]CIMIS #125 Arvin-Edison'!$O28</f>
        <v>77.135593784991443</v>
      </c>
    </row>
    <row r="18" spans="1:20">
      <c r="A18" s="8">
        <f t="shared" si="0"/>
        <v>41364.958333333336</v>
      </c>
      <c r="B18" s="5">
        <f>'[14]CIMIS #145 Madera'!$O29</f>
        <v>85.302815788755879</v>
      </c>
      <c r="C18" s="5">
        <f>'[8]CIMIS #56 Los Banos'!$O29</f>
        <v>82.345781117408706</v>
      </c>
      <c r="D18" s="5">
        <f>'[11]CIMIS #124 Panoche'!$O29</f>
        <v>75.583723107269179</v>
      </c>
      <c r="E18" s="5">
        <f>'[3]CIMIS #7 Firebaugh-Telles'!$O29</f>
        <v>73.556627882062458</v>
      </c>
      <c r="F18" s="5">
        <f>'[9]CIMIS #80 Fresno State'!$O29</f>
        <v>73.023945264071926</v>
      </c>
      <c r="G18" s="5">
        <f>'[10]CIMIS #105 Westlands'!$O29</f>
        <v>70.525037343526492</v>
      </c>
      <c r="H18" s="5">
        <f>'[6]CIMIS #39 Palier'!$O29</f>
        <v>72.982337639041361</v>
      </c>
      <c r="I18" s="5">
        <f>'[18]CIMIS #190 Five Points SW'!$O29</f>
        <v>67.882273368627693</v>
      </c>
      <c r="J18" s="9">
        <f>'[1]CIMIS #2 Five Points'!$O29</f>
        <v>70.50297872898409</v>
      </c>
      <c r="K18" s="5">
        <f>'[4]CIMIS #15 Stratford'!$O29</f>
        <v>67.814830252457341</v>
      </c>
      <c r="L18" s="5">
        <f>'[16]CIMIS #169 Porterville'!$O29</f>
        <v>76.917927816428346</v>
      </c>
      <c r="M18" s="5">
        <f>'[5]CIMIS #21 Kettleman'!$O29</f>
        <v>50.000544450660982</v>
      </c>
      <c r="N18" s="5">
        <f>'[19]CIMIS #203 Alpaugh'!$O29</f>
        <v>72.173414200529578</v>
      </c>
      <c r="O18" s="5">
        <f>'[17]CIMIS #182 Delano'!$O29</f>
        <v>71.964922794249105</v>
      </c>
      <c r="P18" s="5">
        <f>'[7]CIMIS #54 Blackwells Corner'!$O29</f>
        <v>73.536932934261358</v>
      </c>
      <c r="Q18" s="5">
        <f>'[13]CIMIS #138 Famoso'!$O29</f>
        <v>74.611040676910534</v>
      </c>
      <c r="R18" s="12"/>
      <c r="S18" s="5">
        <f>'[15]CIMIS #146 Belridge'!$O29</f>
        <v>67.908104702221635</v>
      </c>
      <c r="T18" s="5">
        <f>'[12]CIMIS #125 Arvin-Edison'!$O29</f>
        <v>71.640254477636518</v>
      </c>
    </row>
    <row r="19" spans="1:20">
      <c r="A19" s="8">
        <f t="shared" si="0"/>
        <v>41729.958333333336</v>
      </c>
      <c r="B19" s="5">
        <f>'[14]CIMIS #145 Madera'!$O30</f>
        <v>66.872831952117167</v>
      </c>
      <c r="C19" s="5">
        <f>'[8]CIMIS #56 Los Banos'!$O30</f>
        <v>64.644887261123131</v>
      </c>
      <c r="D19" s="5">
        <f>'[11]CIMIS #124 Panoche'!$O30</f>
        <v>65.21780773920932</v>
      </c>
      <c r="E19" s="5">
        <f>'[3]CIMIS #7 Firebaugh-Telles'!$O30</f>
        <v>67.562540600994225</v>
      </c>
      <c r="F19" s="5">
        <f>'[9]CIMIS #80 Fresno State'!$O30</f>
        <v>61.520009623106262</v>
      </c>
      <c r="G19" s="5">
        <f>'[10]CIMIS #105 Westlands'!$O30</f>
        <v>52.258428149372776</v>
      </c>
      <c r="H19" s="5">
        <f>'[6]CIMIS #39 Palier'!$O30</f>
        <v>57.507903480284767</v>
      </c>
      <c r="I19" s="5">
        <f>'[18]CIMIS #190 Five Points SW'!$O30</f>
        <v>57.969946284948264</v>
      </c>
      <c r="J19" s="9">
        <f>'[1]CIMIS #2 Five Points'!$O30</f>
        <v>62.794917345852127</v>
      </c>
      <c r="K19" s="5">
        <f>'[4]CIMIS #15 Stratford'!$O30</f>
        <v>58.865786775849529</v>
      </c>
      <c r="L19" s="5">
        <f>'[16]CIMIS #169 Porterville'!$O30</f>
        <v>66.486532026602163</v>
      </c>
      <c r="M19" s="5">
        <f>'[5]CIMIS #21 Kettleman'!$O30</f>
        <v>49.012243899655914</v>
      </c>
      <c r="N19" s="5">
        <f>'[19]CIMIS #203 Alpaugh'!$O30</f>
        <v>66.756384489296352</v>
      </c>
      <c r="O19" s="5">
        <f>'[17]CIMIS #182 Delano'!$O30</f>
        <v>62.454595578935596</v>
      </c>
      <c r="P19" s="5">
        <f>'[7]CIMIS #54 Blackwells Corner'!$O30</f>
        <v>57.737816918361432</v>
      </c>
      <c r="Q19" s="5">
        <f>'[13]CIMIS #138 Famoso'!$O30</f>
        <v>69.091841222654239</v>
      </c>
      <c r="R19" s="5">
        <f>'[2]CIMIS #5 Shafter'!$O30</f>
        <v>78.435151597892883</v>
      </c>
      <c r="S19" s="5">
        <f>'[15]CIMIS #146 Belridge'!$O30</f>
        <v>61.086794837725847</v>
      </c>
      <c r="T19" s="5">
        <f>'[12]CIMIS #125 Arvin-Edison'!$O30</f>
        <v>60.819746149688399</v>
      </c>
    </row>
    <row r="20" spans="1:20">
      <c r="A20" s="8">
        <f t="shared" si="0"/>
        <v>42094.958333333336</v>
      </c>
      <c r="B20" s="5">
        <f>'[14]CIMIS #145 Madera'!$O31</f>
        <v>60.302655646934454</v>
      </c>
      <c r="C20" s="5">
        <f>'[8]CIMIS #56 Los Banos'!$O31</f>
        <v>67.727159462047211</v>
      </c>
      <c r="D20" s="5">
        <f>'[11]CIMIS #124 Panoche'!$O31</f>
        <v>60.766262232342569</v>
      </c>
      <c r="E20" s="5">
        <f>'[3]CIMIS #7 Firebaugh-Telles'!$O31</f>
        <v>59.695958456706194</v>
      </c>
      <c r="F20" s="5">
        <f>'[9]CIMIS #80 Fresno State'!$O31</f>
        <v>61.507408498942596</v>
      </c>
      <c r="G20" s="5">
        <f>'[10]CIMIS #105 Westlands'!$O31</f>
        <v>53.89774282407484</v>
      </c>
      <c r="H20" s="5">
        <f>'[6]CIMIS #39 Palier'!$O31</f>
        <v>72.715148264282334</v>
      </c>
      <c r="I20" s="5">
        <f>'[18]CIMIS #190 Five Points SW'!$O31</f>
        <v>54.346618477160405</v>
      </c>
      <c r="J20" s="9">
        <f>'[1]CIMIS #2 Five Points'!$O31</f>
        <v>60.787784598076087</v>
      </c>
      <c r="K20" s="5">
        <f>'[4]CIMIS #15 Stratford'!$O31</f>
        <v>59.689218596287901</v>
      </c>
      <c r="L20" s="5">
        <f>'[16]CIMIS #169 Porterville'!$O31</f>
        <v>75.158218278442064</v>
      </c>
      <c r="M20" s="5">
        <f>'[5]CIMIS #21 Kettleman'!$O31</f>
        <v>49.123744019165997</v>
      </c>
      <c r="N20" s="5">
        <f>'[19]CIMIS #203 Alpaugh'!$O31</f>
        <v>65.015001805861061</v>
      </c>
      <c r="O20" s="5">
        <f>'[17]CIMIS #182 Delano'!$O31</f>
        <v>67.813772212574918</v>
      </c>
      <c r="P20" s="5">
        <f>'[7]CIMIS #54 Blackwells Corner'!$O31</f>
        <v>64.411914842881743</v>
      </c>
      <c r="Q20" s="5">
        <f>'[13]CIMIS #138 Famoso'!$O31</f>
        <v>66.303600279473358</v>
      </c>
      <c r="R20" s="5">
        <f>'[2]CIMIS #5 Shafter'!$O31</f>
        <v>70.798098287281221</v>
      </c>
      <c r="S20" s="5">
        <f>'[15]CIMIS #146 Belridge'!$O31</f>
        <v>56.663723391053963</v>
      </c>
      <c r="T20" s="5">
        <f>'[12]CIMIS #125 Arvin-Edison'!$O31</f>
        <v>50.846494737505736</v>
      </c>
    </row>
    <row r="21" spans="1:20">
      <c r="A21" s="8">
        <f>A20+366</f>
        <v>42460.958333333336</v>
      </c>
      <c r="B21" s="5">
        <f>'[14]CIMIS #145 Madera'!$O32</f>
        <v>76.4469477853836</v>
      </c>
      <c r="C21" s="5">
        <f>'[8]CIMIS #56 Los Banos'!$O32</f>
        <v>79.465622375256999</v>
      </c>
      <c r="D21" s="5">
        <f>'[11]CIMIS #124 Panoche'!$O32</f>
        <v>78.821649430603429</v>
      </c>
      <c r="E21" s="5">
        <f>'[3]CIMIS #7 Firebaugh-Telles'!$O32</f>
        <v>77.759077708030418</v>
      </c>
      <c r="F21" s="5">
        <f>'[9]CIMIS #80 Fresno State'!$O32</f>
        <v>78.030618403055087</v>
      </c>
      <c r="G21" s="5">
        <f>'[10]CIMIS #105 Westlands'!$O32</f>
        <v>72.536198028554963</v>
      </c>
      <c r="H21" s="5">
        <f>'[6]CIMIS #39 Palier'!$O32</f>
        <v>76.42426848056266</v>
      </c>
      <c r="I21" s="5">
        <f>'[18]CIMIS #190 Five Points SW'!$O32</f>
        <v>65.295555865861843</v>
      </c>
      <c r="J21" s="9">
        <f>'[1]CIMIS #2 Five Points'!$O32</f>
        <v>73.893853630098874</v>
      </c>
      <c r="K21" s="5">
        <f>'[4]CIMIS #15 Stratford'!$O32</f>
        <v>69.012832728022659</v>
      </c>
      <c r="L21" s="5">
        <f>'[16]CIMIS #169 Porterville'!$O32</f>
        <v>100.48037050156722</v>
      </c>
      <c r="M21" s="5">
        <f>'[5]CIMIS #21 Kettleman'!$O32</f>
        <v>68.452809706640664</v>
      </c>
      <c r="N21" s="5">
        <f>'[19]CIMIS #203 Alpaugh'!$O32</f>
        <v>75.836870979165383</v>
      </c>
      <c r="O21" s="5">
        <f>'[17]CIMIS #182 Delano'!$O32</f>
        <v>73.056955368630952</v>
      </c>
      <c r="P21" s="5">
        <f>'[7]CIMIS #54 Blackwells Corner'!$O32</f>
        <v>81.096191690579417</v>
      </c>
      <c r="Q21" s="12"/>
      <c r="R21" s="5">
        <f>'[2]CIMIS #5 Shafter'!$O32</f>
        <v>71.339706889748527</v>
      </c>
      <c r="S21" s="5">
        <f>'[15]CIMIS #146 Belridge'!$O32</f>
        <v>66.524489248966347</v>
      </c>
      <c r="T21" s="5">
        <f>'[12]CIMIS #125 Arvin-Edison'!$O32</f>
        <v>69.0523351587251</v>
      </c>
    </row>
    <row r="22" spans="1:20">
      <c r="A22" s="10" t="s">
        <v>1</v>
      </c>
      <c r="B22" s="11">
        <f t="shared" ref="B22:I22" si="1">MAX(B2:B21)</f>
        <v>105.46639621931615</v>
      </c>
      <c r="C22" s="11">
        <f t="shared" si="1"/>
        <v>98.187845238189311</v>
      </c>
      <c r="D22" s="11">
        <f t="shared" si="1"/>
        <v>97.140673926127818</v>
      </c>
      <c r="E22" s="11">
        <f t="shared" si="1"/>
        <v>94.515891946125805</v>
      </c>
      <c r="F22" s="11">
        <f t="shared" si="1"/>
        <v>96.667459283978928</v>
      </c>
      <c r="G22" s="11">
        <f t="shared" si="1"/>
        <v>94.317011339172382</v>
      </c>
      <c r="H22" s="11">
        <f t="shared" si="1"/>
        <v>96.535722418766227</v>
      </c>
      <c r="I22" s="11">
        <f t="shared" si="1"/>
        <v>92.983186093777917</v>
      </c>
      <c r="J22" s="11">
        <f>MAX(J2:J21)</f>
        <v>96.222376557127518</v>
      </c>
      <c r="K22" s="11">
        <f t="shared" ref="K22:T22" si="2">MAX(K2:K21)</f>
        <v>92.340173234767576</v>
      </c>
      <c r="L22" s="11">
        <f t="shared" si="2"/>
        <v>100.48037050156722</v>
      </c>
      <c r="M22" s="11">
        <f t="shared" si="2"/>
        <v>85.970987414615593</v>
      </c>
      <c r="N22" s="11">
        <f t="shared" si="2"/>
        <v>93.017930977772949</v>
      </c>
      <c r="O22" s="11">
        <f t="shared" si="2"/>
        <v>92.244097425477548</v>
      </c>
      <c r="P22" s="11">
        <f t="shared" si="2"/>
        <v>95.010675933384618</v>
      </c>
      <c r="Q22" s="11">
        <f t="shared" si="2"/>
        <v>97.873898434621992</v>
      </c>
      <c r="R22" s="11">
        <f t="shared" si="2"/>
        <v>89.128416188662072</v>
      </c>
      <c r="S22" s="11">
        <f t="shared" si="2"/>
        <v>91.232458255644929</v>
      </c>
      <c r="T22" s="11">
        <f t="shared" si="2"/>
        <v>87.179974940297143</v>
      </c>
    </row>
    <row r="23" spans="1:20">
      <c r="A23" s="10" t="s">
        <v>2</v>
      </c>
      <c r="B23" s="11">
        <f t="shared" ref="B23:I23" si="3">MIN(B2:B21)</f>
        <v>60.302655646934454</v>
      </c>
      <c r="C23" s="11">
        <f t="shared" si="3"/>
        <v>64.644887261123131</v>
      </c>
      <c r="D23" s="11">
        <f t="shared" si="3"/>
        <v>60.766262232342569</v>
      </c>
      <c r="E23" s="11">
        <f t="shared" si="3"/>
        <v>59.695958456706194</v>
      </c>
      <c r="F23" s="11">
        <f t="shared" si="3"/>
        <v>61.507408498942596</v>
      </c>
      <c r="G23" s="11">
        <f t="shared" si="3"/>
        <v>52.258428149372776</v>
      </c>
      <c r="H23" s="11">
        <f t="shared" si="3"/>
        <v>57.507903480284767</v>
      </c>
      <c r="I23" s="11">
        <f t="shared" si="3"/>
        <v>54.346618477160405</v>
      </c>
      <c r="J23" s="11">
        <f>MIN(J2:J21)</f>
        <v>60.787784598076087</v>
      </c>
      <c r="K23" s="11">
        <f t="shared" ref="K23:T23" si="4">MIN(K2:K21)</f>
        <v>58.865786775849529</v>
      </c>
      <c r="L23" s="11">
        <f t="shared" si="4"/>
        <v>66.486532026602163</v>
      </c>
      <c r="M23" s="11">
        <f t="shared" si="4"/>
        <v>49.012243899655914</v>
      </c>
      <c r="N23" s="11">
        <f t="shared" si="4"/>
        <v>65.015001805861061</v>
      </c>
      <c r="O23" s="11">
        <f t="shared" si="4"/>
        <v>62.454595578935596</v>
      </c>
      <c r="P23" s="11">
        <f t="shared" si="4"/>
        <v>57.737816918361432</v>
      </c>
      <c r="Q23" s="11">
        <f t="shared" si="4"/>
        <v>66.303600279473358</v>
      </c>
      <c r="R23" s="11">
        <f t="shared" si="4"/>
        <v>67.926272966923023</v>
      </c>
      <c r="S23" s="11">
        <f t="shared" si="4"/>
        <v>56.663723391053963</v>
      </c>
      <c r="T23" s="11">
        <f t="shared" si="4"/>
        <v>50.846494737505736</v>
      </c>
    </row>
    <row r="24" spans="1:20">
      <c r="A24" s="10" t="s">
        <v>5</v>
      </c>
      <c r="B24" s="11">
        <f t="shared" ref="B24:I24" si="5">MEDIAN(B2:B21)</f>
        <v>88.585407224816066</v>
      </c>
      <c r="C24" s="11">
        <f t="shared" si="5"/>
        <v>85.296806925249399</v>
      </c>
      <c r="D24" s="11">
        <f t="shared" si="5"/>
        <v>84.197385465699426</v>
      </c>
      <c r="E24" s="11">
        <f t="shared" si="5"/>
        <v>82.878850668986814</v>
      </c>
      <c r="F24" s="11">
        <f t="shared" si="5"/>
        <v>83.904868312855513</v>
      </c>
      <c r="G24" s="11">
        <f t="shared" si="5"/>
        <v>79.48884083372343</v>
      </c>
      <c r="H24" s="11">
        <f t="shared" si="5"/>
        <v>82.03802432849028</v>
      </c>
      <c r="I24" s="11">
        <f t="shared" si="5"/>
        <v>77.754165947103502</v>
      </c>
      <c r="J24" s="11">
        <f>MEDIAN(J2:J21)</f>
        <v>81.619690072446815</v>
      </c>
      <c r="K24" s="11">
        <f t="shared" ref="K24:T24" si="6">MEDIAN(K2:K21)</f>
        <v>80.875302211728936</v>
      </c>
      <c r="L24" s="11">
        <f t="shared" si="6"/>
        <v>85.558373397141693</v>
      </c>
      <c r="M24" s="11">
        <f t="shared" si="6"/>
        <v>72.602882800831679</v>
      </c>
      <c r="N24" s="11">
        <f t="shared" si="6"/>
        <v>77.887510606070066</v>
      </c>
      <c r="O24" s="11">
        <f t="shared" si="6"/>
        <v>77.4336178917967</v>
      </c>
      <c r="P24" s="11">
        <f t="shared" si="6"/>
        <v>80.355387643924928</v>
      </c>
      <c r="Q24" s="11">
        <f t="shared" si="6"/>
        <v>83.339251103782885</v>
      </c>
      <c r="R24" s="11">
        <f t="shared" si="6"/>
        <v>78.582524288435479</v>
      </c>
      <c r="S24" s="11">
        <f t="shared" si="6"/>
        <v>78.440126765933726</v>
      </c>
      <c r="T24" s="11">
        <f t="shared" si="6"/>
        <v>76.084474844245761</v>
      </c>
    </row>
    <row r="25" spans="1:20">
      <c r="A25" s="10" t="s">
        <v>3</v>
      </c>
      <c r="B25" s="11">
        <f>_xlfn.PERCENTILE.INC(B2:B21,0.1)</f>
        <v>73.574713035403676</v>
      </c>
      <c r="C25" s="11">
        <f t="shared" ref="C25:I25" si="7">_xlfn.PERCENTILE.INC(C2:C21,0.1)</f>
        <v>75.477228173097998</v>
      </c>
      <c r="D25" s="11">
        <f t="shared" si="7"/>
        <v>74.547131570463193</v>
      </c>
      <c r="E25" s="11">
        <f t="shared" si="7"/>
        <v>72.957219153955634</v>
      </c>
      <c r="F25" s="11">
        <f t="shared" si="7"/>
        <v>71.873551699975366</v>
      </c>
      <c r="G25" s="11">
        <f t="shared" si="7"/>
        <v>68.862307891581338</v>
      </c>
      <c r="H25" s="11">
        <f t="shared" si="7"/>
        <v>72.955618701565456</v>
      </c>
      <c r="I25" s="11">
        <f t="shared" si="7"/>
        <v>59.435068201130981</v>
      </c>
      <c r="J25" s="11">
        <f>_xlfn.PERCENTILE.INC(J2:J21,0.1)</f>
        <v>69.705348239848888</v>
      </c>
      <c r="K25" s="11">
        <f t="shared" ref="K25:T25" si="8">_xlfn.PERCENTILE.INC(K2:K21,0.1)</f>
        <v>67.0022690868404</v>
      </c>
      <c r="L25" s="11">
        <f t="shared" si="8"/>
        <v>76.038073047435205</v>
      </c>
      <c r="M25" s="11">
        <f t="shared" si="8"/>
        <v>49.912864407511485</v>
      </c>
      <c r="N25" s="11">
        <f t="shared" si="8"/>
        <v>66.582246220952825</v>
      </c>
      <c r="O25" s="11">
        <f t="shared" si="8"/>
        <v>69.0497263870528</v>
      </c>
      <c r="P25" s="11">
        <f t="shared" si="8"/>
        <v>69.804928301570314</v>
      </c>
      <c r="Q25" s="11">
        <f t="shared" si="8"/>
        <v>71.222455171755769</v>
      </c>
      <c r="R25" s="11">
        <f t="shared" si="8"/>
        <v>71.231385169255063</v>
      </c>
      <c r="S25" s="11">
        <f t="shared" si="8"/>
        <v>64.893180925594194</v>
      </c>
      <c r="T25" s="11">
        <f t="shared" si="8"/>
        <v>65.737029152187205</v>
      </c>
    </row>
    <row r="26" spans="1:20">
      <c r="A26" s="10" t="s">
        <v>4</v>
      </c>
      <c r="B26" s="11">
        <f t="shared" ref="B26:I26" si="9">_xlfn.PERCENTILE.INC(B2:B21,0.9)</f>
        <v>99.589326321690024</v>
      </c>
      <c r="C26" s="11">
        <f t="shared" si="9"/>
        <v>94.274331235378241</v>
      </c>
      <c r="D26" s="11">
        <f t="shared" si="9"/>
        <v>93.859070151919624</v>
      </c>
      <c r="E26" s="11">
        <f t="shared" si="9"/>
        <v>91.95605426561238</v>
      </c>
      <c r="F26" s="11">
        <f t="shared" si="9"/>
        <v>92.637337635144348</v>
      </c>
      <c r="G26" s="11">
        <f t="shared" si="9"/>
        <v>90.181511382766487</v>
      </c>
      <c r="H26" s="11">
        <f t="shared" si="9"/>
        <v>92.034287828564644</v>
      </c>
      <c r="I26" s="11">
        <f t="shared" si="9"/>
        <v>89.733972599501882</v>
      </c>
      <c r="J26" s="11">
        <f>_xlfn.PERCENTILE.INC(J2:J21,0.9)</f>
        <v>90.182220929140982</v>
      </c>
      <c r="K26" s="11">
        <f t="shared" ref="K26:T26" si="10">_xlfn.PERCENTILE.INC(K2:K21,0.9)</f>
        <v>88.377739296402012</v>
      </c>
      <c r="L26" s="11">
        <f t="shared" si="10"/>
        <v>96.668288558770939</v>
      </c>
      <c r="M26" s="11">
        <f t="shared" si="10"/>
        <v>85.138228692473646</v>
      </c>
      <c r="N26" s="11">
        <f t="shared" si="10"/>
        <v>90.261590787279331</v>
      </c>
      <c r="O26" s="11">
        <f t="shared" si="10"/>
        <v>89.001208708357112</v>
      </c>
      <c r="P26" s="11">
        <f t="shared" si="10"/>
        <v>91.72494533648117</v>
      </c>
      <c r="Q26" s="11">
        <f t="shared" si="10"/>
        <v>96.658620245626679</v>
      </c>
      <c r="R26" s="11">
        <f t="shared" si="10"/>
        <v>87.357135389456644</v>
      </c>
      <c r="S26" s="11">
        <f t="shared" si="10"/>
        <v>89.213285366387083</v>
      </c>
      <c r="T26" s="11">
        <f t="shared" si="10"/>
        <v>82.991935106961236</v>
      </c>
    </row>
    <row r="31" spans="1:20">
      <c r="R3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32" sqref="B32"/>
    </sheetView>
  </sheetViews>
  <sheetFormatPr defaultRowHeight="15"/>
  <cols>
    <col min="1" max="1" width="14.5703125" bestFit="1" customWidth="1"/>
    <col min="2" max="20" width="14.5703125" customWidth="1"/>
  </cols>
  <sheetData>
    <row r="1" spans="1:20" ht="45">
      <c r="A1" s="6" t="s">
        <v>0</v>
      </c>
      <c r="B1" s="3" t="str">
        <f>'[7]CIMIS #54 Blackwells Corner'!$O$12</f>
        <v>CIMIS #54 Blackwells Corner</v>
      </c>
      <c r="C1" s="4" t="str">
        <f>'[12]CIMIS #125 Arvin-Edison'!$O$12</f>
        <v>CIMIS #125 Arvin-Edison</v>
      </c>
      <c r="D1" s="3" t="str">
        <f>'[13]CIMIS #138 Famoso'!$O$12</f>
        <v>CIMIS #138 Famoso</v>
      </c>
      <c r="E1" s="3" t="str">
        <f>'[15]CIMIS #146 Belridge'!$O$12</f>
        <v>CIMIS #146 Belridge</v>
      </c>
      <c r="F1" s="3" t="str">
        <f>'[16]CIMIS #169 Porterville'!$O$12</f>
        <v>CIMIS #169 Porterville</v>
      </c>
      <c r="G1" s="3" t="str">
        <f>'[2]CIMIS #5 Shafter'!$O$12</f>
        <v>CIMIS #5 Shafter</v>
      </c>
      <c r="H1" s="3" t="str">
        <f>'[5]CIMIS #21 Kettleman'!$O$12</f>
        <v>CIMIS #21 Kettleman</v>
      </c>
      <c r="I1" s="3" t="str">
        <f>'[9]CIMIS #80 Fresno State'!$O$12</f>
        <v>CIMIS #80 Fresno State</v>
      </c>
      <c r="J1" s="3" t="str">
        <f>'[6]CIMIS #39 Palier'!$O$12</f>
        <v>CIMIS #39 Palier</v>
      </c>
      <c r="K1" s="3" t="str">
        <f>'[17]CIMIS #182 Delano'!$O$12</f>
        <v>CIMIS #182 Delano</v>
      </c>
      <c r="L1" s="7" t="str">
        <f>'[1]CIMIS #2 Five Points'!$O$12</f>
        <v>CIMIS #2 Five Points</v>
      </c>
      <c r="M1" s="3" t="str">
        <f>'[18]CIMIS #190 Five Points SW'!$O$12</f>
        <v>CIMIS #190 Five Points SW</v>
      </c>
      <c r="N1" s="3" t="str">
        <f>'[14]CIMIS #145 Madera'!$O$12</f>
        <v>CIMIS #145 Madera</v>
      </c>
      <c r="O1" s="3" t="str">
        <f>'[19]CIMIS #203 Alpaugh'!$O$12</f>
        <v>CIMIS #203 Alpaugh</v>
      </c>
      <c r="P1" s="3" t="str">
        <f>'[4]CIMIS #15 Stratford'!$O$12</f>
        <v>CIMIS #15 Stratford</v>
      </c>
      <c r="Q1" s="3" t="str">
        <f>'[10]CIMIS #105 Westlands'!$O$12</f>
        <v>CIMIS #105 Westlands</v>
      </c>
      <c r="R1" s="3" t="str">
        <f>'[3]CIMIS #7 Firebaugh-Telles'!$O$12</f>
        <v>CIMIS #7 Firebaugh-Telles</v>
      </c>
      <c r="S1" s="3" t="str">
        <f>'[11]CIMIS #124 Panoche'!$O$12</f>
        <v>CIMIS #124 Panoche</v>
      </c>
      <c r="T1" s="3" t="str">
        <f>'[8]CIMIS #56 Los Banos'!$O$12</f>
        <v>CIMIS #56 Los Banos</v>
      </c>
    </row>
    <row r="2" spans="1:20">
      <c r="A2" s="8">
        <v>35520.958333333336</v>
      </c>
      <c r="B2" s="5">
        <f>'[7]CIMIS #54 Blackwells Corner'!$O13</f>
        <v>77.186085891283682</v>
      </c>
      <c r="C2" s="5">
        <f>'[12]CIMIS #125 Arvin-Edison'!$O13</f>
        <v>74.775615423038317</v>
      </c>
      <c r="D2" s="12"/>
      <c r="E2" s="13"/>
      <c r="F2" s="13"/>
      <c r="G2" s="5">
        <f>'[2]CIMIS #5 Shafter'!$O13</f>
        <v>75.830202181914885</v>
      </c>
      <c r="H2" s="5">
        <f>'[5]CIMIS #21 Kettleman'!$O13</f>
        <v>72.179545687441603</v>
      </c>
      <c r="I2" s="5">
        <f>'[9]CIMIS #80 Fresno State'!$O13</f>
        <v>78.771066767637976</v>
      </c>
      <c r="J2" s="5">
        <f>'[6]CIMIS #39 Palier'!$O13</f>
        <v>83.441162527148862</v>
      </c>
      <c r="K2" s="13"/>
      <c r="L2" s="9">
        <f>'[1]CIMIS #2 Five Points'!$O13</f>
        <v>79.493550624912359</v>
      </c>
      <c r="M2" s="13"/>
      <c r="N2" s="12"/>
      <c r="O2" s="13"/>
      <c r="P2" s="5">
        <f>'[4]CIMIS #15 Stratford'!$O13</f>
        <v>80.353654142493866</v>
      </c>
      <c r="Q2" s="5">
        <f>'[10]CIMIS #105 Westlands'!$O13</f>
        <v>74.420299753889168</v>
      </c>
      <c r="R2" s="5">
        <f>'[3]CIMIS #7 Firebaugh-Telles'!$O13</f>
        <v>78.518344193526815</v>
      </c>
      <c r="S2" s="5">
        <f>'[11]CIMIS #124 Panoche'!$O13</f>
        <v>79.533735971397363</v>
      </c>
      <c r="T2" s="5">
        <f>'[8]CIMIS #56 Los Banos'!$O13</f>
        <v>76.338346918770299</v>
      </c>
    </row>
    <row r="3" spans="1:20">
      <c r="A3" s="8">
        <f>A2+365</f>
        <v>35885.958333333336</v>
      </c>
      <c r="B3" s="5">
        <f>'[7]CIMIS #54 Blackwells Corner'!$O14</f>
        <v>83.164162927310116</v>
      </c>
      <c r="C3" s="5">
        <f>'[12]CIMIS #125 Arvin-Edison'!$O14</f>
        <v>77.340601159127175</v>
      </c>
      <c r="D3" s="5">
        <f>'[13]CIMIS #138 Famoso'!$O14</f>
        <v>85.232871348726803</v>
      </c>
      <c r="E3" s="13"/>
      <c r="F3" s="13"/>
      <c r="G3" s="5">
        <f>'[2]CIMIS #5 Shafter'!$O14</f>
        <v>82.840583126982111</v>
      </c>
      <c r="H3" s="5">
        <f>'[5]CIMIS #21 Kettleman'!$O14</f>
        <v>77.344987520763496</v>
      </c>
      <c r="I3" s="5">
        <f>'[9]CIMIS #80 Fresno State'!$O14</f>
        <v>87.292647875886715</v>
      </c>
      <c r="J3" s="5">
        <f>'[6]CIMIS #39 Palier'!$O14</f>
        <v>87.424020305470407</v>
      </c>
      <c r="K3" s="13"/>
      <c r="L3" s="9">
        <f>'[1]CIMIS #2 Five Points'!$O14</f>
        <v>85.655295022789886</v>
      </c>
      <c r="M3" s="13"/>
      <c r="N3" s="12"/>
      <c r="O3" s="13"/>
      <c r="P3" s="5">
        <f>'[4]CIMIS #15 Stratford'!$O14</f>
        <v>88.050670101791098</v>
      </c>
      <c r="Q3" s="5">
        <f>'[10]CIMIS #105 Westlands'!$O14</f>
        <v>85.269465586092849</v>
      </c>
      <c r="R3" s="5">
        <f>'[3]CIMIS #7 Firebaugh-Telles'!$O14</f>
        <v>88.511014584273909</v>
      </c>
      <c r="S3" s="5">
        <f>'[11]CIMIS #124 Panoche'!$O14</f>
        <v>88.139307225537976</v>
      </c>
      <c r="T3" s="5">
        <f>'[8]CIMIS #56 Los Banos'!$O14</f>
        <v>84.218360932167599</v>
      </c>
    </row>
    <row r="4" spans="1:20">
      <c r="A4" s="8">
        <f t="shared" ref="A4:A20" si="0">A3+365</f>
        <v>36250.958333333336</v>
      </c>
      <c r="B4" s="5">
        <f>'[7]CIMIS #54 Blackwells Corner'!$O15</f>
        <v>91.895248258917576</v>
      </c>
      <c r="C4" s="5">
        <f>'[12]CIMIS #125 Arvin-Edison'!$O15</f>
        <v>87.179974940297143</v>
      </c>
      <c r="D4" s="5">
        <f>'[13]CIMIS #138 Famoso'!$O15</f>
        <v>97.873898434621992</v>
      </c>
      <c r="E4" s="5">
        <f>'[15]CIMIS #146 Belridge'!$O15</f>
        <v>91.232458255644929</v>
      </c>
      <c r="F4" s="13"/>
      <c r="G4" s="5">
        <f>'[2]CIMIS #5 Shafter'!$O15</f>
        <v>87.960631564638277</v>
      </c>
      <c r="H4" s="5">
        <f>'[5]CIMIS #21 Kettleman'!$O15</f>
        <v>81.609748613545207</v>
      </c>
      <c r="I4" s="5">
        <f>'[9]CIMIS #80 Fresno State'!$O15</f>
        <v>89.264004375283918</v>
      </c>
      <c r="J4" s="5">
        <f>'[6]CIMIS #39 Palier'!$O15</f>
        <v>91.632217228959178</v>
      </c>
      <c r="K4" s="13"/>
      <c r="L4" s="9">
        <f>'[1]CIMIS #2 Five Points'!$O15</f>
        <v>88.298587464179263</v>
      </c>
      <c r="M4" s="13"/>
      <c r="N4" s="5">
        <f>'[14]CIMIS #145 Madera'!$O15</f>
        <v>99.570830352944569</v>
      </c>
      <c r="O4" s="13"/>
      <c r="P4" s="5">
        <f>'[4]CIMIS #15 Stratford'!$O15</f>
        <v>90.694801274481335</v>
      </c>
      <c r="Q4" s="5">
        <f>'[10]CIMIS #105 Westlands'!$O15</f>
        <v>93.733029584123898</v>
      </c>
      <c r="R4" s="5">
        <f>'[3]CIMIS #7 Firebaugh-Telles'!$O15</f>
        <v>94.515891946125805</v>
      </c>
      <c r="S4" s="5">
        <f>'[11]CIMIS #124 Panoche'!$O15</f>
        <v>97.140673926127818</v>
      </c>
      <c r="T4" s="5">
        <f>'[8]CIMIS #56 Los Banos'!$O15</f>
        <v>94.249597416390884</v>
      </c>
    </row>
    <row r="5" spans="1:20">
      <c r="A5" s="8">
        <f>A4+366</f>
        <v>36616.958333333336</v>
      </c>
      <c r="B5" s="5">
        <f>'[7]CIMIS #54 Blackwells Corner'!$O16</f>
        <v>70.404152019202371</v>
      </c>
      <c r="C5" s="5">
        <f>'[12]CIMIS #125 Arvin-Edison'!$O16</f>
        <v>66.283393930242624</v>
      </c>
      <c r="D5" s="5">
        <f>'[13]CIMIS #138 Famoso'!$O16</f>
        <v>72.13557543565642</v>
      </c>
      <c r="E5" s="5">
        <f>'[15]CIMIS #146 Belridge'!$O16</f>
        <v>69.911897589268023</v>
      </c>
      <c r="F5" s="13"/>
      <c r="G5" s="5">
        <f>'[2]CIMIS #5 Shafter'!$O16</f>
        <v>67.926272966923023</v>
      </c>
      <c r="H5" s="5">
        <f>'[5]CIMIS #21 Kettleman'!$O16</f>
        <v>67.957391393994698</v>
      </c>
      <c r="I5" s="5">
        <f>'[9]CIMIS #80 Fresno State'!$O16</f>
        <v>74.618235421945514</v>
      </c>
      <c r="J5" s="5">
        <f>'[6]CIMIS #39 Palier'!$O16</f>
        <v>73.803199243652273</v>
      </c>
      <c r="K5" s="13"/>
      <c r="L5" s="9">
        <f>'[1]CIMIS #2 Five Points'!$O16</f>
        <v>70.473173894737414</v>
      </c>
      <c r="M5" s="13"/>
      <c r="N5" s="5">
        <f>'[14]CIMIS #145 Madera'!$O16</f>
        <v>85.366716920581979</v>
      </c>
      <c r="O5" s="13"/>
      <c r="P5" s="5">
        <f>'[4]CIMIS #15 Stratford'!$O16</f>
        <v>72.653175678662933</v>
      </c>
      <c r="Q5" s="5">
        <f>'[10]CIMIS #105 Westlands'!$O16</f>
        <v>76.202299133878171</v>
      </c>
      <c r="R5" s="5">
        <f>'[3]CIMIS #7 Firebaugh-Telles'!$O16</f>
        <v>76.345059971730734</v>
      </c>
      <c r="S5" s="5">
        <f>'[11]CIMIS #124 Panoche'!$O16</f>
        <v>79.247731728670431</v>
      </c>
      <c r="T5" s="5">
        <f>'[8]CIMIS #56 Los Banos'!$O16</f>
        <v>80.997907405737266</v>
      </c>
    </row>
    <row r="6" spans="1:20">
      <c r="A6" s="8">
        <f t="shared" si="0"/>
        <v>36981.958333333336</v>
      </c>
      <c r="B6" s="5">
        <f>'[7]CIMIS #54 Blackwells Corner'!$O17</f>
        <v>88.7892564484427</v>
      </c>
      <c r="C6" s="5">
        <f>'[12]CIMIS #125 Arvin-Edison'!$O17</f>
        <v>82.762756254038436</v>
      </c>
      <c r="D6" s="5">
        <f>'[13]CIMIS #138 Famoso'!$O17</f>
        <v>90.195515007245689</v>
      </c>
      <c r="E6" s="5">
        <f>'[15]CIMIS #146 Belridge'!$O17</f>
        <v>90.696069491783192</v>
      </c>
      <c r="F6" s="5">
        <f>'[16]CIMIS #169 Porterville'!$O17</f>
        <v>93.881562711155908</v>
      </c>
      <c r="G6" s="5">
        <f>'[2]CIMIS #5 Shafter'!$O17</f>
        <v>84.893122008386285</v>
      </c>
      <c r="H6" s="5">
        <f>'[5]CIMIS #21 Kettleman'!$O17</f>
        <v>85.970987414615593</v>
      </c>
      <c r="I6" s="5">
        <f>'[9]CIMIS #80 Fresno State'!$O17</f>
        <v>96.667459283978928</v>
      </c>
      <c r="J6" s="5">
        <f>'[6]CIMIS #39 Palier'!$O17</f>
        <v>96.535722418766227</v>
      </c>
      <c r="K6" s="13"/>
      <c r="L6" s="9">
        <f>'[1]CIMIS #2 Five Points'!$O17</f>
        <v>89.637332616389926</v>
      </c>
      <c r="M6" s="13"/>
      <c r="N6" s="5">
        <f>'[14]CIMIS #145 Madera'!$O17</f>
        <v>99.632483582096086</v>
      </c>
      <c r="O6" s="13"/>
      <c r="P6" s="5">
        <f>'[4]CIMIS #15 Stratford'!$O17</f>
        <v>87.553967353961298</v>
      </c>
      <c r="Q6" s="5">
        <f>'[10]CIMIS #105 Westlands'!$O17</f>
        <v>89.786898249282331</v>
      </c>
      <c r="R6" s="5">
        <f>'[3]CIMIS #7 Firebaugh-Telles'!$O17</f>
        <v>93.07567227242015</v>
      </c>
      <c r="S6" s="5">
        <f>'[11]CIMIS #124 Panoche'!$O17</f>
        <v>95.534254323872915</v>
      </c>
      <c r="T6" s="5">
        <f>'[8]CIMIS #56 Los Banos'!$O17</f>
        <v>91.149335591460215</v>
      </c>
    </row>
    <row r="7" spans="1:20">
      <c r="A7" s="8">
        <f t="shared" si="0"/>
        <v>37346.958333333336</v>
      </c>
      <c r="B7" s="5">
        <f>'[7]CIMIS #54 Blackwells Corner'!$O18</f>
        <v>76.283160341729513</v>
      </c>
      <c r="C7" s="5">
        <f>'[12]CIMIS #125 Arvin-Edison'!$O18</f>
        <v>75.03335590350008</v>
      </c>
      <c r="D7" s="5">
        <f>'[13]CIMIS #138 Famoso'!$O18</f>
        <v>81.428842086457848</v>
      </c>
      <c r="E7" s="5">
        <f>'[15]CIMIS #146 Belridge'!$O18</f>
        <v>78.528716494370002</v>
      </c>
      <c r="F7" s="5">
        <f>'[16]CIMIS #169 Porterville'!$O18</f>
        <v>81.421629627779907</v>
      </c>
      <c r="G7" s="5">
        <f>'[2]CIMIS #5 Shafter'!$O18</f>
        <v>74.894454703149052</v>
      </c>
      <c r="H7" s="5">
        <f>'[5]CIMIS #21 Kettleman'!$O18</f>
        <v>71.947953123909997</v>
      </c>
      <c r="I7" s="5">
        <f>'[9]CIMIS #80 Fresno State'!$O18</f>
        <v>83.168734773500205</v>
      </c>
      <c r="J7" s="5">
        <f>'[6]CIMIS #39 Palier'!$O18</f>
        <v>81.027963865387449</v>
      </c>
      <c r="K7" s="12"/>
      <c r="L7" s="9">
        <f>'[1]CIMIS #2 Five Points'!$O18</f>
        <v>81.073123395711377</v>
      </c>
      <c r="M7" s="13"/>
      <c r="N7" s="5">
        <f>'[14]CIMIS #145 Madera'!$O18</f>
        <v>88.759685428513592</v>
      </c>
      <c r="O7" s="13"/>
      <c r="P7" s="5">
        <f>'[4]CIMIS #15 Stratford'!$O18</f>
        <v>80.237655714510993</v>
      </c>
      <c r="Q7" s="5">
        <f>'[10]CIMIS #105 Westlands'!$O18</f>
        <v>81.882627483729664</v>
      </c>
      <c r="R7" s="5">
        <f>'[3]CIMIS #7 Firebaugh-Telles'!$O18</f>
        <v>82.915740611322974</v>
      </c>
      <c r="S7" s="5">
        <f>'[11]CIMIS #124 Panoche'!$O18</f>
        <v>82.573473395608687</v>
      </c>
      <c r="T7" s="5">
        <f>'[8]CIMIS #56 Los Banos'!$O18</f>
        <v>81.091290347526467</v>
      </c>
    </row>
    <row r="8" spans="1:20">
      <c r="A8" s="8">
        <f t="shared" si="0"/>
        <v>37711.958333333336</v>
      </c>
      <c r="B8" s="5">
        <f>'[7]CIMIS #54 Blackwells Corner'!$O19</f>
        <v>76.59811998529733</v>
      </c>
      <c r="C8" s="5">
        <f>'[12]CIMIS #125 Arvin-Edison'!$O19</f>
        <v>78.711905789437708</v>
      </c>
      <c r="D8" s="5">
        <f>'[13]CIMIS #138 Famoso'!$O19</f>
        <v>80.343732484205248</v>
      </c>
      <c r="E8" s="5">
        <f>'[15]CIMIS #146 Belridge'!$O19</f>
        <v>78.351537037497451</v>
      </c>
      <c r="F8" s="5">
        <f>'[16]CIMIS #169 Porterville'!$O19</f>
        <v>86.995449601126808</v>
      </c>
      <c r="G8" s="5">
        <f>'[2]CIMIS #5 Shafter'!$O19</f>
        <v>79.490663535138992</v>
      </c>
      <c r="H8" s="5">
        <f>'[5]CIMIS #21 Kettleman'!$O19</f>
        <v>68.310444495980164</v>
      </c>
      <c r="I8" s="5">
        <f>'[9]CIMIS #80 Fresno State'!$O19</f>
        <v>85.703126691646048</v>
      </c>
      <c r="J8" s="5">
        <f>'[6]CIMIS #39 Palier'!$O19</f>
        <v>81.671932410774161</v>
      </c>
      <c r="K8" s="5">
        <f>'[17]CIMIS #182 Delano'!$O19</f>
        <v>79.164160204879067</v>
      </c>
      <c r="L8" s="9">
        <f>'[1]CIMIS #2 Five Points'!$O19</f>
        <v>83.164551817261838</v>
      </c>
      <c r="M8" s="12"/>
      <c r="N8" s="5">
        <f>'[14]CIMIS #145 Madera'!$O19</f>
        <v>92.703873130801242</v>
      </c>
      <c r="O8" s="13"/>
      <c r="P8" s="5">
        <f>'[4]CIMIS #15 Stratford'!$O19</f>
        <v>79.07645707144502</v>
      </c>
      <c r="Q8" s="5">
        <f>'[10]CIMIS #105 Westlands'!$O19</f>
        <v>79.148369941022793</v>
      </c>
      <c r="R8" s="5">
        <f>'[3]CIMIS #7 Firebaugh-Telles'!$O19</f>
        <v>82.841960726650655</v>
      </c>
      <c r="S8" s="5">
        <f>'[11]CIMIS #124 Panoche'!$O19</f>
        <v>84.2146590652535</v>
      </c>
      <c r="T8" s="5">
        <f>'[8]CIMIS #56 Los Banos'!$O19</f>
        <v>84.228620583433496</v>
      </c>
    </row>
    <row r="9" spans="1:20">
      <c r="A9" s="8">
        <f>A8+366</f>
        <v>38077.958333333336</v>
      </c>
      <c r="B9" s="5">
        <f>'[7]CIMIS #54 Blackwells Corner'!$O20</f>
        <v>80.662191672851918</v>
      </c>
      <c r="C9" s="5">
        <f>'[12]CIMIS #125 Arvin-Edison'!$O20</f>
        <v>80.026807656426854</v>
      </c>
      <c r="D9" s="5">
        <f>'[13]CIMIS #138 Famoso'!$O20</f>
        <v>82.362849043376173</v>
      </c>
      <c r="E9" s="5">
        <f>'[15]CIMIS #146 Belridge'!$O20</f>
        <v>82.782320290595635</v>
      </c>
      <c r="F9" s="5">
        <f>'[16]CIMIS #169 Porterville'!$O20</f>
        <v>87.704384125535455</v>
      </c>
      <c r="G9" s="5">
        <f>'[2]CIMIS #5 Shafter'!$O20</f>
        <v>80.913558869196777</v>
      </c>
      <c r="H9" s="5">
        <f>'[5]CIMIS #21 Kettleman'!$O20</f>
        <v>77.888472945692229</v>
      </c>
      <c r="I9" s="5">
        <f>'[9]CIMIS #80 Fresno State'!$O20</f>
        <v>84.09129973723293</v>
      </c>
      <c r="J9" s="5">
        <f>'[6]CIMIS #39 Palier'!$O20</f>
        <v>85.374220548151584</v>
      </c>
      <c r="K9" s="5">
        <f>'[17]CIMIS #182 Delano'!$O20</f>
        <v>82.04773322362368</v>
      </c>
      <c r="L9" s="9">
        <f>'[1]CIMIS #2 Five Points'!$O20</f>
        <v>84.148937465426798</v>
      </c>
      <c r="M9" s="5">
        <f>'[18]CIMIS #190 Five Points SW'!$O20</f>
        <v>82.615400761690395</v>
      </c>
      <c r="N9" s="5">
        <f>'[14]CIMIS #145 Madera'!$O20</f>
        <v>92.014989722880671</v>
      </c>
      <c r="O9" s="13"/>
      <c r="P9" s="5">
        <f>'[4]CIMIS #15 Stratford'!$O20</f>
        <v>84.326655880552039</v>
      </c>
      <c r="Q9" s="5">
        <f>'[10]CIMIS #105 Westlands'!$O20</f>
        <v>81.786374419881781</v>
      </c>
      <c r="R9" s="5">
        <f>'[3]CIMIS #7 Firebaugh-Telles'!$O20</f>
        <v>85.604506916105493</v>
      </c>
      <c r="S9" s="5">
        <f>'[11]CIMIS #124 Panoche'!$O20</f>
        <v>85.290878204514456</v>
      </c>
      <c r="T9" s="5">
        <f>'[8]CIMIS #56 Los Banos'!$O20</f>
        <v>87.545229747055942</v>
      </c>
    </row>
    <row r="10" spans="1:20">
      <c r="A10" s="8">
        <f t="shared" si="0"/>
        <v>38442.958333333336</v>
      </c>
      <c r="B10" s="5">
        <f>'[7]CIMIS #54 Blackwells Corner'!$O21</f>
        <v>89.742220927606809</v>
      </c>
      <c r="C10" s="5">
        <f>'[12]CIMIS #125 Arvin-Edison'!$O21</f>
        <v>82.658310253407308</v>
      </c>
      <c r="D10" s="5">
        <f>'[13]CIMIS #138 Famoso'!$O21</f>
        <v>95.323754463093564</v>
      </c>
      <c r="E10" s="5">
        <f>'[15]CIMIS #146 Belridge'!$O21</f>
        <v>88.577806455503037</v>
      </c>
      <c r="F10" s="5">
        <f>'[16]CIMIS #169 Porterville'!$O21</f>
        <v>94.360442514412057</v>
      </c>
      <c r="G10" s="5">
        <f>'[2]CIMIS #5 Shafter'!$O21</f>
        <v>89.128416188662072</v>
      </c>
      <c r="H10" s="5">
        <f>'[5]CIMIS #21 Kettleman'!$O21</f>
        <v>85.617420905410654</v>
      </c>
      <c r="I10" s="5">
        <f>'[9]CIMIS #80 Fresno State'!$O21</f>
        <v>95.030899252385893</v>
      </c>
      <c r="J10" s="5">
        <f>'[6]CIMIS #39 Palier'!$O21</f>
        <v>95.652923225013751</v>
      </c>
      <c r="K10" s="5">
        <f>'[17]CIMIS #182 Delano'!$O21</f>
        <v>88.917967055896469</v>
      </c>
      <c r="L10" s="9">
        <f>'[1]CIMIS #2 Five Points'!$O21</f>
        <v>96.222376557127518</v>
      </c>
      <c r="M10" s="5">
        <f>'[18]CIMIS #190 Five Points SW'!$O21</f>
        <v>92.983186093777917</v>
      </c>
      <c r="N10" s="5">
        <f>'[14]CIMIS #145 Madera'!$O21</f>
        <v>105.46639621931615</v>
      </c>
      <c r="O10" s="13"/>
      <c r="P10" s="5">
        <f>'[4]CIMIS #15 Stratford'!$O21</f>
        <v>92.340173234767576</v>
      </c>
      <c r="Q10" s="5">
        <f>'[10]CIMIS #105 Westlands'!$O21</f>
        <v>94.317011339172382</v>
      </c>
      <c r="R10" s="5">
        <f>'[3]CIMIS #7 Firebaugh-Telles'!$O21</f>
        <v>91.831652264855961</v>
      </c>
      <c r="S10" s="5">
        <f>'[11]CIMIS #124 Panoche'!$O21</f>
        <v>93.672938577258151</v>
      </c>
      <c r="T10" s="5">
        <f>'[8]CIMIS #56 Los Banos'!$O21</f>
        <v>98.187845238189311</v>
      </c>
    </row>
    <row r="11" spans="1:20">
      <c r="A11" s="8">
        <f t="shared" si="0"/>
        <v>38807.958333333336</v>
      </c>
      <c r="B11" s="5">
        <f>'[7]CIMIS #54 Blackwells Corner'!$O22</f>
        <v>80.048583614997938</v>
      </c>
      <c r="C11" s="5">
        <f>'[12]CIMIS #125 Arvin-Edison'!$O22</f>
        <v>73.633599005565998</v>
      </c>
      <c r="D11" s="5">
        <f>'[13]CIMIS #138 Famoso'!$O22</f>
        <v>83.433013219752638</v>
      </c>
      <c r="E11" s="5">
        <f>'[15]CIMIS #146 Belridge'!$O22</f>
        <v>76.358076704147493</v>
      </c>
      <c r="F11" s="5">
        <f>'[16]CIMIS #169 Porterville'!$O22</f>
        <v>79.709119638128186</v>
      </c>
      <c r="G11" s="5">
        <f>'[2]CIMIS #5 Shafter'!$O22</f>
        <v>76.259297013365995</v>
      </c>
      <c r="H11" s="5">
        <f>'[5]CIMIS #21 Kettleman'!$O22</f>
        <v>72.035488562878868</v>
      </c>
      <c r="I11" s="5">
        <f>'[9]CIMIS #80 Fresno State'!$O22</f>
        <v>83.718436888478095</v>
      </c>
      <c r="J11" s="5">
        <f>'[6]CIMIS #39 Palier'!$O22</f>
        <v>79.515004800121119</v>
      </c>
      <c r="K11" s="5">
        <f>'[17]CIMIS #182 Delano'!$O22</f>
        <v>74.25430501676459</v>
      </c>
      <c r="L11" s="9">
        <f>'[1]CIMIS #2 Five Points'!$O22</f>
        <v>82.084490584231162</v>
      </c>
      <c r="M11" s="5">
        <f>'[18]CIMIS #190 Five Points SW'!$O22</f>
        <v>80.999010472850529</v>
      </c>
      <c r="N11" s="5">
        <f>'[14]CIMIS #145 Madera'!$O22</f>
        <v>91.267811164477848</v>
      </c>
      <c r="O11" s="12"/>
      <c r="P11" s="5">
        <f>'[4]CIMIS #15 Stratford'!$O22</f>
        <v>81.396950280964006</v>
      </c>
      <c r="Q11" s="5">
        <f>'[10]CIMIS #105 Westlands'!$O22</f>
        <v>82.182600921581297</v>
      </c>
      <c r="R11" s="5">
        <f>'[3]CIMIS #7 Firebaugh-Telles'!$O22</f>
        <v>83.249861286721853</v>
      </c>
      <c r="S11" s="5">
        <f>'[11]CIMIS #124 Panoche'!$O22</f>
        <v>86.862468770126384</v>
      </c>
      <c r="T11" s="5">
        <f>'[8]CIMIS #56 Los Banos'!$O22</f>
        <v>93.457377360493979</v>
      </c>
    </row>
    <row r="12" spans="1:20">
      <c r="A12" s="8">
        <f t="shared" si="0"/>
        <v>39172.958333333336</v>
      </c>
      <c r="B12" s="5">
        <f>'[7]CIMIS #54 Blackwells Corner'!$O23</f>
        <v>73.840973605997078</v>
      </c>
      <c r="C12" s="5">
        <f>'[12]CIMIS #125 Arvin-Edison'!$O23</f>
        <v>73.464689544612952</v>
      </c>
      <c r="D12" s="5">
        <f>'[13]CIMIS #138 Famoso'!$O23</f>
        <v>79.577871756407376</v>
      </c>
      <c r="E12" s="5">
        <f>'[15]CIMIS #146 Belridge'!$O23</f>
        <v>69.532543885160294</v>
      </c>
      <c r="F12" s="5">
        <f>'[16]CIMIS #169 Porterville'!$O23</f>
        <v>77.727488027132154</v>
      </c>
      <c r="G12" s="5">
        <f>'[2]CIMIS #5 Shafter'!$O23</f>
        <v>71.797910176536561</v>
      </c>
      <c r="H12" s="5">
        <f>'[5]CIMIS #21 Kettleman'!$O23</f>
        <v>67.316381971407168</v>
      </c>
      <c r="I12" s="5">
        <f>'[9]CIMIS #80 Fresno State'!$O23</f>
        <v>79.512052775439201</v>
      </c>
      <c r="J12" s="5">
        <f>'[6]CIMIS #39 Palier'!$O23</f>
        <v>77.780823015254896</v>
      </c>
      <c r="K12" s="5">
        <f>'[17]CIMIS #182 Delano'!$O23</f>
        <v>71.933619460834507</v>
      </c>
      <c r="L12" s="9">
        <f>'[1]CIMIS #2 Five Points'!$O23</f>
        <v>71.687342221335484</v>
      </c>
      <c r="M12" s="5">
        <f>'[18]CIMIS #190 Five Points SW'!$O23</f>
        <v>71.584842412263242</v>
      </c>
      <c r="N12" s="5">
        <f>'[14]CIMIS #145 Madera'!$O23</f>
        <v>78.3333201952031</v>
      </c>
      <c r="O12" s="5">
        <f>'[19]CIMIS #203 Alpaugh'!$O23</f>
        <v>72.462343694674004</v>
      </c>
      <c r="P12" s="5">
        <f>'[4]CIMIS #15 Stratford'!$O23</f>
        <v>73.275691668445461</v>
      </c>
      <c r="Q12" s="5">
        <f>'[10]CIMIS #105 Westlands'!$O23</f>
        <v>71.490591664833346</v>
      </c>
      <c r="R12" s="5">
        <f>'[3]CIMIS #7 Firebaugh-Telles'!$O23</f>
        <v>78.773353815553151</v>
      </c>
      <c r="S12" s="5">
        <f>'[11]CIMIS #124 Panoche'!$O23</f>
        <v>78.390018991668853</v>
      </c>
      <c r="T12" s="5">
        <f>'[8]CIMIS #56 Los Banos'!$O23</f>
        <v>83.908292091863132</v>
      </c>
    </row>
    <row r="13" spans="1:20">
      <c r="A13" s="8">
        <f>A12+366</f>
        <v>39538.958333333336</v>
      </c>
      <c r="B13" s="5">
        <f>'[7]CIMIS #54 Blackwells Corner'!$O24</f>
        <v>78.504776846326308</v>
      </c>
      <c r="C13" s="5">
        <f>'[12]CIMIS #125 Arvin-Edison'!$O24</f>
        <v>72.018564533477957</v>
      </c>
      <c r="D13" s="5">
        <f>'[13]CIMIS #138 Famoso'!$O24</f>
        <v>83.859238813205138</v>
      </c>
      <c r="E13" s="5">
        <f>'[15]CIMIS #146 Belridge'!$O24</f>
        <v>73.740908252378063</v>
      </c>
      <c r="F13" s="5">
        <f>'[16]CIMIS #169 Porterville'!$O24</f>
        <v>81.557438587379806</v>
      </c>
      <c r="G13" s="5">
        <f>'[2]CIMIS #5 Shafter'!$O24</f>
        <v>76.270938367260669</v>
      </c>
      <c r="H13" s="5">
        <f>'[5]CIMIS #21 Kettleman'!$O24</f>
        <v>73.02621991422177</v>
      </c>
      <c r="I13" s="5">
        <f>'[9]CIMIS #80 Fresno State'!$O24</f>
        <v>83.224549175190987</v>
      </c>
      <c r="J13" s="5">
        <f>'[6]CIMIS #39 Palier'!$O24</f>
        <v>79.644865155699563</v>
      </c>
      <c r="K13" s="5">
        <f>'[17]CIMIS #182 Delano'!$O24</f>
        <v>75.703075578714333</v>
      </c>
      <c r="L13" s="9">
        <f>'[1]CIMIS #2 Five Points'!$O24</f>
        <v>78.999149314719375</v>
      </c>
      <c r="M13" s="5">
        <f>'[18]CIMIS #190 Five Points SW'!$O24</f>
        <v>75.781443772556486</v>
      </c>
      <c r="N13" s="5">
        <f>'[14]CIMIS #145 Madera'!$O24</f>
        <v>84.77283636910056</v>
      </c>
      <c r="O13" s="5">
        <f>'[19]CIMIS #203 Alpaugh'!$O24</f>
        <v>79.938150232974735</v>
      </c>
      <c r="P13" s="5">
        <f>'[4]CIMIS #15 Stratford'!$O24</f>
        <v>71.893169999569864</v>
      </c>
      <c r="Q13" s="5">
        <f>'[10]CIMIS #105 Westlands'!$O24</f>
        <v>76.10817638037372</v>
      </c>
      <c r="R13" s="5">
        <f>'[3]CIMIS #7 Firebaugh-Telles'!$O24</f>
        <v>82.254814677222043</v>
      </c>
      <c r="S13" s="5">
        <f>'[11]CIMIS #124 Panoche'!$O24</f>
        <v>84.809611864186081</v>
      </c>
      <c r="T13" s="5">
        <f>'[8]CIMIS #56 Los Banos'!$O24</f>
        <v>88.944935920510829</v>
      </c>
    </row>
    <row r="14" spans="1:20">
      <c r="A14" s="8">
        <f t="shared" si="0"/>
        <v>39903.958333333336</v>
      </c>
      <c r="B14" s="5">
        <f>'[7]CIMIS #54 Blackwells Corner'!$O25</f>
        <v>81.164378008723247</v>
      </c>
      <c r="C14" s="5">
        <f>'[12]CIMIS #125 Arvin-Edison'!$O25</f>
        <v>80.52703689862301</v>
      </c>
      <c r="D14" s="5">
        <f>'[13]CIMIS #138 Famoso'!$O25</f>
        <v>83.245488987813133</v>
      </c>
      <c r="E14" s="5">
        <f>'[15]CIMIS #146 Belridge'!$O25</f>
        <v>82.24822794983163</v>
      </c>
      <c r="F14" s="5">
        <f>'[16]CIMIS #169 Porterville'!$O25</f>
        <v>84.121297193156579</v>
      </c>
      <c r="G14" s="5">
        <f>'[2]CIMIS #5 Shafter'!$O25</f>
        <v>79.090682872090383</v>
      </c>
      <c r="H14" s="5">
        <f>'[5]CIMIS #21 Kettleman'!$O25</f>
        <v>73.071685636280108</v>
      </c>
      <c r="I14" s="5">
        <f>'[9]CIMIS #80 Fresno State'!$O25</f>
        <v>85.12237964735175</v>
      </c>
      <c r="J14" s="5">
        <f>'[6]CIMIS #39 Palier'!$O25</f>
        <v>82.404116246206399</v>
      </c>
      <c r="K14" s="5">
        <f>'[17]CIMIS #182 Delano'!$O25</f>
        <v>81.248519783527627</v>
      </c>
      <c r="L14" s="9">
        <f>'[1]CIMIS #2 Five Points'!$O25</f>
        <v>81.154889560662468</v>
      </c>
      <c r="M14" s="5">
        <f>'[18]CIMIS #190 Five Points SW'!$O25</f>
        <v>77.754165947103502</v>
      </c>
      <c r="N14" s="5">
        <f>'[14]CIMIS #145 Madera'!$O25</f>
        <v>86.524274852990857</v>
      </c>
      <c r="O14" s="5">
        <f>'[19]CIMIS #203 Alpaugh'!$O25</f>
        <v>82.175770795920272</v>
      </c>
      <c r="P14" s="5">
        <f>'[4]CIMIS #15 Stratford'!$O25</f>
        <v>81.645072243103073</v>
      </c>
      <c r="Q14" s="5">
        <f>'[10]CIMIS #105 Westlands'!$O25</f>
        <v>78.65896493366472</v>
      </c>
      <c r="R14" s="5">
        <f>'[3]CIMIS #7 Firebaugh-Telles'!$O25</f>
        <v>79.328420403596965</v>
      </c>
      <c r="S14" s="5">
        <f>'[11]CIMIS #124 Panoche'!$O25</f>
        <v>83.649835669232516</v>
      </c>
      <c r="T14" s="5">
        <f>'[8]CIMIS #56 Los Banos'!$O25</f>
        <v>86.364993267065302</v>
      </c>
    </row>
    <row r="15" spans="1:20">
      <c r="A15" s="8">
        <f t="shared" si="0"/>
        <v>40268.958333333336</v>
      </c>
      <c r="B15" s="5">
        <f>'[7]CIMIS #54 Blackwells Corner'!$O26</f>
        <v>91.706022789543795</v>
      </c>
      <c r="C15" s="5">
        <f>'[12]CIMIS #125 Arvin-Edison'!$O26</f>
        <v>85.054544783266465</v>
      </c>
      <c r="D15" s="5">
        <f>'[13]CIMIS #138 Famoso'!$O26</f>
        <v>96.59791056302663</v>
      </c>
      <c r="E15" s="5">
        <f>'[15]CIMIS #146 Belridge'!$O26</f>
        <v>86.868750424788914</v>
      </c>
      <c r="F15" s="5">
        <f>'[16]CIMIS #169 Porterville'!$O26</f>
        <v>92.854676323279364</v>
      </c>
      <c r="G15" s="5">
        <f>'[2]CIMIS #5 Shafter'!$O26</f>
        <v>87.206261345661233</v>
      </c>
      <c r="H15" s="5">
        <f>'[5]CIMIS #21 Kettleman'!$O26</f>
        <v>85.084985113258426</v>
      </c>
      <c r="I15" s="5">
        <f>'[9]CIMIS #80 Fresno State'!$O26</f>
        <v>92.371386344339726</v>
      </c>
      <c r="J15" s="5">
        <f>'[6]CIMIS #39 Palier'!$O26</f>
        <v>91.215477308020354</v>
      </c>
      <c r="K15" s="5">
        <f>'[17]CIMIS #182 Delano'!$O26</f>
        <v>92.244097425477548</v>
      </c>
      <c r="L15" s="9">
        <f>'[1]CIMIS #2 Five Points'!$O26</f>
        <v>90.051152191315168</v>
      </c>
      <c r="M15" s="5">
        <f>'[18]CIMIS #190 Five Points SW'!$O26</f>
        <v>87.241747362776039</v>
      </c>
      <c r="N15" s="5">
        <f>'[14]CIMIS #145 Madera'!$O26</f>
        <v>94.189667403683188</v>
      </c>
      <c r="O15" s="5">
        <f>'[19]CIMIS #203 Alpaugh'!$O26</f>
        <v>89.955330766113377</v>
      </c>
      <c r="P15" s="5">
        <f>'[4]CIMIS #15 Stratford'!$O26</f>
        <v>88.120287965504303</v>
      </c>
      <c r="Q15" s="5">
        <f>'[10]CIMIS #105 Westlands'!$O26</f>
        <v>84.836282481242051</v>
      </c>
      <c r="R15" s="5">
        <f>'[3]CIMIS #7 Firebaugh-Telles'!$O26</f>
        <v>90.365764229344677</v>
      </c>
      <c r="S15" s="5">
        <f>'[11]CIMIS #124 Panoche'!$O26</f>
        <v>88.025153906050718</v>
      </c>
      <c r="T15" s="5">
        <f>'[8]CIMIS #56 Los Banos'!$O26</f>
        <v>94.496935606264515</v>
      </c>
    </row>
    <row r="16" spans="1:20">
      <c r="A16" s="8">
        <f t="shared" si="0"/>
        <v>40633.958333333336</v>
      </c>
      <c r="B16" s="5">
        <f>'[7]CIMIS #54 Blackwells Corner'!$O27</f>
        <v>95.010675933384618</v>
      </c>
      <c r="C16" s="5">
        <f>'[12]CIMIS #125 Arvin-Edison'!$O27</f>
        <v>82.752884106997726</v>
      </c>
      <c r="D16" s="5">
        <f>'[13]CIMIS #138 Famoso'!$O27</f>
        <v>96.80027617169344</v>
      </c>
      <c r="E16" s="5">
        <f>'[15]CIMIS #146 Belridge'!$O27</f>
        <v>88.234637172251155</v>
      </c>
      <c r="F16" s="5">
        <f>'[16]CIMIS #169 Porterville'!$O27</f>
        <v>98.976134603129822</v>
      </c>
      <c r="G16" s="5">
        <f>'[2]CIMIS #5 Shafter'!$O27</f>
        <v>86.288989230055222</v>
      </c>
      <c r="H16" s="5">
        <f>'[5]CIMIS #21 Kettleman'!$O27</f>
        <v>81.868980692434661</v>
      </c>
      <c r="I16" s="5">
        <f>'[9]CIMIS #80 Fresno State'!$O27</f>
        <v>91.125842358214186</v>
      </c>
      <c r="J16" s="5">
        <f>'[6]CIMIS #39 Palier'!$O27</f>
        <v>91.384563599606736</v>
      </c>
      <c r="K16" s="5">
        <f>'[17]CIMIS #182 Delano'!$O27</f>
        <v>89.036883702268824</v>
      </c>
      <c r="L16" s="9">
        <f>'[1]CIMIS #2 Five Points'!$O27</f>
        <v>91.361839569573249</v>
      </c>
      <c r="M16" s="5">
        <f>'[18]CIMIS #190 Five Points SW'!$O27</f>
        <v>90.357028908683333</v>
      </c>
      <c r="N16" s="5">
        <f>'[14]CIMIS #145 Madera'!$O27</f>
        <v>93.080651402480726</v>
      </c>
      <c r="O16" s="5">
        <f>'[19]CIMIS #203 Alpaugh'!$O27</f>
        <v>93.017930977772949</v>
      </c>
      <c r="P16" s="5">
        <f>'[4]CIMIS #15 Stratford'!$O27</f>
        <v>86.624822916201765</v>
      </c>
      <c r="Q16" s="5">
        <f>'[10]CIMIS #105 Westlands'!$O27</f>
        <v>89.364617719232911</v>
      </c>
      <c r="R16" s="5">
        <f>'[3]CIMIS #7 Firebaugh-Telles'!$O27</f>
        <v>86.381889561173466</v>
      </c>
      <c r="S16" s="5">
        <f>'[11]CIMIS #124 Panoche'!$O27</f>
        <v>90.441739615213464</v>
      </c>
      <c r="T16" s="5">
        <f>'[8]CIMIS #56 Los Banos'!$O27</f>
        <v>93.581494364047558</v>
      </c>
    </row>
    <row r="17" spans="1:20">
      <c r="A17" s="8">
        <f>A16+366</f>
        <v>40999.958333333336</v>
      </c>
      <c r="B17" s="5">
        <f>'[7]CIMIS #54 Blackwells Corner'!$O28</f>
        <v>86.042338018120518</v>
      </c>
      <c r="C17" s="5">
        <f>'[12]CIMIS #125 Arvin-Edison'!$O28</f>
        <v>77.135593784991443</v>
      </c>
      <c r="D17" s="5">
        <f>'[13]CIMIS #138 Famoso'!$O28</f>
        <v>86.674295376453983</v>
      </c>
      <c r="E17" s="5">
        <f>'[15]CIMIS #146 Belridge'!$O28</f>
        <v>79.550581619864488</v>
      </c>
      <c r="F17" s="5">
        <f>'[16]CIMIS #169 Porterville'!$O28</f>
        <v>91.683432016374695</v>
      </c>
      <c r="G17" s="5">
        <f>'[2]CIMIS #5 Shafter'!$O28</f>
        <v>78.582524288435479</v>
      </c>
      <c r="H17" s="5">
        <f>'[5]CIMIS #21 Kettleman'!$O28</f>
        <v>79.752041807280875</v>
      </c>
      <c r="I17" s="5">
        <f>'[9]CIMIS #80 Fresno State'!$O28</f>
        <v>86.661372554441641</v>
      </c>
      <c r="J17" s="5">
        <f>'[6]CIMIS #39 Palier'!$O28</f>
        <v>84.138671392474862</v>
      </c>
      <c r="K17" s="5">
        <f>'[17]CIMIS #182 Delano'!$O28</f>
        <v>82.463543569490867</v>
      </c>
      <c r="L17" s="9">
        <f>'[1]CIMIS #2 Five Points'!$O28</f>
        <v>85.023420313691304</v>
      </c>
      <c r="M17" s="5">
        <f>'[18]CIMIS #190 Five Points SW'!$O28</f>
        <v>79.6354077935639</v>
      </c>
      <c r="N17" s="5">
        <f>'[14]CIMIS #145 Madera'!$O28</f>
        <v>88.411129021118541</v>
      </c>
      <c r="O17" s="5">
        <f>'[19]CIMIS #203 Alpaugh'!$O28</f>
        <v>80.345924364095424</v>
      </c>
      <c r="P17" s="5">
        <f>'[4]CIMIS #15 Stratford'!$O28</f>
        <v>81.894354813181735</v>
      </c>
      <c r="Q17" s="5">
        <f>'[10]CIMIS #105 Westlands'!$O28</f>
        <v>79.829311726424066</v>
      </c>
      <c r="R17" s="5">
        <f>'[3]CIMIS #7 Firebaugh-Telles'!$O28</f>
        <v>84.085719313115305</v>
      </c>
      <c r="S17" s="5">
        <f>'[11]CIMIS #124 Panoche'!$O28</f>
        <v>84.180111866145353</v>
      </c>
      <c r="T17" s="5">
        <f>'[8]CIMIS #56 Los Banos'!$O28</f>
        <v>90.360530790888561</v>
      </c>
    </row>
    <row r="18" spans="1:20">
      <c r="A18" s="8">
        <f t="shared" si="0"/>
        <v>41364.958333333336</v>
      </c>
      <c r="B18" s="5">
        <f>'[7]CIMIS #54 Blackwells Corner'!$O29</f>
        <v>73.536932934261358</v>
      </c>
      <c r="C18" s="5">
        <f>'[12]CIMIS #125 Arvin-Edison'!$O29</f>
        <v>71.640254477636518</v>
      </c>
      <c r="D18" s="5">
        <f>'[13]CIMIS #138 Famoso'!$O29</f>
        <v>74.611040676910534</v>
      </c>
      <c r="E18" s="5">
        <f>'[15]CIMIS #146 Belridge'!$O29</f>
        <v>67.908104702221635</v>
      </c>
      <c r="F18" s="5">
        <f>'[16]CIMIS #169 Porterville'!$O29</f>
        <v>76.917927816428346</v>
      </c>
      <c r="G18" s="12"/>
      <c r="H18" s="5">
        <f>'[5]CIMIS #21 Kettleman'!$O29</f>
        <v>50.000544450660982</v>
      </c>
      <c r="I18" s="5">
        <f>'[9]CIMIS #80 Fresno State'!$O29</f>
        <v>73.023945264071926</v>
      </c>
      <c r="J18" s="5">
        <f>'[6]CIMIS #39 Palier'!$O29</f>
        <v>72.982337639041361</v>
      </c>
      <c r="K18" s="5">
        <f>'[17]CIMIS #182 Delano'!$O29</f>
        <v>71.964922794249105</v>
      </c>
      <c r="L18" s="9">
        <f>'[1]CIMIS #2 Five Points'!$O29</f>
        <v>70.50297872898409</v>
      </c>
      <c r="M18" s="5">
        <f>'[18]CIMIS #190 Five Points SW'!$O29</f>
        <v>67.882273368627693</v>
      </c>
      <c r="N18" s="5">
        <f>'[14]CIMIS #145 Madera'!$O29</f>
        <v>85.302815788755879</v>
      </c>
      <c r="O18" s="5">
        <f>'[19]CIMIS #203 Alpaugh'!$O29</f>
        <v>72.173414200529578</v>
      </c>
      <c r="P18" s="5">
        <f>'[4]CIMIS #15 Stratford'!$O29</f>
        <v>67.814830252457341</v>
      </c>
      <c r="Q18" s="5">
        <f>'[10]CIMIS #105 Westlands'!$O29</f>
        <v>70.525037343526492</v>
      </c>
      <c r="R18" s="5">
        <f>'[3]CIMIS #7 Firebaugh-Telles'!$O29</f>
        <v>73.556627882062458</v>
      </c>
      <c r="S18" s="5">
        <f>'[11]CIMIS #124 Panoche'!$O29</f>
        <v>75.583723107269179</v>
      </c>
      <c r="T18" s="5">
        <f>'[8]CIMIS #56 Los Banos'!$O29</f>
        <v>82.345781117408706</v>
      </c>
    </row>
    <row r="19" spans="1:20">
      <c r="A19" s="8">
        <f t="shared" si="0"/>
        <v>41729.958333333336</v>
      </c>
      <c r="B19" s="5">
        <f>'[7]CIMIS #54 Blackwells Corner'!$O30</f>
        <v>57.737816918361432</v>
      </c>
      <c r="C19" s="5">
        <f>'[12]CIMIS #125 Arvin-Edison'!$O30</f>
        <v>60.819746149688399</v>
      </c>
      <c r="D19" s="5">
        <f>'[13]CIMIS #138 Famoso'!$O30</f>
        <v>69.091841222654239</v>
      </c>
      <c r="E19" s="5">
        <f>'[15]CIMIS #146 Belridge'!$O30</f>
        <v>61.086794837725847</v>
      </c>
      <c r="F19" s="5">
        <f>'[16]CIMIS #169 Porterville'!$O30</f>
        <v>66.486532026602163</v>
      </c>
      <c r="G19" s="5">
        <f>'[2]CIMIS #5 Shafter'!$O30</f>
        <v>78.435151597892883</v>
      </c>
      <c r="H19" s="5">
        <f>'[5]CIMIS #21 Kettleman'!$O30</f>
        <v>49.012243899655914</v>
      </c>
      <c r="I19" s="5">
        <f>'[9]CIMIS #80 Fresno State'!$O30</f>
        <v>61.520009623106262</v>
      </c>
      <c r="J19" s="5">
        <f>'[6]CIMIS #39 Palier'!$O30</f>
        <v>57.507903480284767</v>
      </c>
      <c r="K19" s="5">
        <f>'[17]CIMIS #182 Delano'!$O30</f>
        <v>62.454595578935596</v>
      </c>
      <c r="L19" s="9">
        <f>'[1]CIMIS #2 Five Points'!$O30</f>
        <v>62.794917345852127</v>
      </c>
      <c r="M19" s="5">
        <f>'[18]CIMIS #190 Five Points SW'!$O30</f>
        <v>57.969946284948264</v>
      </c>
      <c r="N19" s="5">
        <f>'[14]CIMIS #145 Madera'!$O30</f>
        <v>66.872831952117167</v>
      </c>
      <c r="O19" s="5">
        <f>'[19]CIMIS #203 Alpaugh'!$O30</f>
        <v>66.756384489296352</v>
      </c>
      <c r="P19" s="5">
        <f>'[4]CIMIS #15 Stratford'!$O30</f>
        <v>58.865786775849529</v>
      </c>
      <c r="Q19" s="5">
        <f>'[10]CIMIS #105 Westlands'!$O30</f>
        <v>52.258428149372776</v>
      </c>
      <c r="R19" s="5">
        <f>'[3]CIMIS #7 Firebaugh-Telles'!$O30</f>
        <v>67.562540600994225</v>
      </c>
      <c r="S19" s="5">
        <f>'[11]CIMIS #124 Panoche'!$O30</f>
        <v>65.21780773920932</v>
      </c>
      <c r="T19" s="5">
        <f>'[8]CIMIS #56 Los Banos'!$O30</f>
        <v>64.644887261123131</v>
      </c>
    </row>
    <row r="20" spans="1:20">
      <c r="A20" s="8">
        <f t="shared" si="0"/>
        <v>42094.958333333336</v>
      </c>
      <c r="B20" s="5">
        <f>'[7]CIMIS #54 Blackwells Corner'!$O31</f>
        <v>64.411914842881743</v>
      </c>
      <c r="C20" s="5">
        <f>'[12]CIMIS #125 Arvin-Edison'!$O31</f>
        <v>50.846494737505736</v>
      </c>
      <c r="D20" s="5">
        <f>'[13]CIMIS #138 Famoso'!$O31</f>
        <v>66.303600279473358</v>
      </c>
      <c r="E20" s="5">
        <f>'[15]CIMIS #146 Belridge'!$O31</f>
        <v>56.663723391053963</v>
      </c>
      <c r="F20" s="5">
        <f>'[16]CIMIS #169 Porterville'!$O31</f>
        <v>75.158218278442064</v>
      </c>
      <c r="G20" s="5">
        <f>'[2]CIMIS #5 Shafter'!$O31</f>
        <v>70.798098287281221</v>
      </c>
      <c r="H20" s="5">
        <f>'[5]CIMIS #21 Kettleman'!$O31</f>
        <v>49.123744019165997</v>
      </c>
      <c r="I20" s="5">
        <f>'[9]CIMIS #80 Fresno State'!$O31</f>
        <v>61.507408498942596</v>
      </c>
      <c r="J20" s="5">
        <f>'[6]CIMIS #39 Palier'!$O31</f>
        <v>72.715148264282334</v>
      </c>
      <c r="K20" s="5">
        <f>'[17]CIMIS #182 Delano'!$O31</f>
        <v>67.813772212574918</v>
      </c>
      <c r="L20" s="9">
        <f>'[1]CIMIS #2 Five Points'!$O31</f>
        <v>60.787784598076087</v>
      </c>
      <c r="M20" s="5">
        <f>'[18]CIMIS #190 Five Points SW'!$O31</f>
        <v>54.346618477160405</v>
      </c>
      <c r="N20" s="5">
        <f>'[14]CIMIS #145 Madera'!$O31</f>
        <v>60.302655646934454</v>
      </c>
      <c r="O20" s="5">
        <f>'[19]CIMIS #203 Alpaugh'!$O31</f>
        <v>65.015001805861061</v>
      </c>
      <c r="P20" s="5">
        <f>'[4]CIMIS #15 Stratford'!$O31</f>
        <v>59.689218596287901</v>
      </c>
      <c r="Q20" s="5">
        <f>'[10]CIMIS #105 Westlands'!$O31</f>
        <v>53.89774282407484</v>
      </c>
      <c r="R20" s="5">
        <f>'[3]CIMIS #7 Firebaugh-Telles'!$O31</f>
        <v>59.695958456706194</v>
      </c>
      <c r="S20" s="5">
        <f>'[11]CIMIS #124 Panoche'!$O31</f>
        <v>60.766262232342569</v>
      </c>
      <c r="T20" s="5">
        <f>'[8]CIMIS #56 Los Banos'!$O31</f>
        <v>67.727159462047211</v>
      </c>
    </row>
    <row r="21" spans="1:20">
      <c r="A21" s="8">
        <f>A20+366</f>
        <v>42460.958333333336</v>
      </c>
      <c r="B21" s="5">
        <f>'[7]CIMIS #54 Blackwells Corner'!$O32</f>
        <v>81.096191690579417</v>
      </c>
      <c r="C21" s="5">
        <f>'[12]CIMIS #125 Arvin-Edison'!$O32</f>
        <v>69.0523351587251</v>
      </c>
      <c r="D21" s="12"/>
      <c r="E21" s="5">
        <f>'[15]CIMIS #146 Belridge'!$O32</f>
        <v>66.524489248966347</v>
      </c>
      <c r="F21" s="5">
        <f>'[16]CIMIS #169 Porterville'!$O32</f>
        <v>100.48037050156722</v>
      </c>
      <c r="G21" s="5">
        <f>'[2]CIMIS #5 Shafter'!$O32</f>
        <v>71.339706889748527</v>
      </c>
      <c r="H21" s="5">
        <f>'[5]CIMIS #21 Kettleman'!$O32</f>
        <v>68.452809706640664</v>
      </c>
      <c r="I21" s="5">
        <f>'[9]CIMIS #80 Fresno State'!$O32</f>
        <v>78.030618403055087</v>
      </c>
      <c r="J21" s="5">
        <f>'[6]CIMIS #39 Palier'!$O32</f>
        <v>76.42426848056266</v>
      </c>
      <c r="K21" s="5">
        <f>'[17]CIMIS #182 Delano'!$O32</f>
        <v>73.056955368630952</v>
      </c>
      <c r="L21" s="9">
        <f>'[1]CIMIS #2 Five Points'!$O32</f>
        <v>73.893853630098874</v>
      </c>
      <c r="M21" s="5">
        <f>'[18]CIMIS #190 Five Points SW'!$O32</f>
        <v>65.295555865861843</v>
      </c>
      <c r="N21" s="5">
        <f>'[14]CIMIS #145 Madera'!$O32</f>
        <v>76.4469477853836</v>
      </c>
      <c r="O21" s="5">
        <f>'[19]CIMIS #203 Alpaugh'!$O32</f>
        <v>75.836870979165383</v>
      </c>
      <c r="P21" s="5">
        <f>'[4]CIMIS #15 Stratford'!$O32</f>
        <v>69.012832728022659</v>
      </c>
      <c r="Q21" s="5">
        <f>'[10]CIMIS #105 Westlands'!$O32</f>
        <v>72.536198028554963</v>
      </c>
      <c r="R21" s="5">
        <f>'[3]CIMIS #7 Firebaugh-Telles'!$O32</f>
        <v>77.759077708030418</v>
      </c>
      <c r="S21" s="5">
        <f>'[11]CIMIS #124 Panoche'!$O32</f>
        <v>78.821649430603429</v>
      </c>
      <c r="T21" s="5">
        <f>'[8]CIMIS #56 Los Banos'!$O32</f>
        <v>79.465622375256999</v>
      </c>
    </row>
    <row r="22" spans="1:20">
      <c r="A22" s="10" t="s">
        <v>1</v>
      </c>
      <c r="B22" s="11">
        <f t="shared" ref="B22:K22" si="1">MAX(B2:B21)</f>
        <v>95.010675933384618</v>
      </c>
      <c r="C22" s="11">
        <f t="shared" si="1"/>
        <v>87.179974940297143</v>
      </c>
      <c r="D22" s="11">
        <f t="shared" si="1"/>
        <v>97.873898434621992</v>
      </c>
      <c r="E22" s="11">
        <f t="shared" si="1"/>
        <v>91.232458255644929</v>
      </c>
      <c r="F22" s="11">
        <f t="shared" si="1"/>
        <v>100.48037050156722</v>
      </c>
      <c r="G22" s="11">
        <f t="shared" si="1"/>
        <v>89.128416188662072</v>
      </c>
      <c r="H22" s="11">
        <f t="shared" si="1"/>
        <v>85.970987414615593</v>
      </c>
      <c r="I22" s="11">
        <f t="shared" si="1"/>
        <v>96.667459283978928</v>
      </c>
      <c r="J22" s="11">
        <f t="shared" si="1"/>
        <v>96.535722418766227</v>
      </c>
      <c r="K22" s="11">
        <f t="shared" si="1"/>
        <v>92.244097425477548</v>
      </c>
      <c r="L22" s="11">
        <f>MAX(L2:L21)</f>
        <v>96.222376557127518</v>
      </c>
      <c r="M22" s="11">
        <f t="shared" ref="M22:T22" si="2">MAX(M2:M21)</f>
        <v>92.983186093777917</v>
      </c>
      <c r="N22" s="11">
        <f t="shared" si="2"/>
        <v>105.46639621931615</v>
      </c>
      <c r="O22" s="11">
        <f t="shared" si="2"/>
        <v>93.017930977772949</v>
      </c>
      <c r="P22" s="11">
        <f t="shared" si="2"/>
        <v>92.340173234767576</v>
      </c>
      <c r="Q22" s="11">
        <f t="shared" si="2"/>
        <v>94.317011339172382</v>
      </c>
      <c r="R22" s="11">
        <f t="shared" si="2"/>
        <v>94.515891946125805</v>
      </c>
      <c r="S22" s="11">
        <f t="shared" si="2"/>
        <v>97.140673926127818</v>
      </c>
      <c r="T22" s="11">
        <f t="shared" si="2"/>
        <v>98.187845238189311</v>
      </c>
    </row>
    <row r="23" spans="1:20">
      <c r="A23" s="10" t="s">
        <v>2</v>
      </c>
      <c r="B23" s="11">
        <f t="shared" ref="B23:K23" si="3">MIN(B2:B21)</f>
        <v>57.737816918361432</v>
      </c>
      <c r="C23" s="11">
        <f t="shared" si="3"/>
        <v>50.846494737505736</v>
      </c>
      <c r="D23" s="11">
        <f t="shared" si="3"/>
        <v>66.303600279473358</v>
      </c>
      <c r="E23" s="11">
        <f t="shared" si="3"/>
        <v>56.663723391053963</v>
      </c>
      <c r="F23" s="11">
        <f t="shared" si="3"/>
        <v>66.486532026602163</v>
      </c>
      <c r="G23" s="11">
        <f t="shared" si="3"/>
        <v>67.926272966923023</v>
      </c>
      <c r="H23" s="11">
        <f t="shared" si="3"/>
        <v>49.012243899655914</v>
      </c>
      <c r="I23" s="11">
        <f t="shared" si="3"/>
        <v>61.507408498942596</v>
      </c>
      <c r="J23" s="11">
        <f t="shared" si="3"/>
        <v>57.507903480284767</v>
      </c>
      <c r="K23" s="11">
        <f t="shared" si="3"/>
        <v>62.454595578935596</v>
      </c>
      <c r="L23" s="11">
        <f>MIN(L2:L21)</f>
        <v>60.787784598076087</v>
      </c>
      <c r="M23" s="11">
        <f t="shared" ref="M23:T23" si="4">MIN(M2:M21)</f>
        <v>54.346618477160405</v>
      </c>
      <c r="N23" s="11">
        <f t="shared" si="4"/>
        <v>60.302655646934454</v>
      </c>
      <c r="O23" s="11">
        <f t="shared" si="4"/>
        <v>65.015001805861061</v>
      </c>
      <c r="P23" s="11">
        <f t="shared" si="4"/>
        <v>58.865786775849529</v>
      </c>
      <c r="Q23" s="11">
        <f t="shared" si="4"/>
        <v>52.258428149372776</v>
      </c>
      <c r="R23" s="11">
        <f t="shared" si="4"/>
        <v>59.695958456706194</v>
      </c>
      <c r="S23" s="11">
        <f t="shared" si="4"/>
        <v>60.766262232342569</v>
      </c>
      <c r="T23" s="11">
        <f t="shared" si="4"/>
        <v>64.644887261123131</v>
      </c>
    </row>
    <row r="24" spans="1:20">
      <c r="A24" s="10" t="s">
        <v>5</v>
      </c>
      <c r="B24" s="11">
        <f t="shared" ref="B24:K24" si="5">MEDIAN(B2:B21)</f>
        <v>80.355387643924928</v>
      </c>
      <c r="C24" s="11">
        <f t="shared" si="5"/>
        <v>76.084474844245761</v>
      </c>
      <c r="D24" s="11">
        <f t="shared" si="5"/>
        <v>83.339251103782885</v>
      </c>
      <c r="E24" s="11">
        <f t="shared" si="5"/>
        <v>78.440126765933726</v>
      </c>
      <c r="F24" s="11">
        <f t="shared" si="5"/>
        <v>85.558373397141693</v>
      </c>
      <c r="G24" s="11">
        <f t="shared" si="5"/>
        <v>78.582524288435479</v>
      </c>
      <c r="H24" s="11">
        <f t="shared" si="5"/>
        <v>72.602882800831679</v>
      </c>
      <c r="I24" s="11">
        <f t="shared" si="5"/>
        <v>83.904868312855513</v>
      </c>
      <c r="J24" s="11">
        <f t="shared" si="5"/>
        <v>82.03802432849028</v>
      </c>
      <c r="K24" s="11">
        <f t="shared" si="5"/>
        <v>77.4336178917967</v>
      </c>
      <c r="L24" s="11">
        <f>MEDIAN(L2:L21)</f>
        <v>81.619690072446815</v>
      </c>
      <c r="M24" s="11">
        <f t="shared" ref="M24:T24" si="6">MEDIAN(M2:M21)</f>
        <v>77.754165947103502</v>
      </c>
      <c r="N24" s="11">
        <f t="shared" si="6"/>
        <v>88.585407224816066</v>
      </c>
      <c r="O24" s="11">
        <f t="shared" si="6"/>
        <v>77.887510606070066</v>
      </c>
      <c r="P24" s="11">
        <f t="shared" si="6"/>
        <v>80.875302211728936</v>
      </c>
      <c r="Q24" s="11">
        <f t="shared" si="6"/>
        <v>79.48884083372343</v>
      </c>
      <c r="R24" s="11">
        <f t="shared" si="6"/>
        <v>82.878850668986814</v>
      </c>
      <c r="S24" s="11">
        <f t="shared" si="6"/>
        <v>84.197385465699426</v>
      </c>
      <c r="T24" s="11">
        <f t="shared" si="6"/>
        <v>85.296806925249399</v>
      </c>
    </row>
    <row r="25" spans="1:20">
      <c r="A25" s="10" t="s">
        <v>3</v>
      </c>
      <c r="B25" s="11">
        <f t="shared" ref="B25:K25" si="7">_xlfn.PERCENTILE.INC(B2:B21,0.1)</f>
        <v>69.804928301570314</v>
      </c>
      <c r="C25" s="11">
        <f t="shared" si="7"/>
        <v>65.737029152187205</v>
      </c>
      <c r="D25" s="11">
        <f t="shared" si="7"/>
        <v>71.222455171755769</v>
      </c>
      <c r="E25" s="11">
        <f t="shared" si="7"/>
        <v>64.893180925594194</v>
      </c>
      <c r="F25" s="11">
        <f t="shared" si="7"/>
        <v>76.038073047435205</v>
      </c>
      <c r="G25" s="11">
        <f t="shared" si="7"/>
        <v>71.231385169255063</v>
      </c>
      <c r="H25" s="11">
        <f t="shared" si="7"/>
        <v>49.912864407511485</v>
      </c>
      <c r="I25" s="11">
        <f t="shared" si="7"/>
        <v>71.873551699975366</v>
      </c>
      <c r="J25" s="11">
        <f t="shared" si="7"/>
        <v>72.955618701565456</v>
      </c>
      <c r="K25" s="11">
        <f t="shared" si="7"/>
        <v>69.0497263870528</v>
      </c>
      <c r="L25" s="11">
        <f>_xlfn.PERCENTILE.INC(L2:L21,0.1)</f>
        <v>69.705348239848888</v>
      </c>
      <c r="M25" s="11">
        <f t="shared" ref="M25:T25" si="8">_xlfn.PERCENTILE.INC(M2:M21,0.1)</f>
        <v>59.435068201130981</v>
      </c>
      <c r="N25" s="11">
        <f t="shared" si="8"/>
        <v>73.574713035403676</v>
      </c>
      <c r="O25" s="11">
        <f t="shared" si="8"/>
        <v>66.582246220952825</v>
      </c>
      <c r="P25" s="11">
        <f t="shared" si="8"/>
        <v>67.0022690868404</v>
      </c>
      <c r="Q25" s="11">
        <f t="shared" si="8"/>
        <v>68.862307891581338</v>
      </c>
      <c r="R25" s="11">
        <f t="shared" si="8"/>
        <v>72.957219153955634</v>
      </c>
      <c r="S25" s="11">
        <f t="shared" si="8"/>
        <v>74.547131570463193</v>
      </c>
      <c r="T25" s="11">
        <f t="shared" si="8"/>
        <v>75.477228173097998</v>
      </c>
    </row>
    <row r="26" spans="1:20">
      <c r="A26" s="10" t="s">
        <v>4</v>
      </c>
      <c r="B26" s="11">
        <f t="shared" ref="B26:K26" si="9">_xlfn.PERCENTILE.INC(B2:B21,0.9)</f>
        <v>91.72494533648117</v>
      </c>
      <c r="C26" s="11">
        <f t="shared" si="9"/>
        <v>82.991935106961236</v>
      </c>
      <c r="D26" s="11">
        <f t="shared" si="9"/>
        <v>96.658620245626679</v>
      </c>
      <c r="E26" s="11">
        <f t="shared" si="9"/>
        <v>89.213285366387083</v>
      </c>
      <c r="F26" s="11">
        <f t="shared" si="9"/>
        <v>96.668288558770939</v>
      </c>
      <c r="G26" s="11">
        <f t="shared" si="9"/>
        <v>87.357135389456644</v>
      </c>
      <c r="H26" s="11">
        <f t="shared" si="9"/>
        <v>85.138228692473646</v>
      </c>
      <c r="I26" s="11">
        <f t="shared" si="9"/>
        <v>92.637337635144348</v>
      </c>
      <c r="J26" s="11">
        <f t="shared" si="9"/>
        <v>92.034287828564644</v>
      </c>
      <c r="K26" s="11">
        <f t="shared" si="9"/>
        <v>89.001208708357112</v>
      </c>
      <c r="L26" s="11">
        <f>_xlfn.PERCENTILE.INC(L2:L21,0.9)</f>
        <v>90.182220929140982</v>
      </c>
      <c r="M26" s="11">
        <f t="shared" ref="M26:T26" si="10">_xlfn.PERCENTILE.INC(M2:M21,0.9)</f>
        <v>89.733972599501882</v>
      </c>
      <c r="N26" s="11">
        <f t="shared" si="10"/>
        <v>99.589326321690024</v>
      </c>
      <c r="O26" s="11">
        <f t="shared" si="10"/>
        <v>90.261590787279331</v>
      </c>
      <c r="P26" s="11">
        <f t="shared" si="10"/>
        <v>88.377739296402012</v>
      </c>
      <c r="Q26" s="11">
        <f t="shared" si="10"/>
        <v>90.181511382766487</v>
      </c>
      <c r="R26" s="11">
        <f t="shared" si="10"/>
        <v>91.95605426561238</v>
      </c>
      <c r="S26" s="11">
        <f t="shared" si="10"/>
        <v>93.859070151919624</v>
      </c>
      <c r="T26" s="11">
        <f t="shared" si="10"/>
        <v>94.274331235378241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B18" sqref="B18"/>
    </sheetView>
  </sheetViews>
  <sheetFormatPr defaultRowHeight="15"/>
  <cols>
    <col min="2" max="2" width="24.7109375" bestFit="1" customWidth="1"/>
    <col min="3" max="3" width="9.7109375" bestFit="1" customWidth="1"/>
    <col min="4" max="4" width="10.7109375" bestFit="1" customWidth="1"/>
    <col min="5" max="5" width="8.28515625" bestFit="1" customWidth="1"/>
    <col min="6" max="6" width="9.85546875" bestFit="1" customWidth="1"/>
    <col min="7" max="7" width="9.28515625" bestFit="1" customWidth="1"/>
    <col min="8" max="8" width="12.42578125" customWidth="1"/>
  </cols>
  <sheetData>
    <row r="1" spans="1:8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</row>
    <row r="2" spans="1:8">
      <c r="A2" s="14">
        <v>2</v>
      </c>
      <c r="B2" s="17" t="s">
        <v>15</v>
      </c>
      <c r="C2" s="18">
        <v>30109</v>
      </c>
      <c r="D2" s="16" t="s">
        <v>51</v>
      </c>
      <c r="E2" s="19">
        <v>36.335999999999999</v>
      </c>
      <c r="F2" s="19">
        <v>-120.113</v>
      </c>
      <c r="G2" s="20">
        <v>285</v>
      </c>
      <c r="H2" s="16"/>
    </row>
    <row r="3" spans="1:8">
      <c r="A3" s="14">
        <v>5</v>
      </c>
      <c r="B3" s="17" t="s">
        <v>16</v>
      </c>
      <c r="C3" s="18">
        <v>30103</v>
      </c>
      <c r="D3" s="16" t="s">
        <v>51</v>
      </c>
      <c r="E3" s="19">
        <v>35.533000000000001</v>
      </c>
      <c r="F3" s="19">
        <v>-119.28100000000001</v>
      </c>
      <c r="G3" s="20">
        <v>360</v>
      </c>
      <c r="H3" s="16"/>
    </row>
    <row r="4" spans="1:8">
      <c r="A4" s="14">
        <v>7</v>
      </c>
      <c r="B4" s="17" t="s">
        <v>17</v>
      </c>
      <c r="C4" s="18">
        <v>30216</v>
      </c>
      <c r="D4" s="16" t="s">
        <v>51</v>
      </c>
      <c r="E4" s="19">
        <v>36.850999999999999</v>
      </c>
      <c r="F4" s="19">
        <v>-120.59</v>
      </c>
      <c r="G4" s="20">
        <v>185</v>
      </c>
      <c r="H4" s="16"/>
    </row>
    <row r="5" spans="1:8">
      <c r="A5" s="14">
        <v>15</v>
      </c>
      <c r="B5" s="17" t="s">
        <v>18</v>
      </c>
      <c r="C5" s="18">
        <v>30253</v>
      </c>
      <c r="D5" s="16" t="s">
        <v>51</v>
      </c>
      <c r="E5" s="19">
        <v>36.158000000000001</v>
      </c>
      <c r="F5" s="19">
        <v>-119.85</v>
      </c>
      <c r="G5" s="20">
        <v>193</v>
      </c>
      <c r="H5" s="16"/>
    </row>
    <row r="6" spans="1:8">
      <c r="A6" s="14">
        <v>21</v>
      </c>
      <c r="B6" s="17" t="s">
        <v>19</v>
      </c>
      <c r="C6" s="18">
        <v>30274</v>
      </c>
      <c r="D6" s="16" t="s">
        <v>51</v>
      </c>
      <c r="E6" s="19">
        <v>35.869</v>
      </c>
      <c r="F6" s="19">
        <v>-119.89400000000001</v>
      </c>
      <c r="G6" s="20">
        <v>340</v>
      </c>
      <c r="H6" s="16"/>
    </row>
    <row r="7" spans="1:8">
      <c r="A7" s="14">
        <v>39</v>
      </c>
      <c r="B7" s="17" t="s">
        <v>20</v>
      </c>
      <c r="C7" s="18">
        <v>30459</v>
      </c>
      <c r="D7" s="16" t="s">
        <v>51</v>
      </c>
      <c r="E7" s="19">
        <v>36.597999999999999</v>
      </c>
      <c r="F7" s="19">
        <v>-119.503</v>
      </c>
      <c r="G7" s="20">
        <v>337</v>
      </c>
      <c r="H7" s="16"/>
    </row>
    <row r="8" spans="1:8">
      <c r="A8" s="14">
        <v>54</v>
      </c>
      <c r="B8" s="17" t="s">
        <v>21</v>
      </c>
      <c r="C8" s="18">
        <v>31704</v>
      </c>
      <c r="D8" s="16" t="s">
        <v>51</v>
      </c>
      <c r="E8" s="19">
        <v>35.65</v>
      </c>
      <c r="F8" s="19">
        <v>-119.958</v>
      </c>
      <c r="G8" s="20">
        <v>705</v>
      </c>
      <c r="H8" s="16"/>
    </row>
    <row r="9" spans="1:8">
      <c r="A9" s="14">
        <v>56</v>
      </c>
      <c r="B9" s="17" t="s">
        <v>22</v>
      </c>
      <c r="C9" s="18">
        <v>32322</v>
      </c>
      <c r="D9" s="16" t="s">
        <v>51</v>
      </c>
      <c r="E9" s="19">
        <v>37.009</v>
      </c>
      <c r="F9" s="19">
        <v>-120.76</v>
      </c>
      <c r="G9" s="20">
        <v>95</v>
      </c>
      <c r="H9" s="16"/>
    </row>
    <row r="10" spans="1:8">
      <c r="A10" s="14">
        <v>80</v>
      </c>
      <c r="B10" s="17" t="s">
        <v>23</v>
      </c>
      <c r="C10" s="18">
        <v>32419</v>
      </c>
      <c r="D10" s="16" t="s">
        <v>51</v>
      </c>
      <c r="E10" s="19">
        <v>36.820999999999998</v>
      </c>
      <c r="F10" s="19">
        <v>-119.742</v>
      </c>
      <c r="G10" s="20">
        <v>339</v>
      </c>
      <c r="H10" s="16"/>
    </row>
    <row r="11" spans="1:8">
      <c r="A11" s="14">
        <v>105</v>
      </c>
      <c r="B11" s="17" t="s">
        <v>24</v>
      </c>
      <c r="C11" s="18">
        <v>33711</v>
      </c>
      <c r="D11" s="16" t="s">
        <v>51</v>
      </c>
      <c r="E11" s="19">
        <v>36.630000000000003</v>
      </c>
      <c r="F11" s="19">
        <v>-120.38</v>
      </c>
      <c r="G11" s="20">
        <v>191</v>
      </c>
      <c r="H11" s="16"/>
    </row>
    <row r="12" spans="1:8">
      <c r="A12" s="14">
        <v>124</v>
      </c>
      <c r="B12" s="17" t="s">
        <v>25</v>
      </c>
      <c r="C12" s="18">
        <v>34907</v>
      </c>
      <c r="D12" s="16" t="s">
        <v>51</v>
      </c>
      <c r="E12" s="19">
        <v>36.89</v>
      </c>
      <c r="F12" s="19">
        <v>-120.732</v>
      </c>
      <c r="G12" s="20">
        <v>183</v>
      </c>
      <c r="H12" s="16"/>
    </row>
    <row r="13" spans="1:8">
      <c r="A13" s="14">
        <v>125</v>
      </c>
      <c r="B13" s="17" t="s">
        <v>26</v>
      </c>
      <c r="C13" s="18">
        <v>34780</v>
      </c>
      <c r="D13" s="16" t="s">
        <v>51</v>
      </c>
      <c r="E13" s="19">
        <v>35.206000000000003</v>
      </c>
      <c r="F13" s="19">
        <v>-118.77800000000001</v>
      </c>
      <c r="G13" s="20">
        <v>500</v>
      </c>
      <c r="H13" s="16"/>
    </row>
    <row r="14" spans="1:8">
      <c r="A14" s="14">
        <v>138</v>
      </c>
      <c r="B14" s="17" t="s">
        <v>27</v>
      </c>
      <c r="C14" s="18">
        <v>35529</v>
      </c>
      <c r="D14" s="23">
        <v>42367</v>
      </c>
      <c r="E14" s="19">
        <v>35.603999999999999</v>
      </c>
      <c r="F14" s="19">
        <v>-119.21299999999999</v>
      </c>
      <c r="G14" s="20">
        <v>415</v>
      </c>
      <c r="H14" s="23"/>
    </row>
    <row r="15" spans="1:8">
      <c r="A15" s="14">
        <v>146</v>
      </c>
      <c r="B15" s="17" t="s">
        <v>28</v>
      </c>
      <c r="C15" s="18">
        <v>36077</v>
      </c>
      <c r="D15" s="16" t="s">
        <v>51</v>
      </c>
      <c r="E15" s="19">
        <v>35.505000000000003</v>
      </c>
      <c r="F15" s="19">
        <v>-119.69</v>
      </c>
      <c r="G15" s="20">
        <v>410</v>
      </c>
      <c r="H15" s="16"/>
    </row>
    <row r="16" spans="1:8">
      <c r="A16" s="14">
        <v>169</v>
      </c>
      <c r="B16" s="17" t="s">
        <v>29</v>
      </c>
      <c r="C16" s="18">
        <v>36740</v>
      </c>
      <c r="D16" s="16" t="s">
        <v>51</v>
      </c>
      <c r="E16" s="19">
        <v>36.081000000000003</v>
      </c>
      <c r="F16" s="19">
        <v>-119.092</v>
      </c>
      <c r="G16" s="20">
        <v>400</v>
      </c>
      <c r="H16" s="16"/>
    </row>
    <row r="17" spans="1:8">
      <c r="A17" s="15">
        <v>182</v>
      </c>
      <c r="B17" s="21" t="s">
        <v>30</v>
      </c>
      <c r="C17" s="22">
        <v>37347</v>
      </c>
      <c r="D17" s="16" t="s">
        <v>51</v>
      </c>
      <c r="E17" s="19">
        <v>35.832999999999998</v>
      </c>
      <c r="F17" s="19">
        <v>-119.256</v>
      </c>
      <c r="G17" s="20">
        <v>300</v>
      </c>
      <c r="H17" s="16"/>
    </row>
    <row r="18" spans="1:8">
      <c r="A18" s="15">
        <v>188</v>
      </c>
      <c r="B18" s="21" t="s">
        <v>52</v>
      </c>
      <c r="C18" s="22">
        <v>41360</v>
      </c>
      <c r="D18" s="16" t="s">
        <v>51</v>
      </c>
      <c r="E18" s="19">
        <v>37.020000000000003</v>
      </c>
      <c r="F18" s="19">
        <v>-120.19</v>
      </c>
      <c r="G18" s="20">
        <v>230</v>
      </c>
      <c r="H18" s="16"/>
    </row>
    <row r="19" spans="1:8">
      <c r="A19" s="15">
        <v>190</v>
      </c>
      <c r="B19" s="21" t="s">
        <v>31</v>
      </c>
      <c r="C19" s="22">
        <v>37804</v>
      </c>
      <c r="D19" s="16" t="s">
        <v>51</v>
      </c>
      <c r="E19" s="19">
        <v>36.39</v>
      </c>
      <c r="F19" s="19">
        <v>-120.24</v>
      </c>
      <c r="G19" s="20">
        <v>270</v>
      </c>
      <c r="H19" s="16"/>
    </row>
    <row r="20" spans="1:8">
      <c r="A20" s="15">
        <v>203</v>
      </c>
      <c r="B20" s="21" t="s">
        <v>32</v>
      </c>
      <c r="C20" s="22">
        <v>38909</v>
      </c>
      <c r="D20" s="16" t="s">
        <v>51</v>
      </c>
      <c r="E20" s="19">
        <v>35.86</v>
      </c>
      <c r="F20" s="19">
        <v>-119.5</v>
      </c>
      <c r="G20" s="20">
        <v>210</v>
      </c>
      <c r="H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3" sqref="B33"/>
    </sheetView>
  </sheetViews>
  <sheetFormatPr defaultRowHeight="15"/>
  <cols>
    <col min="1" max="1" width="14.5703125" bestFit="1" customWidth="1"/>
    <col min="2" max="2" width="14.85546875" customWidth="1"/>
    <col min="3" max="3" width="14.140625" customWidth="1"/>
    <col min="4" max="5" width="15.7109375" customWidth="1"/>
    <col min="6" max="6" width="14.5703125" customWidth="1"/>
    <col min="7" max="7" width="13.140625" customWidth="1"/>
    <col min="8" max="8" width="16.140625" bestFit="1" customWidth="1"/>
    <col min="9" max="9" width="14.7109375" customWidth="1"/>
    <col min="10" max="11" width="14.42578125" customWidth="1"/>
    <col min="12" max="12" width="13.140625" customWidth="1"/>
    <col min="13" max="13" width="13.5703125" customWidth="1"/>
    <col min="14" max="14" width="13.7109375" customWidth="1"/>
    <col min="15" max="15" width="11.85546875" customWidth="1"/>
    <col min="16" max="16" width="13.5703125" customWidth="1"/>
    <col min="17" max="17" width="12.28515625" customWidth="1"/>
    <col min="18" max="18" width="10.85546875" customWidth="1"/>
    <col min="19" max="19" width="14.140625" bestFit="1" customWidth="1"/>
    <col min="20" max="20" width="10.42578125" customWidth="1"/>
  </cols>
  <sheetData>
    <row r="1" spans="1:20" ht="45">
      <c r="A1" s="2" t="s">
        <v>33</v>
      </c>
      <c r="B1" s="7" t="str">
        <f>'[1]CIMIS #2 Five Points'!$O$12</f>
        <v>CIMIS #2 Five Points</v>
      </c>
      <c r="C1" s="3" t="str">
        <f>'[2]CIMIS #5 Shafter'!$O$12</f>
        <v>CIMIS #5 Shafter</v>
      </c>
      <c r="D1" s="3" t="str">
        <f>'[3]CIMIS #7 Firebaugh-Telles'!$O$12</f>
        <v>CIMIS #7 Firebaugh-Telles</v>
      </c>
      <c r="E1" s="3" t="str">
        <f>'[4]CIMIS #15 Stratford'!$O$12</f>
        <v>CIMIS #15 Stratford</v>
      </c>
      <c r="F1" s="3" t="str">
        <f>'[5]CIMIS #21 Kettleman'!$O$12</f>
        <v>CIMIS #21 Kettleman</v>
      </c>
      <c r="G1" s="3" t="str">
        <f>'[6]CIMIS #39 Palier'!$O$12</f>
        <v>CIMIS #39 Palier</v>
      </c>
      <c r="H1" s="3" t="str">
        <f>'[7]CIMIS #54 Blackwells Corner'!$O$12</f>
        <v>CIMIS #54 Blackwells Corner</v>
      </c>
      <c r="I1" s="3" t="str">
        <f>'[8]CIMIS #56 Los Banos'!$O$12</f>
        <v>CIMIS #56 Los Banos</v>
      </c>
      <c r="J1" s="3" t="str">
        <f>'[9]CIMIS #80 Fresno State'!$O$12</f>
        <v>CIMIS #80 Fresno State</v>
      </c>
      <c r="K1" s="3" t="str">
        <f>'[10]CIMIS #105 Westlands'!$O$12</f>
        <v>CIMIS #105 Westlands</v>
      </c>
      <c r="L1" s="3" t="str">
        <f>'[11]CIMIS #124 Panoche'!$O$12</f>
        <v>CIMIS #124 Panoche</v>
      </c>
      <c r="M1" s="4" t="str">
        <f>'[12]CIMIS #125 Arvin-Edison'!$O$12</f>
        <v>CIMIS #125 Arvin-Edison</v>
      </c>
      <c r="N1" s="3" t="str">
        <f>'[13]CIMIS #138 Famoso'!$O$12</f>
        <v>CIMIS #138 Famoso</v>
      </c>
      <c r="O1" s="3" t="str">
        <f>'[14]CIMIS #145 Madera'!$O$12</f>
        <v>CIMIS #145 Madera</v>
      </c>
      <c r="P1" s="3" t="str">
        <f>'[15]CIMIS #146 Belridge'!$O$12</f>
        <v>CIMIS #146 Belridge</v>
      </c>
      <c r="Q1" s="3" t="str">
        <f>'[16]CIMIS #169 Porterville'!$O$12</f>
        <v>CIMIS #169 Porterville</v>
      </c>
      <c r="R1" s="3" t="str">
        <f>'[17]CIMIS #182 Delano'!$O$12</f>
        <v>CIMIS #182 Delano</v>
      </c>
      <c r="S1" s="3" t="str">
        <f>'[18]CIMIS #190 Five Points SW'!$O$12</f>
        <v>CIMIS #190 Five Points SW</v>
      </c>
      <c r="T1" s="3" t="str">
        <f>'[19]CIMIS #203 Alpaugh'!$O$12</f>
        <v>CIMIS #203 Alpaugh</v>
      </c>
    </row>
    <row r="2" spans="1:20">
      <c r="A2" s="10" t="s">
        <v>5</v>
      </c>
      <c r="B2" s="11">
        <v>81.619690072446815</v>
      </c>
      <c r="C2" s="11">
        <v>78.582524288435479</v>
      </c>
      <c r="D2" s="11">
        <v>82.878850668986814</v>
      </c>
      <c r="E2" s="11">
        <v>80.875302211728936</v>
      </c>
      <c r="F2" s="11">
        <v>72.602882800831679</v>
      </c>
      <c r="G2" s="11">
        <v>82.03802432849028</v>
      </c>
      <c r="H2" s="11">
        <v>80.355387643924928</v>
      </c>
      <c r="I2" s="11">
        <v>85.296806925249399</v>
      </c>
      <c r="J2" s="11">
        <v>83.904868312855513</v>
      </c>
      <c r="K2" s="11">
        <v>79.48884083372343</v>
      </c>
      <c r="L2" s="11">
        <v>84.197385465699426</v>
      </c>
      <c r="M2" s="11">
        <v>76.084474844245761</v>
      </c>
      <c r="N2" s="11">
        <v>83.339251103782885</v>
      </c>
      <c r="O2" s="11">
        <v>88.585407224816066</v>
      </c>
      <c r="P2" s="11">
        <v>78.440126765933726</v>
      </c>
      <c r="Q2" s="11">
        <v>85.558373397141693</v>
      </c>
      <c r="R2" s="11">
        <v>75.703075578714333</v>
      </c>
      <c r="S2" s="11">
        <v>77.754165947103502</v>
      </c>
      <c r="T2" s="11">
        <v>77.887510606070066</v>
      </c>
    </row>
    <row r="3" spans="1:20">
      <c r="A3" s="10" t="s">
        <v>3</v>
      </c>
      <c r="B3" s="11">
        <v>69.705348239848888</v>
      </c>
      <c r="C3" s="11">
        <v>71.231385169255063</v>
      </c>
      <c r="D3" s="11">
        <v>72.957219153955634</v>
      </c>
      <c r="E3" s="11">
        <v>67.0022690868404</v>
      </c>
      <c r="F3" s="11">
        <v>49.912864407511485</v>
      </c>
      <c r="G3" s="11">
        <v>72.955618701565456</v>
      </c>
      <c r="H3" s="11">
        <v>69.804928301570314</v>
      </c>
      <c r="I3" s="11">
        <v>75.477228173097998</v>
      </c>
      <c r="J3" s="11">
        <v>71.873551699975366</v>
      </c>
      <c r="K3" s="11">
        <v>68.862307891581338</v>
      </c>
      <c r="L3" s="11">
        <v>74.547131570463193</v>
      </c>
      <c r="M3" s="11">
        <v>65.737029152187205</v>
      </c>
      <c r="N3" s="11">
        <v>71.222455171755769</v>
      </c>
      <c r="O3" s="11">
        <v>73.574713035403676</v>
      </c>
      <c r="P3" s="11">
        <v>64.893180925594194</v>
      </c>
      <c r="Q3" s="11">
        <v>76.038073047435205</v>
      </c>
      <c r="R3" s="11">
        <v>64.598266232391325</v>
      </c>
      <c r="S3" s="11">
        <v>59.435068201130981</v>
      </c>
      <c r="T3" s="11">
        <v>66.582246220952825</v>
      </c>
    </row>
    <row r="4" spans="1:20">
      <c r="A4" s="10" t="s">
        <v>4</v>
      </c>
      <c r="B4" s="11">
        <v>90.182220929140982</v>
      </c>
      <c r="C4" s="11">
        <v>87.357135389456644</v>
      </c>
      <c r="D4" s="11">
        <v>91.95605426561238</v>
      </c>
      <c r="E4" s="11">
        <v>88.377739296402012</v>
      </c>
      <c r="F4" s="11">
        <v>85.138228692473646</v>
      </c>
      <c r="G4" s="11">
        <v>92.034287828564644</v>
      </c>
      <c r="H4" s="11">
        <v>91.72494533648117</v>
      </c>
      <c r="I4" s="11">
        <v>94.274331235378241</v>
      </c>
      <c r="J4" s="11">
        <v>92.637337635144348</v>
      </c>
      <c r="K4" s="11">
        <v>90.181511382766487</v>
      </c>
      <c r="L4" s="11">
        <v>93.859070151919624</v>
      </c>
      <c r="M4" s="11">
        <v>82.991935106961236</v>
      </c>
      <c r="N4" s="11">
        <v>96.658620245626679</v>
      </c>
      <c r="O4" s="11">
        <v>99.589326321690024</v>
      </c>
      <c r="P4" s="11">
        <v>89.213285366387083</v>
      </c>
      <c r="Q4" s="11">
        <v>96.668288558770939</v>
      </c>
      <c r="R4" s="11">
        <v>88.989317043719879</v>
      </c>
      <c r="S4" s="11">
        <v>89.733972599501882</v>
      </c>
      <c r="T4" s="11">
        <v>90.261590787279331</v>
      </c>
    </row>
    <row r="5" spans="1:20" ht="30" customHeight="1">
      <c r="A5" s="24" t="s">
        <v>34</v>
      </c>
      <c r="B5" s="25" t="s">
        <v>35</v>
      </c>
      <c r="C5" s="25" t="s">
        <v>36</v>
      </c>
      <c r="D5" s="25" t="s">
        <v>37</v>
      </c>
      <c r="E5" s="25" t="s">
        <v>38</v>
      </c>
      <c r="F5" s="25" t="s">
        <v>39</v>
      </c>
      <c r="G5" s="25" t="s">
        <v>40</v>
      </c>
      <c r="H5" s="25" t="s">
        <v>41</v>
      </c>
      <c r="I5" s="25" t="s">
        <v>42</v>
      </c>
      <c r="J5" s="25" t="s">
        <v>43</v>
      </c>
      <c r="K5" s="25" t="s">
        <v>44</v>
      </c>
      <c r="L5" s="25" t="s">
        <v>45</v>
      </c>
      <c r="M5" s="25" t="s">
        <v>46</v>
      </c>
      <c r="N5" s="25"/>
      <c r="O5" s="25" t="s">
        <v>47</v>
      </c>
      <c r="P5" s="25" t="s">
        <v>48</v>
      </c>
      <c r="Q5" s="25" t="s">
        <v>49</v>
      </c>
      <c r="R5" s="25" t="s">
        <v>30</v>
      </c>
      <c r="S5" s="25" t="s">
        <v>50</v>
      </c>
      <c r="T5" s="25" t="s">
        <v>32</v>
      </c>
    </row>
    <row r="6" spans="1:20">
      <c r="A6" s="26" t="s">
        <v>5</v>
      </c>
      <c r="B6" s="27">
        <v>82</v>
      </c>
      <c r="C6" s="27">
        <v>79</v>
      </c>
      <c r="D6" s="27">
        <v>82</v>
      </c>
      <c r="E6" s="27">
        <v>81</v>
      </c>
      <c r="F6" s="27">
        <v>72</v>
      </c>
      <c r="G6" s="27">
        <v>82</v>
      </c>
      <c r="H6" s="27">
        <v>80.5</v>
      </c>
      <c r="I6" s="28">
        <v>88</v>
      </c>
      <c r="J6" s="27">
        <v>83.5</v>
      </c>
      <c r="K6" s="27">
        <v>80.5</v>
      </c>
      <c r="L6" s="27">
        <v>85</v>
      </c>
      <c r="M6" s="27">
        <v>78.5</v>
      </c>
      <c r="N6" s="27"/>
      <c r="O6" s="27">
        <v>91</v>
      </c>
      <c r="P6" s="27">
        <v>78</v>
      </c>
      <c r="Q6" s="27">
        <v>87.5</v>
      </c>
      <c r="R6" s="27">
        <v>78</v>
      </c>
      <c r="S6" s="27">
        <v>79</v>
      </c>
      <c r="T6" s="27">
        <v>80.5</v>
      </c>
    </row>
    <row r="7" spans="1:20">
      <c r="A7" s="26" t="s">
        <v>3</v>
      </c>
      <c r="B7" s="27">
        <v>66</v>
      </c>
      <c r="C7" s="27">
        <v>70</v>
      </c>
      <c r="D7" s="27">
        <v>70.7</v>
      </c>
      <c r="E7" s="27">
        <v>63.4</v>
      </c>
      <c r="F7" s="27">
        <v>50</v>
      </c>
      <c r="G7" s="27">
        <v>73</v>
      </c>
      <c r="H7" s="27">
        <v>65.3</v>
      </c>
      <c r="I7" s="28">
        <v>70.7</v>
      </c>
      <c r="J7" s="27">
        <v>66.8</v>
      </c>
      <c r="K7" s="27">
        <v>59.4</v>
      </c>
      <c r="L7" s="27">
        <v>68.599999999999994</v>
      </c>
      <c r="M7" s="27">
        <v>63.699999999999996</v>
      </c>
      <c r="N7" s="27"/>
      <c r="O7" s="27">
        <v>70.7</v>
      </c>
      <c r="P7" s="27">
        <v>62.5</v>
      </c>
      <c r="Q7" s="27">
        <v>76.900000000000006</v>
      </c>
      <c r="R7" s="27">
        <v>65.900000000000006</v>
      </c>
      <c r="S7" s="27">
        <v>58.6</v>
      </c>
      <c r="T7" s="27">
        <v>68.5</v>
      </c>
    </row>
    <row r="8" spans="1:20">
      <c r="A8" s="26" t="s">
        <v>4</v>
      </c>
      <c r="B8" s="27">
        <v>95.4</v>
      </c>
      <c r="C8" s="27">
        <v>92.5</v>
      </c>
      <c r="D8" s="27">
        <v>94.5</v>
      </c>
      <c r="E8" s="27">
        <v>92.7</v>
      </c>
      <c r="F8" s="27">
        <v>86.100000000000009</v>
      </c>
      <c r="G8" s="27">
        <v>97.4</v>
      </c>
      <c r="H8" s="27">
        <v>97.000000000000014</v>
      </c>
      <c r="I8" s="28">
        <v>97</v>
      </c>
      <c r="J8" s="27">
        <v>96.4</v>
      </c>
      <c r="K8" s="27">
        <v>93</v>
      </c>
      <c r="L8" s="27">
        <v>93</v>
      </c>
      <c r="M8" s="27">
        <v>86.9</v>
      </c>
      <c r="N8" s="27"/>
      <c r="O8" s="27">
        <v>101.4</v>
      </c>
      <c r="P8" s="27">
        <v>91.5</v>
      </c>
      <c r="Q8" s="27">
        <v>96.800000000000011</v>
      </c>
      <c r="R8" s="27">
        <v>93.9</v>
      </c>
      <c r="S8" s="27">
        <v>93.8</v>
      </c>
      <c r="T8" s="27">
        <v>97.3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D1" workbookViewId="0">
      <selection activeCell="H32" sqref="H32"/>
    </sheetView>
  </sheetViews>
  <sheetFormatPr defaultRowHeight="15"/>
  <cols>
    <col min="1" max="1" width="14.5703125" bestFit="1" customWidth="1"/>
    <col min="2" max="2" width="14.85546875" customWidth="1"/>
    <col min="3" max="3" width="14.140625" customWidth="1"/>
    <col min="4" max="5" width="15.7109375" customWidth="1"/>
    <col min="6" max="6" width="14.5703125" customWidth="1"/>
    <col min="7" max="7" width="13.140625" customWidth="1"/>
    <col min="8" max="8" width="16.140625" bestFit="1" customWidth="1"/>
    <col min="9" max="9" width="14.7109375" customWidth="1"/>
    <col min="10" max="11" width="14.42578125" customWidth="1"/>
    <col min="12" max="12" width="13.140625" customWidth="1"/>
    <col min="13" max="13" width="13.5703125" customWidth="1"/>
    <col min="14" max="14" width="11.85546875" customWidth="1"/>
    <col min="15" max="15" width="13.5703125" customWidth="1"/>
    <col min="16" max="16" width="12.28515625" customWidth="1"/>
    <col min="17" max="17" width="10.85546875" customWidth="1"/>
    <col min="18" max="18" width="14.140625" bestFit="1" customWidth="1"/>
    <col min="19" max="19" width="10.42578125" customWidth="1"/>
  </cols>
  <sheetData>
    <row r="1" spans="1:19" ht="45">
      <c r="A1" s="2" t="s">
        <v>33</v>
      </c>
      <c r="B1" s="7" t="str">
        <f>'[1]CIMIS #2 Five Points'!$O$12</f>
        <v>CIMIS #2 Five Points</v>
      </c>
      <c r="C1" s="3" t="str">
        <f>'[2]CIMIS #5 Shafter'!$O$12</f>
        <v>CIMIS #5 Shafter</v>
      </c>
      <c r="D1" s="3" t="str">
        <f>'[3]CIMIS #7 Firebaugh-Telles'!$O$12</f>
        <v>CIMIS #7 Firebaugh-Telles</v>
      </c>
      <c r="E1" s="3" t="str">
        <f>'[4]CIMIS #15 Stratford'!$O$12</f>
        <v>CIMIS #15 Stratford</v>
      </c>
      <c r="F1" s="3" t="str">
        <f>'[5]CIMIS #21 Kettleman'!$O$12</f>
        <v>CIMIS #21 Kettleman</v>
      </c>
      <c r="G1" s="3" t="str">
        <f>'[6]CIMIS #39 Palier'!$O$12</f>
        <v>CIMIS #39 Palier</v>
      </c>
      <c r="H1" s="3" t="str">
        <f>'[7]CIMIS #54 Blackwells Corner'!$O$12</f>
        <v>CIMIS #54 Blackwells Corner</v>
      </c>
      <c r="I1" s="3" t="str">
        <f>'[8]CIMIS #56 Los Banos'!$O$12</f>
        <v>CIMIS #56 Los Banos</v>
      </c>
      <c r="J1" s="3" t="str">
        <f>'[9]CIMIS #80 Fresno State'!$O$12</f>
        <v>CIMIS #80 Fresno State</v>
      </c>
      <c r="K1" s="3" t="str">
        <f>'[10]CIMIS #105 Westlands'!$O$12</f>
        <v>CIMIS #105 Westlands</v>
      </c>
      <c r="L1" s="3" t="str">
        <f>'[11]CIMIS #124 Panoche'!$O$12</f>
        <v>CIMIS #124 Panoche</v>
      </c>
      <c r="M1" s="4" t="str">
        <f>'[12]CIMIS #125 Arvin-Edison'!$O$12</f>
        <v>CIMIS #125 Arvin-Edison</v>
      </c>
      <c r="N1" s="3" t="str">
        <f>'[14]CIMIS #145 Madera'!$O$12</f>
        <v>CIMIS #145 Madera</v>
      </c>
      <c r="O1" s="3" t="str">
        <f>'[15]CIMIS #146 Belridge'!$O$12</f>
        <v>CIMIS #146 Belridge</v>
      </c>
      <c r="P1" s="3" t="str">
        <f>'[16]CIMIS #169 Porterville'!$O$12</f>
        <v>CIMIS #169 Porterville</v>
      </c>
      <c r="Q1" s="3" t="str">
        <f>'[17]CIMIS #182 Delano'!$O$12</f>
        <v>CIMIS #182 Delano</v>
      </c>
      <c r="R1" s="3" t="str">
        <f>'[18]CIMIS #190 Five Points SW'!$O$12</f>
        <v>CIMIS #190 Five Points SW</v>
      </c>
      <c r="S1" s="3" t="str">
        <f>'[19]CIMIS #203 Alpaugh'!$O$12</f>
        <v>CIMIS #203 Alpaugh</v>
      </c>
    </row>
    <row r="2" spans="1:19">
      <c r="A2" s="10" t="s">
        <v>5</v>
      </c>
      <c r="B2" s="11">
        <v>81.619690072446815</v>
      </c>
      <c r="C2" s="11">
        <v>78.582524288435479</v>
      </c>
      <c r="D2" s="11">
        <v>82.878850668986814</v>
      </c>
      <c r="E2" s="11">
        <v>80.875302211728936</v>
      </c>
      <c r="F2" s="11">
        <v>72.602882800831679</v>
      </c>
      <c r="G2" s="11">
        <v>82.03802432849028</v>
      </c>
      <c r="H2" s="11">
        <v>80.355387643924928</v>
      </c>
      <c r="I2" s="11">
        <v>85.296806925249399</v>
      </c>
      <c r="J2" s="11">
        <v>83.904868312855513</v>
      </c>
      <c r="K2" s="11">
        <v>79.48884083372343</v>
      </c>
      <c r="L2" s="11">
        <v>84.197385465699426</v>
      </c>
      <c r="M2" s="11">
        <v>76.084474844245761</v>
      </c>
      <c r="N2" s="11">
        <v>88.585407224816066</v>
      </c>
      <c r="O2" s="11">
        <v>78.440126765933726</v>
      </c>
      <c r="P2" s="11">
        <v>85.558373397141693</v>
      </c>
      <c r="Q2" s="11">
        <v>75.703075578714333</v>
      </c>
      <c r="R2" s="11">
        <v>77.754165947103502</v>
      </c>
      <c r="S2" s="11">
        <v>77.887510606070066</v>
      </c>
    </row>
    <row r="3" spans="1:19">
      <c r="A3" s="10" t="s">
        <v>3</v>
      </c>
      <c r="B3" s="11">
        <v>69.705348239848888</v>
      </c>
      <c r="C3" s="11">
        <v>71.231385169255063</v>
      </c>
      <c r="D3" s="11">
        <v>72.957219153955634</v>
      </c>
      <c r="E3" s="11">
        <v>67.0022690868404</v>
      </c>
      <c r="F3" s="11">
        <v>49.912864407511485</v>
      </c>
      <c r="G3" s="11">
        <v>72.955618701565456</v>
      </c>
      <c r="H3" s="11">
        <v>69.804928301570314</v>
      </c>
      <c r="I3" s="11">
        <v>75.477228173097998</v>
      </c>
      <c r="J3" s="11">
        <v>71.873551699975366</v>
      </c>
      <c r="K3" s="11">
        <v>68.862307891581338</v>
      </c>
      <c r="L3" s="11">
        <v>74.547131570463193</v>
      </c>
      <c r="M3" s="11">
        <v>65.737029152187205</v>
      </c>
      <c r="N3" s="11">
        <v>73.574713035403676</v>
      </c>
      <c r="O3" s="11">
        <v>64.893180925594194</v>
      </c>
      <c r="P3" s="11">
        <v>76.038073047435205</v>
      </c>
      <c r="Q3" s="11">
        <v>64.598266232391325</v>
      </c>
      <c r="R3" s="11">
        <v>59.435068201130981</v>
      </c>
      <c r="S3" s="11">
        <v>66.582246220952825</v>
      </c>
    </row>
    <row r="4" spans="1:19">
      <c r="A4" s="10" t="s">
        <v>4</v>
      </c>
      <c r="B4" s="11">
        <v>90.182220929140982</v>
      </c>
      <c r="C4" s="11">
        <v>87.357135389456644</v>
      </c>
      <c r="D4" s="11">
        <v>91.95605426561238</v>
      </c>
      <c r="E4" s="11">
        <v>88.377739296402012</v>
      </c>
      <c r="F4" s="11">
        <v>85.138228692473646</v>
      </c>
      <c r="G4" s="11">
        <v>92.034287828564644</v>
      </c>
      <c r="H4" s="11">
        <v>91.72494533648117</v>
      </c>
      <c r="I4" s="11">
        <v>94.274331235378241</v>
      </c>
      <c r="J4" s="11">
        <v>92.637337635144348</v>
      </c>
      <c r="K4" s="11">
        <v>90.181511382766487</v>
      </c>
      <c r="L4" s="11">
        <v>93.859070151919624</v>
      </c>
      <c r="M4" s="11">
        <v>82.991935106961236</v>
      </c>
      <c r="N4" s="11">
        <v>99.589326321690024</v>
      </c>
      <c r="O4" s="11">
        <v>89.213285366387083</v>
      </c>
      <c r="P4" s="11">
        <v>96.668288558770939</v>
      </c>
      <c r="Q4" s="11">
        <v>88.989317043719879</v>
      </c>
      <c r="R4" s="11">
        <v>89.733972599501882</v>
      </c>
      <c r="S4" s="11">
        <v>90.261590787279331</v>
      </c>
    </row>
    <row r="5" spans="1:19" ht="30" customHeight="1">
      <c r="A5" s="24" t="s">
        <v>34</v>
      </c>
      <c r="B5" s="25" t="s">
        <v>35</v>
      </c>
      <c r="C5" s="25" t="s">
        <v>36</v>
      </c>
      <c r="D5" s="25" t="s">
        <v>37</v>
      </c>
      <c r="E5" s="25" t="s">
        <v>38</v>
      </c>
      <c r="F5" s="25" t="s">
        <v>39</v>
      </c>
      <c r="G5" s="25" t="s">
        <v>40</v>
      </c>
      <c r="H5" s="25" t="s">
        <v>41</v>
      </c>
      <c r="I5" s="25" t="s">
        <v>42</v>
      </c>
      <c r="J5" s="25" t="s">
        <v>43</v>
      </c>
      <c r="K5" s="25" t="s">
        <v>44</v>
      </c>
      <c r="L5" s="25" t="s">
        <v>45</v>
      </c>
      <c r="M5" s="25" t="s">
        <v>46</v>
      </c>
      <c r="N5" s="25" t="s">
        <v>47</v>
      </c>
      <c r="O5" s="25" t="s">
        <v>48</v>
      </c>
      <c r="P5" s="25" t="s">
        <v>49</v>
      </c>
      <c r="Q5" s="25" t="s">
        <v>30</v>
      </c>
      <c r="R5" s="25" t="s">
        <v>50</v>
      </c>
      <c r="S5" s="25" t="s">
        <v>32</v>
      </c>
    </row>
    <row r="6" spans="1:19">
      <c r="A6" s="26" t="s">
        <v>5</v>
      </c>
      <c r="B6" s="27">
        <v>82</v>
      </c>
      <c r="C6" s="27">
        <v>79</v>
      </c>
      <c r="D6" s="27">
        <v>82</v>
      </c>
      <c r="E6" s="27">
        <v>81</v>
      </c>
      <c r="F6" s="27">
        <v>72</v>
      </c>
      <c r="G6" s="27">
        <v>82</v>
      </c>
      <c r="H6" s="27">
        <v>80.5</v>
      </c>
      <c r="I6" s="28">
        <v>88</v>
      </c>
      <c r="J6" s="27">
        <v>83.5</v>
      </c>
      <c r="K6" s="27">
        <v>80.5</v>
      </c>
      <c r="L6" s="27">
        <v>85</v>
      </c>
      <c r="M6" s="27">
        <v>78.5</v>
      </c>
      <c r="N6" s="27">
        <v>91</v>
      </c>
      <c r="O6" s="27">
        <v>78</v>
      </c>
      <c r="P6" s="27">
        <v>87.5</v>
      </c>
      <c r="Q6" s="27">
        <v>78</v>
      </c>
      <c r="R6" s="27">
        <v>79</v>
      </c>
      <c r="S6" s="27">
        <v>80.5</v>
      </c>
    </row>
    <row r="7" spans="1:19">
      <c r="A7" s="26" t="s">
        <v>3</v>
      </c>
      <c r="B7" s="27">
        <v>66</v>
      </c>
      <c r="C7" s="27">
        <v>70</v>
      </c>
      <c r="D7" s="27">
        <v>70.7</v>
      </c>
      <c r="E7" s="27">
        <v>63.4</v>
      </c>
      <c r="F7" s="27">
        <v>50</v>
      </c>
      <c r="G7" s="27">
        <v>73</v>
      </c>
      <c r="H7" s="27">
        <v>65.3</v>
      </c>
      <c r="I7" s="28">
        <v>70.7</v>
      </c>
      <c r="J7" s="27">
        <v>66.8</v>
      </c>
      <c r="K7" s="27">
        <v>59.4</v>
      </c>
      <c r="L7" s="27">
        <v>68.599999999999994</v>
      </c>
      <c r="M7" s="27">
        <v>63.699999999999996</v>
      </c>
      <c r="N7" s="27">
        <v>70.7</v>
      </c>
      <c r="O7" s="27">
        <v>62.5</v>
      </c>
      <c r="P7" s="27">
        <v>76.900000000000006</v>
      </c>
      <c r="Q7" s="27">
        <v>65.900000000000006</v>
      </c>
      <c r="R7" s="27">
        <v>58.6</v>
      </c>
      <c r="S7" s="27">
        <v>68.5</v>
      </c>
    </row>
    <row r="8" spans="1:19">
      <c r="A8" s="26" t="s">
        <v>4</v>
      </c>
      <c r="B8" s="27">
        <v>95.4</v>
      </c>
      <c r="C8" s="27">
        <v>92.5</v>
      </c>
      <c r="D8" s="27">
        <v>94.5</v>
      </c>
      <c r="E8" s="27">
        <v>92.7</v>
      </c>
      <c r="F8" s="27">
        <v>86.100000000000009</v>
      </c>
      <c r="G8" s="27">
        <v>97.4</v>
      </c>
      <c r="H8" s="27">
        <v>97.000000000000014</v>
      </c>
      <c r="I8" s="28">
        <v>97</v>
      </c>
      <c r="J8" s="27">
        <v>96.4</v>
      </c>
      <c r="K8" s="27">
        <v>93</v>
      </c>
      <c r="L8" s="27">
        <v>93</v>
      </c>
      <c r="M8" s="27">
        <v>86.9</v>
      </c>
      <c r="N8" s="27">
        <v>101.4</v>
      </c>
      <c r="O8" s="27">
        <v>91.5</v>
      </c>
      <c r="P8" s="27">
        <v>96.800000000000011</v>
      </c>
      <c r="Q8" s="27">
        <v>93.9</v>
      </c>
      <c r="R8" s="27">
        <v>93.8</v>
      </c>
      <c r="S8" s="27">
        <v>97.3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7 F D A 9 E 7 - 8 2 9 E - 4 5 1 1 - A B 8 0 - 2 5 3 F 9 2 8 B 8 3 9 F } "   T o u r I d = " b d 5 8 0 7 8 a - 2 9 7 e - 4 6 7 e - 8 7 8 a - 4 f 1 c 2 1 7 f f 3 5 3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Q A A A M k A b Q e F O Y A A H r 9 S U R B V H h e 3 b 1 p j G z p e R 7 2 1 r 6 v v X f f v v u d l T O k S I o S L V o U b U u R 7 R h 2 E j t A 4 k T x l s C B I S D y D w W U n Z h A g g T O j w R B j D g O s s C O 8 s N L Y C C O E 8 s S L V m S S X o 4 n J 0 z c / e l u 2 + v t W + n z l I n z / O e c 7 q r q 6 u q q / v 2 v R z 5 m a n b t Z z l O 9 / 3 7 t / 7 v V + o c m f L D c f 6 E i 3 n R U J y g X D x O n 5 B d + D K 3 r s H 4 k T C U r i e k l B k I L F k V q I R k W 7 f E d d 1 J R I O S S I a l j D + H m J g y a P 7 9 6 R l i N T r d e l 0 u m J a l m S z W X n j c 6 / J 7 d t 3 p N V u y 1 x 5 T j 7 4 4 E M p l Y p S K B Y l H o t J s 9 m S r / 2 B P y T F d N i / 2 N l w c F C V 7 m Z D F q 7 g e o U c 2 h f 1 f z k d g 4 4 r r o l n K h 3 d G 1 2 A 5 + A z i i R j 7 K P z A 1 f H P 6 7 U e l t S 6 z 7 V b y 4 U I U c k Y u P N u O t i f J y E O D g k H O L z u R L C V w M n I q Y p E o 9 H 8 Z s j s V g U 4 x 6 S r d 0 D u X p p S b o 9 Q 2 I Y c G c w k G g U Y y 4 O z u N Y h 3 T 8 Q 6 H p z 7 A Y f 0 m S 7 b z E V i N S 7 2 3 j 9 R T X Y h u H E L a 8 t v t I R H O S j 6 + h P b b 0 r J a Y T g / 3 c j A W R 8 d c F E K N 6 h M 3 5 A 4 k F M v 6 X z 1 f s N N q d + p i d b u S v l q U W D Y D Z r L l r / + j + 9 I z H b m x m J Y / + R P L s l p K 6 g A F 2 N 8 / k J 2 d H V l a K M r 2 9 p 7 k 8 m U w X V j m 5 u c w g K b k c l m 5 e / e + 2 L Y j 6 X R K B h i w F P 5 2 O h 1 Z u / K y 5 J L e g C v w v K 5 r D 7 G 7 9 8 4 b S n 9 A D 8 f V F W M X A 3 f f l v y N s q S W C h K G Q A j O m Q i c 7 3 Q G M r B B 9 j l b o u G Y E h 4 v i 8 d F + 0 L K U M N y 4 y x w Z S A d s 4 5 r t f H B l W p 7 X y w b A i o W x r V 9 4 R Q J 6 T 0 H e I / / 8 R 5 E r s R H Y u a N D x 9 y P E I D n z i H j n N x n o v n d y P 4 O S 3 3 N / Z k r l D E W I C J w D z V R k u K u S L 6 2 h H b s X S M o p G I G I Y J J k u i j Q b a 4 E i z 3 Z f F c l H 6 V l 9 S i a Q Y f Q v t N K V Y i O M m u O 8 E z C W u S r o 5 J / G 1 m F i O I a 3 + P p h q B 8 8 3 x B x B u / 3 n i 4 Q T M p + 6 K d n 4 g n 6 2 B 6 Z 0 0 X e 1 7 q a + v 0 i E a v v 3 X W u Q Q O e H 8 Y p o B 1 C q E 8 l U E t I E E g a j w e 8 p S T w p c k 4 q 8 D H A w L c e N d H h r m Q v 5 + X t J 2 3 5 S / / 7 h z r o X 7 m e k 2 / + i Z t y a S 6 j / c F u 6 l s Y g J 5 F G S b F h C 0 Z E K K 2 A d o i F E 3 i i K P 2 4 N I g X v + D D / C Y 4 F a Q V C A s x w Q / m d 4 Z K l n 1 z d D f g H i 8 7 8 h 4 Y r X F s Q v S e N C W e C k m 2 b U 8 b g 2 1 O g 2 4 j F W z l X i c v I n 7 D y Q L o R U O R 1 R L m Q 6 I H Q f x b u T P 0 T a f B k r X p r G r U j q E / 9 r Q h r u V j m T T W T y v C c L t S y a Z B B P h V 3 C t 4 w w k H o 1 L p 9 f F Z 1 c W F 2 I 6 l t O B 3 y n p w + h U E i k x w H M P q K X R P 2 5 c q v W u X j s R S y o N W b Y F m o n h u Q f 6 7 B H Q D W n H M M A 4 a E 8 8 7 m I 8 0 R 8 Y E B J 6 r 9 + X N B i K j O 6 K L Y V 8 A t e e r D m y 0 T k p d q 5 I Y g W M h z 5 z M D 5 7 r f t g k J p / B E A B E C a j e M / H n i 6 l r o J 2 L o F u v I 7 m e W Q o 9 u H p / T A 7 Q v f u f O T e e / B E k o m 4 F A p 5 s U C 8 B 5 U D U h I + F 9 D 5 Y C Q c y E 7 L Z t P S M w x 5 6 d Y N d A w l y f l h G 7 b U 7 z U l j A 7 s p C P y T 9 / b l H s b + / L 6 p a z 8 a 1 + 6 C o 2 T R y e T 8 F z 5 9 Q / 3 5 N f e 2 0 V n i P z p r 6 3 L j 9 8 o S N T t g z E s D A o I J Z 5 G B 8 b Q q S F 0 b l g u l Z x j B M r + 6 p n Q W O G O 9 0 U 4 D n O T 7 f e Y Z h p c m A e Q A N D g O f C V J a 0 n T Y k m Q 5 J d h 6 a K T W Y q F + 1 u P W r j V m G J r 0 Y h T U F Q 0 R S I K 6 a / O + A q C 9 q L W k U i M U m C R m M R a h K f C E 4 R W m T F t n E g l e 4 T M B e I 0 U n K Q T M l 1 i C H H 0 H M V g 2 a o 4 / 3 N j Q q / p D G w F g c X x J + I k E B S S Y 5 j Z j w e 4 R a y m c o X 0 O F X I + p I N r 8 S 5 C t + Z l t 5 3 H 8 z g M / g 7 9 w f 3 z t P 5 8 n S n g u z u L x P q h 5 j 5 0 8 g o g b k 5 I B + l i A h Y J x I E y 7 I w e d x z D n m v p Z E S F D + W 0 G c v F l m U t d B 7 0 c 0 S 2 P P + g 8 w v l d / 5 t n R + T P / / k / 9 6 1 8 P i e t V k u l C x m G E o X g o B r 4 H I M v 0 o b p l I V 5 R v U 9 N 1 f W 3 5 4 F Y f p J M D s 6 T 7 t S W s z I z e W Y 3 C i H 5 O Z K T s r F n C T i E f W t 2 C n / x + 9 s y u / e r s l O v S 9 f f 6 U s l x e g v U C Y M H C g k T A g M H t o O p F Q e u j H d H w g E T V T / N e g j / + b E o E 2 C 4 O o Q 0 r U M 7 Y f n a 3 H 4 x V B m 2 L Z u H T 3 D X z t S C I P x v R t N h I I C S o A a F o 6 u 1 1 5 2 j T l d z c 7 8 s 6 D n t z b M + S 1 t Z y a q B s b W 9 K D t t j a 3 I J E D 8 s e T F o b P g e t g 3 q t K Z 1 u B 2 Y t m G M C e C / 6 c 6 4 L c 8 l M y P u 3 P 5 Z c O q e M k 4 z Z M K G q 0 M h R C J u E 9 E 2 Y n G D a A b Q i H g S v m F T q b c n h W a Y R r w e c E 4 b G C M w + X k I 1 A B 6 Q 2 i s E D c 7 f 9 Y X 3 Z L i g 3 / 2 X M g / O 8 Z g o e B H e 9 0 f f B d 9 P h l 4 F w i o 5 y E s E g p g g k 0 Q h I P t O V z W 3 M h L b M w R q p n S s d I y h a A 4 b o B 2 L Q v O C E G o 1 D 0 5 / i u c E S q u D D y r i p B x Z W I e 5 e U S P h 6 B Z + E 8 / 2 J F / 8 c M 9 a C V L / q 2 f X J b X b 6 6 p K U M N R n O O 1 G u 2 d y W d m w P d e 2 b O M b D j Q g U N B I y 7 x z S 4 / b r n X w 4 F I 2 i y V t D u a C o q h Z c L 0 A o m r h s B c 1 t o j y W p W F o g D q R + p y r f / r g h f + v 2 g e w 3 T F k s J O T X f u X H p d v p y o M H j 9 U i 2 A B D m X 1 T E j C H T B N + B L R h L p e T v b 1 d + f m f / z k Q w P Q G G 3 Z I 7 u 9 2 p N H a A 5 P c l f n C H P q l r x p a B x b / 9 G 1 T s q k 0 2 h i W R r s l 6 V Q K A i u E + x x J 8 K k g o y j z z E A q D g i W P t Y Q 1 M z C q Z 7 2 I S B M w Z n Q o / 7 n 8 a D P R 1 / 4 U D v 6 i N h x K d n r k p + f l 5 C v p Q g H / d / u V 5 R B X L S 5 Z R 7 5 V p F Q T B Y z r y l T D a P S e S I N m M 0 e s z 8 7 w F D 7 u N I Z q e w C Q T P q 4 P 0 D y X x h G Y M O a / f 4 W C g o 0 X d 3 9 / T v P D q R G j X Q k L S Y b E h e B 0 R j d K C F M n O S g x l O v 2 Q Y f f S r C + m Z h B 9 1 F r g Y o F A s j 9 H 1 T L U A j F g 2 H z a l t 1 e V 9 B r 8 u l K W f j p 6 k i Y M v C O 0 q / n I k O 9 8 2 p N f 3 a j L 0 5 o h P 3 k t K b / 4 B 5 e l W F q Q Z D I O Y g l 8 U 8 + k j k I l 8 z v C h v + R n N G s b v R C 8 r T h g J H v Q h t 1 l H H C M B 9 J s i S U M H y V Z D Q N k 7 i J P o D 2 j n j f 8 / 3 s Q L u U s U j g / u d x o H + l P t Y R B v 2 E b G 8 0 I J M G k s 4 k p X b Q U m Z J p G D t z B c w t h X J 5 l I 4 E i 2 G A C U y + a R s P 6 r C x + r J 6 v q 8 9 k 8 k A o 2 b i I g J d y H p 5 G W h s C L l l a J a O 6 P g 8 + 0 0 P 5 W u D f d F I 3 4 h m U v f k E J i j S O k x 1 g Q P B W Y i t 1 + T Y + / C E R + 6 T / 5 C 9 + K 0 r m n o f 0 j Q A R + i L u 5 K / F u Q 9 w m / J N O W 0 J w V N F z h 1 z B Y A m l e b l c A i E m D p m J o A A n E 5 K I o 2 5 H 9 t t x W B 0 Y L I 6 r A 9 8 H x 9 o 2 H V 7 c B 3 0 2 7 P a Q Q X n e Z P O V 3 G r A 3 0 J b o I G G w X O S Z T j Z + Y x 0 d 8 h A a Y m m 8 / q i R g t F U m L A T y 7 C r L p 1 1 Z S X C g f y j Z s J 3 D + p z 5 B O Z / S 5 y F B 8 8 T 2 v G X y m a T 0 J f A 4 O f 9 D s O J 5 1 I R u S e D g l 2 w c 1 a K c 0 T E Y H z x / H d w X Z q 9 R B k G G p N T r q s y X o 9 5 + Z g H A z S g x 9 c V y C P u P f 4 E X g t x E N R U Z o 1 f p y s A / C V e E H 3 9 G y Z G + 3 C q G R k f f f + V S v 2 6 x 3 p Y k 2 x m M J a V S 6 c D / 6 0 m p 2 p N v u S 6 0 C z Z r O S m W 3 q Q G N / e o B N L s h G Z y f S I E m R j S 5 M g 0 e s W M 2 / C / o B s S h o e i u + H Q F O o l A U D q w f G z 4 u B e B 0 O 7 O x 2 4 C z B T G Q I d g q h x 1 z I t B q 9 G X z d 9 8 T 6 x W T 7 I Y 6 I 4 B y Q y p t f 7 V V y V Z g q 9 0 F s B c 6 n Z b 0 r Q 5 X w R T 6 J P 3 5 M b 1 q / L O O + / K m 1 / 4 s l h m T 5 m P E p y 9 / c k n t + W 1 1 1 7 F A D n S a D R k f m F e f c k b N 6 5 5 v Q A T w r V 7 6 B e 0 Y 4 S h h u G g z Z 2 d D v w q S z K r W U n A t H M h U W t 3 G j K A m V Q J 7 Y A x O 7 K y / p J k k x h l B k W g M Q i a v R 5 D e w Q + m b k 9 U I H 1 L E / T j m p h R t X a 8 M s Y W W t 1 4 R u A a B f n l q T S 2 J d k I i X V N k y g M H 4 f n V s i A / C 2 V D 5 4 y z Y 5 M C X D E Z A l f a W p z O f / d m g O 4 k L q R x 2 B x M 3 r e R o Z A s 7 y N A b N O Q a 3 t p 4 c y N I q T T H 2 B Y Q e J M Q A / W f A I W Y b 9 A o 4 L 5 G A z w w b 3 7 J s H c M o G L U Q X Z F i a F E S c 9 D m I 0 N E E 7 D a 2 / B M P z E l H s n K S v Z N C J z j m p / z U n u t e z C N / a D V M 0 B N v g G k 8 A C E E 4 l D u g 7 5 C i 8 C n 3 x S k d / 5 5 4 8 w y G F 5 / Y 0 V + c H 3 N 2 R 5 O S t / 4 A 9 e k x I 0 w F n h Q t L 0 j Z 5 U W g P 5 6 M M P M Z C W d N p t K c / N Q y P 1 p V w q Q R r B + W 8 0 5 d 7 9 e / K l L 3 5 R B 3 z v Y F + 1 w t b T p / J n / 8 y / 5 0 1 I o k 9 w Q R A / G e o 4 k Y y C j n L v o C f t r Z a U X 6 M v F 5 b q 7 S r 8 J V P u N O 7 I w u K C G F 0 6 v 2 B S j H w i m Y K J h 7 4 G H Z K J + m h b N p O R q 1 f X Q T i q Q o 5 B / c V B S J o G z C H 8 n D 5 l U v i g U p X 7 9 x / I 6 5 9 7 X X a 2 d / R e 4 b g t l t u W f W q G d A L f Q T u D g T h f V Y N G 6 E C o X b 6 2 J v t 7 + 9 K E i Z o r p G E o g H D x L N l c G v f v S y I 9 v R / O B 1 5 z + v M M g x o 8 E y 9 J O l 6 W B J g k 3 A Y D d l 2 J L k L L K w M e w X K 6 s t e 9 r X 9 D E I r L m d d 1 o n c U j P i R q Z 5 1 X s o L S k A i D f p V v W E o U e D X 3 q 8 v A J u b H f l H / / i u S s U s V F Q b 6 v 0 n v 7 o u L 7 8 y L x j z c 7 Q E h A 1 f q g f i T W W L a n t T K l I 6 D s B I 8 Q R M Q o w d p X c g I f k F / 7 N h D t G v K B Q 8 H 8 2 1 2 m g A i M 7 X J q e B z 9 D a b M E E b E j 5 1 S V p 7 D W l s d E U M 9 u U u a W 8 7 F a a U q / V J Z 7 M w E S E B D Z t u X X z h u z s 7 E q l W p V F a M j X X n s Z D H V c g l I r t f s h M a C Z S m n 4 W p D E p / V L B 8 / / O 7 / 7 H U j y C P r A l m q 1 J o U i T F L Y v I 8 f P Z F L 6 2 v y F M J j a b U s r 7 6 5 J v c + 2 Z Z 2 w 5 C F 5 X n 5 + I O 7 G I u c p F J J a O y m v P L 6 T X l w / 5 F 8 / i s 3 B B b t j x w R W F S l z B r 8 o R V 8 Q k + g f x w I 0 E H H A V P B f R l i K o 4 r N d V h c A L a i X 1 y E i 7 6 + A B M 9 U D P O S + O o n y 4 6 c C C Q z s S 0 X r + g H b Y 6 8 q n k O Z h E O T 6 X F r W X y 5 J F z Y / A z z Q 8 l D V a C L 6 a D b m Q n f A M R / A d g 4 n o H H p / / B b O u B 8 M V M A n c s O P k X p g K F g A r D z d f J 4 C t A 8 v R 6 u z y y F / f d b 0 m s n 5 K 7 x U F 6 9 + Y q s 3 V y W C C Q 9 n 2 D Q 3 Y Z N k x P X q O r A h S M w / 9 Q E 1 c v o M + J b v P E a R + 3 I 3 / c 6 n P l P y k I O B H M s 2 u a d o S f 7 R N M x L J 0 C I e F l 0 m n Z h c Y h w 1 6 / d l W / M y 1 T m c W y + u J I X 9 r m n n T N N g S O Z 3 7 a J v w N a C V G S z l v F Y M / e P / O E 7 n 1 + j L 8 j Y v N L D g P 2 D W F 1 J K U U 1 e 0 b x R 4 f r u G c b U g c O a P M 9 W s 4 H h 0 + h W p d j e h 0 W A K n A O H D O W Z N 0 x B e v F + l A f Y 2 X 1 b G v c a k i g n J L M M K Y 5 v + 7 C 9 a X L T 9 x n n N 5 w A i G r Q r 4 F x a K q l c C K l E Z 8 H L z I H P n u D c P o z u m Y d h 8 U 8 H + o U K M N i p P k f N V V 3 p y u 7 7 x x I 8 V p W S r e y c E 8 4 v 5 c A Q + 2 K m 1 m G H X / S r B u F Z c O H 4 M Q s X s x d 7 D l J y a T Q H n z m c 9 J X 0 u d j l g F N F b M F 5 k 9 J O L W o x M G 2 z A L O 3 b T 6 e 1 L r b G k G w S g O G Z 7 P + B l B M p q V + e w 1 m G 9 H Y 0 O / y z 5 A f 6 F f I g W M c / x 8 d M z Q e 7 X 7 B H R 3 9 k D F I X l y A H S e Q N n r R w E w S x y + B f w m o 2 J o J g U l E f P d M g k S B 6 S H C e l 5 2 p j S n g M B k K h C 9 A k p 4 W G y k b k 0 O w J M R V 9 k p s c k A w Y S 8 B S Q 6 A I C p p R P z q U k l o y L U e t I B z 5 L i A 3 H A J E Z Z m E m I h a N Q 1 O g 7 X i O R K Y M e y U J n 9 A R 2 4 3 B x c 6 K E / L M V a g / + E d w 6 m F Z h B P e P M u s z E T Q B M o n l 2 E N j B c c Z K T P E j M R J n y i j l n T L B F C 8 / q g a Y 1 s A 9 + B s a o Q r M b 5 i D k d L 0 g 2 A T + Y 4 3 9 G H F J L i J E P t T V P S q g X B j L Q n E d s R t V A W 7 w O Y U Q 0 j e b F o a E s n e 0 f j x 9 u t u U 3 P 6 7 K b 9 9 u y 0 b 1 p H S h Y w + 3 R T W e Y c J n 8 i y k U 6 H + F 1 5 + c 2 Y C W x n P J S S 7 V h K j H p N u F R I z B v 9 0 J M I 0 K 3 j v J A R O G A x m C R g N U h j G m F g h W B T Q o i p 9 V A M f n y + b F W T A X H I R E j + N a 7 / Y w N R 5 Q K a h J j H g 5 z a N P d l v P 4 R W 2 Z C G t S N 2 o S f h L P o H f p X T P L s g 4 B x Z O l b U v 2 d F 5 F e + + c v f 4 h t V 6 z Q b 6 A v 4 f s e P A s z k Z q i 0 v d G W F K T 8 8 K Q d z e I e t B T n X U g / w y D B f f P v 3 p Z / / O 6 B v P 2 w I y u l l L y 8 e l z i 8 h Q G K D a f P J H 3 3 / t A U 3 u Y p c A A R b 9 v S b v d 1 Y A A H X h K Z B s + R q P R l o 9 + e E e e b G z p s p F 2 u y P d X k + j Z p E o z c e R h g R A e y I 2 B m a V c 1 V x 6 W x 1 x e q Y 0 D Q 9 C S W K / k H j w W s y o 5 6 T u / R 1 C A Z X G s 2 G Z m J E Y w n V 1 B E c x + e m k N F u s l v g r Z M R r F n B O b J U N K c m Y P 8 C 8 9 u e F 9 h O 5 u F 1 r a q 3 J A P / e U m 2 j m Q y R b V 4 r H 3 4 g 0 m I C 8 2 u n x 2 c n + I g M p u f 1 5 0 V R 0 E J g N p p A G c 5 k m K a + 9 k a c K F A i w 4 + O I C E D 0 v + O k y d I T D S F Q m 7 x y Z o C a 6 n + s Z / 8 R Z + d 6 S U i c h f / s N X 5 I 9 9 e e U Y w X M O g w x B h u l 2 e 3 L n z l 2 5 f P m y 3 M Z f M l U + l 9 X c N 6 6 n Y u g 4 m Y h K 1 y B T t S S f z 2 t o m 8 e 3 m k 3 t n p / 5 + t c O C X 4 U V P T 2 U 5 h 3 q 2 A 6 D C b T l Z g R E g 7 V Z O 7 H X p r M i A C j r f / l / / k d e b R V k V d u X Z P r B V O W k q a 2 u 1 g s Y J x g H k c i E k V b X 3 7 p p u S z a T n o h K U c 2 p J I h p G v Z w P D 4 1 4 m 9 r 7 / z e 8 t U D A s 5 W 6 p f 2 X v g a a h J 2 I r U d l 8 + l R W V p f g b 4 L A 2 P / B H / z V T H n Q w H e / 9 3 1 N I F h f v 4 S x T U B o i r S N h l i D D p i r q a b l N A Y 7 x l A E o 1 B h 2 I 9 g b / + b H w 3 s n i 3 b 3 9 m S 5 Z 9 Y k h g n X o Y I k L 4 U l 2 I M Z 5 y Y t i v f / n B X P v n 0 E x B a R v 7 I j 1 + R m 5 e X / F + P g 5 q G j i v n a t K p t D z d 3 p Z c N q v M Q U 3 w 0 Q 8 / l l I x L 2 n 4 Q J k c C V j 8 q J g t 6 X R a 5 3 e Y I H z t 2 m W 9 z j i 4 a I + 5 Z U v 8 0 l D E C d f h 3 B Q E q x R v F u D 6 n L T R y S y M 8 v 3 r / 8 3 3 Z Q t m b y z k y E + v 9 e Q X f n o d W r Q v e 2 D 0 b r c t S 8 v L k s 2 X 5 N q t 1 6 S Q o j k b E q v 9 F N / N n 9 v s C 8 A W t M B M D e O p a k Q v 4 f T 3 F m i u l T O X J B 9 b g j 8 1 g K U d k v f u f S g 3 b l 6 X 3 / 3 d 7 2 q 2 i g X 7 n x Z R t V r R / M l v f O P r 8 s + + / V u S z m S U u W q 1 m i w u L q D P 9 + T 6 9 W v y p S + / C d O S S 0 X q / l 1 O 4 g R D u X Y H r h Q I D m a J l 5 X 9 o 0 P 7 K R z 6 z Y b k r u Q l t Z B B e z z C J I G T q b K J Y 0 3 X V K K N B x + B A R d 0 A p c r e i e B Q s q / 3 A l Q k 1 G s w W C A C Y V r D A U m e G 9 2 N j U E p d o k u B a O 2 7 E l t s a 0 L v 9 L g J q q + b i J y w / w X D m J M m o 3 1 A 4 y b d + 0 5 C / / 6 m 2 5 s 9 2 R Q j o q v / D 1 N f k 3 v r K C 9 j J I 4 p l 5 J H t q O U P X 0 b m S x F C 1 u q a k Q 0 1 Y G G C q C w C D V F y 8 1 + z t q t a 6 a H h x y O N j O A 0 8 3 l v u w V z E 0 8 4 N S S q e l 5 X c y + h U 9 F P D l P 3 W g T S 6 T Z 0 4 Z z o a L R K O N S O o z J Z 5 C d q + D i b K g K E q E L Z c B Z 5 K p S D I v G m G 5 Z U 5 C J l t F T a T h M w J h i I c s w k i i M J / S R 8 2 e Q L t P X c Y t b 5 0 d l q S n E 9 L G j 5 V w F S a f s O F h v r p C I 5 R k 3 A y i H R N B n 2 Q M T m V h 4 z G j A v 1 J 2 e c 1 B 0 F p 7 u c y k C i i 1 7 y q 3 6 H a / M 9 5 3 k a O 7 D 5 y V Q r K U l m P O d X + x r / U E P 8 8 3 c f y u 0 n B 1 L M J u V L r 1 6 S 9 c W C t l d z / v R o D z y H f m U q 7 q + t g k 8 R i W f 1 P p M E x i S Q U Y O 2 B q B P Y s A 3 a 4 C x e p a f F z c j 9 H k A X h I 6 A v 9 5 A Q K P M d g f F B D Q x 9 D C L t d Y g V H G N d m 7 D s x m p k i B o e i a U O b F Y y G c G 9 z F A 2 M B 6 X h R 5 8 5 S 8 C c Z X C B 6 v b 6 4 X Q i e Y l y 1 0 n n B S e K d 1 l 0 I s q G 1 V 0 M I N c c w F B 0 A 1 + 7 P N P / y I m D B / O s e G L B n 0 V m L K Q 1 a M G J H A m A O 6 f A g M L t h l u X 8 f G i e F z x 8 c A 0 O V F j w 7 H i v G n p Y v U w B m Y X t o Q W o 1 8 V 1 n D r M 0 r m j 1 v H a X Q i C F A S B 0 b d l / 8 k u r A G Y h f m o J G B e k l n y e f p x c Z h 1 X X n v v Y / 0 v A y X l I M 7 I n C 2 K V 1 p r l y 6 t K q / E V 6 A g v c d y M A x Z R D m C t i Q T o i P M s g 4 B I w + 7 V C a O b u t O z h 2 v G Q m I O S l 3 X E 0 I s r l 8 E x p Y v Y J I 3 J M f s 3 C t w 1 H + J l T D C 7 a z U l t s J p m g 3 v t 5 7 / e w s d h e L q I q w X I e J 0 u 5 + U M K e W Z Y M x f j o 6 n F l / M 3 d T U J L 2 i t t d 7 M r P i w C / H J 1 1 x 4 L 0 0 1 e 6 M 0 T x G F / f a 9 9 C W 0 X b i U g F D M Z 5 P V U a H O E c f i m k 3 u h j v R + t L B a C p 1 I Z U H 1 g D K V x m N j c 7 i x L D 6 y 5 l L M 2 C w A t O 6 a z g + Q x 0 U J o z L B 8 a c A K W F x s T S h w D 1 r G g E 0 v f i 8 u 8 G e y g M x u D N x u 1 4 l K 8 V F Z m 4 J J 3 t p e T 0 9 Q 0 T G S t V e t i G z 2 x 2 2 G J c 1 4 A z S 6 V C m A o z 9 R m M M S A u c H V v S Q 2 l i P g f U g I S 0 t e f Q S C f t f e X k W D K A y t u x w z C I M B W P B Z 6 l Y M g 4 m j X A 4 x L t e N g q R v c i V w F I I E T E T O A g P F u J I A R M f n x u N C E D D h l s V R u M 6 J G g m C 0 W E h A F M S M Y w b Q G Y b u K y / w Q R Y B w w p U m 9 w O g f n a 0 p W B P 4 y E 2 y 7 K j Q y M M V Y M w M E q 4 t S U 8 m w 5 F L M 8 2 O 9 i o 5 q 1 1 J q T T K J E g Q z h p Q 5 f 2 V 2 C M / B v 0 o z s E Q o P G e c L u A z c W H i H j T V a H 8 o Q 5 G L y U y s n s O D l 8 D h f T Q k E 8 l g c M s z E d a L Q m f f k N Z W V 5 Y + V 9 L o G c H + J M F y M W A i X T h X c z n o y l g w a 6 L J v O b L z Y J 7 9 x 6 C O L g k g h W A H A 1 S t F t t 2 O d 5 i Q 8 S U l z N 6 W + j b d L h 5 D 8 M d U d z s n u 7 K g L F m s r H V Q O R q f h c 9 B W 9 i W 0 w G M z Z f I L P d 1 x r k p H J 2 L V a Q y s 9 U S O 8 9 t o r k i / k p W 2 E J J / S u z 0 T N P v D q k m 1 8 0 R D 1 M O w w e Q H N d A L i D u b S W i G 1 0 G F Z M O I b F i J v N 6 C o E m k 1 H f h t b S e S B r + Y 6 Q v W 3 s N u X l 5 A X 3 H d s J z A 8 N F t M g K Q Q b F 9 / o T 6 3 F A e / f j k o j 2 8 Z 6 M h + P g s M Z g 8 t K 2 Y C U l 7 2 A P 1 F j F 9 C q Y 6 p J + t v c c i S 4 c m T W U T x Q 4 I d d U M 1 9 N f P q q M 4 A R P y b U k m k D K E M 5 Y K i m X 5 K J j i g H j D l p 6 W h W 5 l K r E o 3 l c d P Z J P a L g N m 2 p P 6 4 J f k l + n n o x E w S A h n S E b 6 f H W F b I c f O a S a 7 F t N 3 m B z r f z E D S P g 6 n D i H 5 h e Z k y s k a L N H S + M v p O l U + I k M L G C S V q s r j X p L I 3 n z c 0 X N 7 m 7 B L C y k S D T e O S T E k + H 2 o c + g Z C U K m O o k F M 5 P U U M p e e G f Z x 0 + E h B r M B w r i D I G N M t M 1 V h H N 9 R 1 R / A / 2 F 4 y X E j p C W 9 8 e u O z M X e T b d R c R V w j G u P v a D 8 + 9 i 1 o o G h S O j A p T Z j J Z L I B T M B M K o 6 / s F o m J u 1 S I J V l I X N N 2 8 D o q 9 P E u B R B I D 6 N D N + X R X x 4 T i h C K 2 F 6 h 7 F n O 3 6 a E g v j 8 L M y V N t o y V b 1 D t S e l 9 y p j r + O Q k j S u P B c d g W m B C v 9 e K s q P w v Y f d K Q + 7 / 9 Q 0 m A 4 K 7 + + A 2 Z u 1 x W h h I w f 5 D 7 N y 7 o c B p 4 D a b 6 P C t Y k 4 8 I Z 0 7 2 1 z A D u s y / g / P M M l o 2 C M V B 4 + 2 O K d E 4 T M Y c l y l Q m p 7 W 5 3 h Q H B O C Y C R B s P 3 M C O F p p G k l S 9 y Q V 5 l V 8 4 4 D G Y I M x a z s a a A Z 1 4 L Q U w L G j f m c i X g C T E F z G t o J f B W B + e p C 4 z g w / e J g + o G a T k x x 4 q D R V 3 I k l 6 M J R p 8 M 4 1 1 p y n y R t S O 9 8 A a n F t i H v H 4 M D 0 n z j w / s 3 Y / M j B 9 9 c P 1 T K Q 2 z z 7 e 2 Q g b u z T b k 2 S M e t H / w k e f 3 e x 2 9 f y Q K q w P S U Z e + g K D o 4 4 6 C F h 2 D N f S r q M G V o T p g q M f 7 t 9 E B f E D a u H g C t h Y c m 0 5 m Z K m w D m 0 F A x / + i a 4 N + g x g f 7 8 n P 3 h 7 W z L J m L z 6 + p z M L 6 T Q P A Y k c q o l a G d H O Q F M Q e i f c x o 4 c A P 4 j u F 4 9 l A r n B d O D Q O f x e D F p l y I E p v O x V A 2 O y c d O 3 U w V 8 c r m x b K w c F P x n V K g K Y l T S a a k P R X 0 u k R X 1 E 1 V O 9 w j N T d A j x C o W m G P o E T H 2 h v j y A 9 x p 4 F J B 7 m z 2 k t w B E E 0 v r I p / A v 6 t P R S Z D 4 I x B + N I f Z J t b l C M w 1 n j t 8 D j x I 9 A s X F X Z 7 A 2 G 1 q L g y J L U U m T U k P Z i 2 I H 0 8 s y 1 p m L i J O I Q L / K 0 g 4 M H J 3 k Q s p V f O x y 9 J t J m W 6 P x J i c s + f r q 1 I 9 X K v j I 9 t W c k G l O f l Z P q k 8 A Y R J t L o N T k w 8 A 2 e x X Z r e 2 h 7 Y 4 0 W h 3 J Z d K y V J q H y Z C X V D y H h s F + x Q l h O H t Q Y f 5 l f n R Q w u t a 0 q + Z 6 F x I 8 j k Q R g x O q x + x I T E x C X b W S B f B h Z Y 8 f 4 D X L N r t M L o 2 5 v p q q y 9 O V w d K / A w g j N j s J C U G X z p 7 X d l 6 u i O Z R R a I t A / T p B L w s V j Y c 3 V 1 2 T s h w A h D j Y L E R w w z U E C + s 4 J M R e Y Z h + 3 m p 8 f C y b o c B J q E g k o t K P 8 8 l d d 4 a 9 k U D H x 8 a h 0 m Q 3 u / O 4 M Y G I z m 4 U l Q + 9 G K 0 s A R z U V Y V a E w i 2 r i O g P W 6 Y D Q A A m E 8 T 2 j g r r i W C / L p 8 Q b / E l H S r J g v z y W o Y h e z 9 A X j 2 X 1 L N e x J J 0 r H Q a L J u H Q 5 O M H O p r 7 r Q d Q X y 3 l / K X 8 D c k l 5 p V D D 8 H O t D u q B T 4 r 4 E r Z 2 o O 2 p M u 2 J O e 8 + a c A J H g S z 8 w S W E P u J M Y Z T 5 g E E s u B I z E 4 v y R i X m 0 c 0 7 k s U c a I 5 A Q B x c h m 5 V 5 N s i t Z i W c 9 i a z E g W u p 5 B x y F D 0 J j i E d w I e K 0 D Q / P 6 g F G Y H k p C Z L x w U M x F x H B 7 / l C x x / E K u 2 4 + j B G F a n l P Y a K d J p m r L 1 s C H d l i 3 L q / N a x T c G o c c l 8 L l i T P Z 3 v Z Q u m l N u y J C l y 1 n 4 T a q X 8 Z 9 3 j V H 0 r T y u w X J h 0 E c R E j 0 G W Y + l F o N p R q Y E I / G z F p U J r k N T 0 i / Q C e 9 M V i K f k z g 0 f D h x 1 P 5 h s M b j R i 0 s 5 b Q r C 2 k m a v v L g U 7 B I U O x g i Y r w D D i x 0 m x 9 d L n 9 b F G Q Y Z i S P Z M t e 3 O C O V 0 / 9 o k o p O O + H H Y h i P V u x W Z f 2 U e T R s m M p y P U / c b f X k A a c / P q + W E r H N p B V T L 6 L V 1 Q S G X e p x y v 9 P g t H E j X C M y 5 D 8 9 f P B Y h 5 a p Q 3 N l 2 v I i a 0 t 5 l X y j G m o Y / a a l k c 3 S V W + q Y B L I a w y t j 2 M o + g G d V k t r / z F 7 h L P + 7 I t q t a q p V G R M L v m n S c N n Z x 2 / x 0 8 2 p b K / r w T / 5 M m G V p p i S H 9 v 7 w C S m p k G D F M n 5 N L 6 q q y t e f m D 9 K + a L I v s E z E 1 E Q u y s K g K r 6 8 Z K D D z G F Z P g J A d T i V A 2 9 D 0 6 z S 6 U l x I g K H G C x c F m I f l w W w 7 p c z E c s + z Q n s O T M V 7 Q Y d J K X p Z 8 u 6 S R I r T r Q g P e B 7 N 4 Q N V n j I l c 6 S h I C 0 Z r T B x Y j G 1 K v n k o h 5 w A h g 5 d 8 D V j L w 4 s 9 K f j f h G Y Z h 9 6 R h d n X N J x h K y U 9 m T f J Z B A m + Q c u m s + n q j 6 B 0 Y 0 q 3 0 p X Q D 5 u m Q v c Y A x d / 4 t Y f y t / / 5 l n 7 + d 3 9 q V f 7 j n 7 s s R q s B t d 7 T E L W a D 5 z M h k N v O h H J w N y d Z i + f B o v m 3 j w G b o g 2 W M C S 4 W 1 l V k h R T t 5 m Q F R R V r 2 d w l A k y N Z O T 2 L x s K Q X j t d 7 P w F a E B M 0 F F N p H j 1 6 A m Z K a y E a F i 9 l t C w K x 5 u Z B 1 E w 1 R t v v C o W z K 1 W H z 4 J J P R c l p O u e B 5 0 I k P 3 R 0 4 5 g w j Q i P i R m k I X O g K M E n M J B c 3 C S a A W 4 f P T t 2 F 4 3 B t X i k 8 K I Z K s N 8 5 j c b g J A D t h y n F j M N x t j D A W I 1 c k Z c 9 J M g + L 5 F S e w r 0 Y x Y N / q A y l y m Q 8 I t / 0 l 2 / Q R 4 p E 4 p K N z 2 k O 1 D F T b x g Y U U 7 + g v q 8 Y y Y d B 9 D c Y S 0 E X W 7 h f 3 c a y E w 7 1 T 3 N r + K 9 t q s 7 6 j + Q 0 S z Y s p m k V 3 5 r F L F 0 V K y u I 2 Y b T n u e + X H e H d n t / + S 9 A 6 k 0 D U n B n P i x K y n 5 w t U i H M 8 t r e V g g K k a 9 Z r U d R L V A e H V N A A w P z 9 3 e A 2 C Z h C J i E / C 7 1 U j j H s o f D 9 o g s j y x / u F g Q Q y q r 6 g F Z K c m 1 I f g J 0 z u X d I t M w M 6 T d M i S Z h 5 k 2 T 4 H p z f 5 J y C G x 2 J p 1 S H 4 B a o l Q q a X v C n H x O Z K F 9 M r J + a U X i i a S m d J G J 6 j 2 P q a q d k O T T I U n C 8 W c z v R e O w U H 6 d 6 j t z P d j R k W g o S a D 5 / L Z W f u d / h K X X O A 7 / X 7 K u W S m a b 9 P w f E e H o g 5 a E t k k J R E O D c 9 c A T Q h 2 L f k p l Y / l v p f + i 5 h 3 G o o c 4 C X W 4 N K X S a + q N 2 2 K x F Z K U w 0 P m Q a b A d W z V P H Z q j 1 m n o e x 0 s v L Q A P b z a + U J Z d 2 q Y B A Y q G o 9 h p 2 e g Z R a P p P S / v N e W + w / u w 8 S w 5 b U r c / L m r T V l i I H V k 0 7 f l t u 7 3 I 3 B l X Q i K m + u c 3 s d E F D y 6 D 4 0 D Z t N + F f 4 L w r T h Y T I 2 n 9 M S P V W / 0 L j + D z O k g t c 2 B a d m 0 b 4 H r y g B D P p T z + W Z p 8 N h s + v w i R V z c B 2 Q S I O n w o h 5 8 L C G A 1 K B M x P H 6 j d b i s z e Q m + d P A 9 s 5 e M z u q 1 A R g R 5 P h x p x B O D M 8 S p G E E k N k D 0 9 K T C A 2 N h 8 n 4 j F x G f W J H 7 2 r I f A o i T N C d T k e T c J L 8 Q 5 J z 1 q S c v A 7 T n A z i f z 2 K A Z g 9 0 P o c J / 0 M p p r g T 5 2 L o X T g A o d 6 i v r j Q H K m n x K P + W s T m B o D Z 8 t v f / A 7 I P Z X Z a E w r z Z 2 A E 8 b e I P O d J 5 J y y U C c N l H 6 2 l X G S q e 8 9 p G 0 7 1 S q 0 s U E o 6 O N n 0 I r V m O 9 n + 0 2 Z G / + v f u Q R r T r I n K r / 7 i F y Q N 8 y o A 7 8 0 M 8 E a t C W k K U w 6 m q D 0 I w 6 y M S j 4 T 1 y p K B J + R c H s w h 0 C E k d y k E T o C f T a N 8 n k h s K l g 8 K V y H 0 4 8 F y x m 4 x 5 Z + Y x y C B 0 X M O k M u Y w B A m Y L w O u O t n z s v c a g 0 6 9 q j t s o Q w W J r w F U G 1 H b H G 4 5 4 1 8 Y x w 0 c z 4 3 Q 4 / W e e n e 8 w d / w + T P e x z U 9 H Z 6 X s t y C A I Y p T e t z F D S h g 9 z Q Y a H n c K M K P 0 g x 0 i l h S i H O 2 Z w J U H m U g r o z x R R 7 m f f i E g t m Q k 8 b D D L K N 7 7 w d V k u L 0 E 7 M B 8 t c f h K x O K H f 0 9 j J o L 1 x p M F F v T v a Z S M o I W Y h f M / N z c n a T K T B W a K p j U 8 v t e C A 3 7 Q k 1 2 Y V M z r C h g j A F f y 1 u t N a X e 7 W p q r 0 W x K q 1 m D E 1 3 V U m U 8 P j i H j N d s d 6 Q J H 4 U p / 6 e B E U V q e 5 3 c n Q A y t A o U a M 3 8 p Z T U H 3 s r a X n L k 3 2 K L 2 b Q d s M Y v c a J S w L j 7 3 U S X q 1 y n w G G w G 9 o 2 g X w / C S O T X A s / + I F J g v r r h l k O d K M / z v / M s X o g u G E + h C 2 B p o S t G M Y 6 H e r 5 U 3 y j / Z p B O Z 6 L A X 6 x 1 h Q e g 4 h 8 k u / 9 I v f 6 l t 4 O L U N a R v P O C D s Y W g n n U y l l p r W 4 0 G / T D m E 9 + Z / A f i M 0 4 6 f h m g y I i a z n q F 1 Y h l O z n n F X V i a O Q y b j H t K s f Q 0 m 2 V C o n B r n M W U L V 9 e j 8 m P v 7 I M M + r o x q w 3 z g A C 8 + R 0 2 T u 4 k w 5 9 D P 4 I o 1 5 c C s C j m c f n Q n M d w B 8 L w c + J R m M 4 7 7 j Y 0 9 0 Q O z 0 N T p B J j Z 6 h Z p X Z h + n Z t S F 4 w O y k M / / F B Z A P H 2 5 I r Y p 7 Q 9 B Q s 3 L X D 6 P e l 1 g O Q g 2 E x n v v 7 1 f k 8 W M c B y 1 c r 7 e k V m 9 r w I X C g 7 6 O 7 e K 5 9 U g + M S 8 e d K 7 3 n N R S x H n 7 m x q J r 7 7 T k a 4 u 8 f A v 6 I P t D A 9 p K E V w r 4 B p A u g z H b X N a y u 1 G Z n 1 2 R B c k R H O g R P G m A 2 g U a B l H N B x B J Y F L S M c p N M P t G B i D B h N 4 g e 0 k n S v J i B o S j s R b f + 1 X / v / 3 K T u z C B y + f K a L v 8 + C z R b l z c / Q 7 o O m W W I Z s d i l m O m g f 5 G c 6 O j k 6 K x L D o M A o M z 7 G G a V 3 4 n M Q 2 H q p v b j H J p P B l m d f X 4 s n l C f Y 9 W W x m B D M U X T T 0 y F G S q + h e c n 6 G G s v s k H M h X E M B R J g M G C I L 3 8 f 0 t 9 V 0 c / J f J p 4 U 1 K Q w w U y Y J 0 x E a f y 5 3 f L l / 2 + 1 I v d F Q D V X K F i X D 7 H / 8 1 9 x v i R s 1 J L u S U u Y 2 D F v X + 3 T a d d W 8 / A 4 P J n P l r P p J S i X o T 9 b j o 7 C I M P w c i k E e n m + t V w A G I Z g U w M x r V l 5 1 Y A o x K 5 0 + 5 U l 4 3 3 n s w v d + H 3 N j t F F m o y / l M l O d k V I G p 9 B e T t K O H n d G B K N q d i L S q D D 8 D m b o J S R s w w L K p b R v L q 0 t o N 9 Y Q R m m + B R 3 5 g R o S Z C x P n n 7 I z d a 9 I i s X M x 6 g 3 E W M J m Q N v M M k 1 4 v G v 2 m K a 2 t j h S v J S X K q A E 7 C a C 2 o m Z g 0 I P 1 K T i 9 M 0 0 6 M y D B y U i G v q m x 6 N R z X i V f y E L 6 c 2 5 D p N t u y P 7 e g U Q p 7 S D h L P R L m I y X j G n p r 3 l u t e M w q g Y N B y c 4 Q j 8 N 9 2 S q T I T B i T E C i V r P i y z S b I X f 5 l s P 3 G a 0 s d F W H z E z 7 z M t T W / W I 0 z O e Z 9 H Q G m 8 8 W R T C 8 x Q U H G 3 k l Q m p 9 M D R Q j R 4 W j d E L l P R d v c l T b u y W 0 9 r Q G e Y S w j + e A + U p T 8 y h j + H T h J S C a h B h o D l w E L X z N x W U e Q R n R e H D 4 T r s X J Z s 6 P 5 Z L z I r U C / A 5 O l F s y t z A n 2 T y V y i w 9 M A Q Q g c 3 N J y o P d 1 0 b R E K / i x L 7 T F B 1 1 1 e p e O Y G P G 9 A c l I r t X d s v H W l c O 3 k v J K q f o w t + l W j d J O Y 6 u n T X f W X P O L 2 k i W p o Z a X F / Q 7 A 9 c f Q P p 3 a h 0 x 9 w a S K k W l F a t L K T O n U U H m R u a 4 W R 3 e j 4 P u Q X V K J a R R 9 F t 4 t v 2 + Z J d S k m C U C u 1 y e i y w M 5 6 h q O V o t v I 5 y E z 0 y T g H x R Q m L v m e J l A m w R 4 Y m h T a Y g 4 b / u M e u V w G y Z p 5 J 0 D G 0 W 0 6 w X Y g 6 C N t M 4 U J L x j j H j E Z L c l 8 7 G W J 9 O I Y g 7 6 E 0 1 Q M 5 6 N l m o y h R v X A 7 V d g S 8 6 H D 0 O / s 0 K d N k 7 u + p L / M w O a o W A m F p r h 4 D 1 9 + 0 B W v l i W S f v i e r X 6 v K U O x 8 L Q P p q N t i 6 r I K i N S H 2 a X a A m m 6 V Z B d l U R p Z L i 5 J w E h K f B + M k B j A F x z P Q K F w S Z M I z 9 8 j c p L F x 7 R g G 2 8 F o J s c + t + y V B n B 6 B 2 L F M h h H m D F j b H 8 y l f c G J p S G 1 0 9 m h V D I z O p G E 5 z E D a J 6 E C t o T k g e V d / R T y c A D a P f q i k 3 x t S 7 U A T P d b w d o 6 w C q p f l 3 B u S C O U 0 o T k 6 R 8 n q / 3 g O h B q 1 A 9 f Y R 0 f M R 3 Q 1 6 V m h B f X Z j Z + R 5 f K E y 5 0 A e 5 z n S K h 2 Y g a F 1 b O k s D o l n A x i s 0 D N z F A f l d Z c V q G l p w D 9 l 8 S K N w b X I R S i 0 m n B E c d J i w s l i X R g 1 p X w + 1 m I 0 o S G Y t L x G c H S w 7 X 7 L c m t p N X 8 c 8 0 G r n O k i R l r c p k g P G Z c z 3 v P W f C k 9 i 7 6 k t k 0 U / C 8 G Y o 7 K X I Q a C b 6 5 i Z x f G i h L Q c x W c j c k n x y A Y I N f W p A q B b O M H g j U A 3 V 2 n Y l v Q Y T g H S C + 5 5 V / T M i Q i J 7 H q l I Z w b G y G n j I V h r I B o S e D L Q P A M 5 + L Q h p e t Z i X J 3 6 A k g z 7 S M k B R m X O H K L J B q y 4 E d 7 m j G e w q i n f N Q m i W B b i D B o 3 f U l 5 q G Z 1 m D x Q y K z p 4 h x e s 5 c H 5 T w r p 7 C v o A t 6 a m G R 0 N P i M 1 V Z g r h X H P 8 4 x 3 g E a j q e Y v r 8 c A C 3 P 7 G F V 8 2 v i h B i m G E c I 4 U I M d Q v f m x e t 5 A F a J a J j e f z C N E v J e X l T 0 E A x 8 4 D i W X W a 6 H b f G G b S h v U E 3 3 G q U v u Y 4 0 M z n M o 9 x C H 3 4 / n t u w s 5 K D K Y 3 1 + y b M G E o g B n R Y s R v d G u V S d A w I 0 / U m X / a y f r n h Y P W B z u F C / u 4 o o i r O m n K c a N p s 2 t L 4 T L 9 B a 9 h d N Q Z 6 W H U j o T A N r f 7 n D e L a L r U r G C K T g x a I M x a 2 r i 0 7 k 6 O / w M T K 7 g f P 3 n v j u M 8 D M V o I d v O 8 H x 7 q 6 s B q W z J l E j S 0 z o G 6 E f j M C M 3 p E m p 4 W E K w V g O m o Q 7 + 3 F 6 w J t e Y F N H z c B J + P 5 b 7 2 g Q i 8 + V T C X k 6 t X L k k o m t f Y E s y a O w O A P 1 y o N z y X h L H / O 6 a L B Y I Z j c a U z x x + 0 Q L K M g A F C n B o a u h 8 Y z 2 U + I R i L i y E v l 7 4 A C R U W s 4 M / q b B u j j f O 9 O Z e y J 3 2 G D 8 R C P 3 G r / + a m 0 s W N G y c R m d 4 2 Q B x a R p 1 u X z l 0 s k 1 N 5 P A K B M 7 j H / R e Q z L U l o T I a b I 2 + B q a n m 8 1 V W s s 4 3 Z 2 Y D b a a Y 3 J W Y W n Y W b s Q U k K m a k a w Y F n P i 4 X 7 Z r Z 2 d P 9 n b 3 V Y M w e k f i 7 P Y M u X r 9 h u Q z p 0 c 7 S d S f 4 J p d P D Y H b 9 6 1 p Z S P S K 4 M S Y d + Z M d z + U M A t m X 4 s Q O h M 5 m h O B / C y i I j o 4 r z O M l 8 U G l I z 0 C n Q m L a T V u y 8 N 2 W 1 9 Z A 1 I k T 9 x p G t d a Q O q v n 9 m 3 1 D c l M z P F j c G I F 4 1 3 I z 5 Z p w b k 0 Z p 0 H e Z / M S G f 0 c 6 c F h m L E 8 R j Y G r Z q C J o p Q U L n b / h 7 I Q A T O V H p 9 7 j r f R h j C 1 q I w I J Q C x D 3 g 7 Y 6 1 i + q p U g P I V k t v C 7 J U F 6 c j i s H d l j K B S 5 k 9 A 4 b B g U l d + o / 9 E m H E N r Z 2 d B p A 8 5 l W D Y l S U j s u i X d a l e W X i l K p n C G u Q o M r N O 0 4 F d B A n L f I 5 h B I U 6 Y w T Z l P i E l t 2 s y X o + f f b P o o s D r s l a A t 0 q W 9 z t + c T 5 7 h 7 X w 8 I Y + B + / N R W Q k K H 5 H q c y w t G 7 C l s p L e s I 6 m W G 0 2 j 3 5 s 3 / r h 6 o N S B Q / s 2 r I T 1 6 J S D q T h t 9 l S Q b M 9 P r r r 3 g H T 8 F U h m J 6 0 p g p C W p X F s R U T W X a U r 3 T k a U 3 S p p 4 C y p S G p 1 k s j D 5 l / N W Z H r H 9 A q u Q I z q 9 A C F K J N o T 3 / 6 y W A N v 4 P O Q / / T N J A g 8 e L N a A K O Q r U J X 1 N A 8 w 5 M E f h I H T C D A f c t L D E w E r m I F g i Y D M + a y g w k G q P d c v y a 7 g D H 4 T r l 9 L o W c 6 H L 0 K D V A c G f 4 x a u Y + B N p Z x s 8 7 F c P s 7 P k P D a a J B d Z d a w S K o Y l 1 Q q r l J s I n A g c 8 0 8 j Q T C 1 D V 6 R 8 0 + H B y + w Z d s s G t A F Y P 4 w 8 l n Y 6 x A S G h R y T K u 5 Q n L s W B 9 v 9 Z m V y d E 4 9 n J G o h R v 1 l M P t Z T / 9 p f + 6 7 6 J S T g X / y 5 d f l 3 f t + K J t c G D 0 W J f R q c v l c L 4 6 R 5 Q Y b i j P 3 0 g I + J d u y 9 V 5 V L P 3 F U W o x g u y Y x 1 S F A a J Z p S C S W 1 I e Y O V N m A h j x Y 8 2 J / f Y D / 5 t n A R 8 A g z F 1 / g k P q A E I 7 0 G p l S B n 8 C m s m S p G 3 4 A 5 H o N p y 5 X O N m S N 7 R / J f z 3 i o R 9 F p k z F C t B S r 8 F l Q L / j + w a 0 A H e M 5 N i O Q l f 1 d k 8 G X o 7 1 H o M S L M J f T L s w J S 3 Z a + x K q 9 V W j c L o h w 2 i V Q 2 D 5 4 N 1 o 4 V I n A q k H P f i 0 W A f m Q l 3 5 y j y f / + l b e e L w F 8 m j j I 8 y U I Z r D v N a 5 4 V N F G Y + U D t Q p + A j q L + h 8 + U 3 p w U H U U s F Z U E B E R n 1 6 v v N w k j r u s x c H k D g x F E A 7 b e 7 7 u e k T c X I v L V q w l 5 f S 0 N c y u u f g U Z a R Z m I r b r I X l S D U u z F 5 L t R l i T e R X s + H G j O Q K 6 + 1 a o B 6 K h T 0 K i 9 l 7 T m I n 1 3 T m 2 f V g T l m X A 5 G / h r 6 2 + M / M Q q c W o v S c 5 3 + P A v n / a f H 8 s M w 1 g / e x v g Q h b k P 4 H J l 5 9 M S G A W 1 V L K l s W / N u Q 9 D o D 6 c B 0 B Y / 7 w A N Q + 1 A L n Q A f z n / A o W i h V 0 i T k 7 Y R W B B 8 n h C e F b / D l / b K l A U I 3 h 9 d x 3 L Y h 4 a E O F c O B U F N 9 / Z j B l 3 0 5 2 O Y t B x + b L a 5 g 0 6 s 1 1 r S q L Y l l 8 p I M Z s V V m 0 N p a E 6 G x w p H k X t g n 9 n M I 2 m g Y z p 1 L 0 g Q j g 1 2 7 U 4 c K y H R / O G A 9 4 F c W S i G b G i s I + h + u l D L C 7 4 9 Q R p a 4 6 g / q i t X + c v H Q U o A p C Y y V A x R g l P g W u 5 s v t k X 2 p t Z i h 4 h T z K x Z z / 6 + x w b R P P Z E v F y M h G L S L X 5 x 0 p Q J o K J 0 i 5 B o c 2 L D D K I G Q a g n l k G 9 / b l c u / 7 7 i / S 0 I Y f j w e z o / 8 / u H D x / L 0 6 b Z u l N 3 p d q D l + r K 8 v K w + J K 0 R + p T M B 3 z 5 5 V s 6 + T s r t l r v q l Y Y h d W H 3 7 H f l 2 a 9 A 2 K H 0 E N H L 6 6 U J V 9 K y P Z j 5 v + F l J F p u q 1 f L 0 k S P v A h D q N 0 A L M r j j H Z S K c A 1 E 7 e g z O D 0 R d K I Q v v j o I g h 2 f h e q q h e C x 8 Q Z Z 9 y C Y W J N b O i h 0 P y 4 N m R F 5 b O S m c C Q o k b j g w j I n L N 7 i E o r K F A Y V f M n c 1 I 9 F p a 0 a e E c p U D T A V m D P E I O E p C 7 6 o j b a 2 t t W G 7 T V 6 w m X v u W J W n m 7 v Y L B s M N O c X L t C 4 o I / G O J y d + + 8 A A x n V + 8 1 N S s 9 u 3 z c R 6 T 2 G d 2 E Y B g q r d g 8 E A i 1 9 g B M 7 M D p N W F q M K g x i + 8 1 D j T t m P 1 u S 0 I i L k w w n Q + D h h s z O T z K K M T W 9 w 9 k + Q v l Y w s Q R 7 U U P / M j z 2 W F 2 z Z M l j 3 4 v D 0 T f Q 8 p f 6 U c g t / n b f R N Q U N h l U 6 n N A o 6 C a N t 6 d k 1 2 W 3 e H 4 n o e W D a 0 T A O z 8 M 1 e B 0 y G m + l Z e w O N Y i P w O x T R j p + n a n g e U P z U A G O r u A z 1 J A W z I G h S q H L E n Z i Y q b C u l p i H C z Y l q 1 W x / / k Y e p 6 q G 7 N k i 7 U c + k K O n V o j d D z g J q R I F J K f S h s 6 Q 2 g f i H F m G G t + / Q M O x j s / C 7 M P B w b j l J T Q r r g r 2 e i u L q s n R F H e n E 2 O J S m 7 C g c + B 1 k q h y 0 F B m L I M E x n p K Y Y K k p Q X I k c M y g B S K k x g b z 8 / L c C 5 h E M a n z p 0 G J E h f V I p V g o s N 0 r j H a l R h l F G L / E z z L S l y S x S A h 9 y T Y s u H T N i u G / I + / / l g e 7 / f 0 u f 6 D r y 3 I H 3 o t K 8 O T w 9 P A i D C l O p k v Y C x e f 6 v + 0 f F q q v g v B n O G J r m l 5 R N e I G g O H q 6 7 O s J w P 2 i U z 4 1 q f h 8 P K x X L U k q u i 1 T i u t l D 4 F f S j a A Z H w g Y f i Z D e f O N H q Z z C U b O Z D k r + A 2 c 8 H y e 0 C g g C J Q 7 X D q Q z o 8 f b 8 r b b / 9 A W k 2 Y I x 1 T 7 P 2 B 2 H v B i 6 F a + G H Z i E T S X J v l t Y 1 J q 2 R A / h a K x D D I D q T 9 + E V p 3 J u p e C U r z a 2 O Z q Y T J N J p a 8 M 8 w s f f L r Q H l 4 S T m f A F C W k U J P o z A R 2 g S 6 w 1 w 4 A X n T w 0 o 8 x E J A s R 6 Y P J J y F o + z B 4 N N e B c S v V j z b a 8 u C A k o L L U I 5 r F 5 a 5 5 v w V 6 Y Z z b h 1 o c T 4 f N 7 j u m j D h 8 I G f A 3 c r C K P H 4 I x k I m U p x l Z l L n Z Z y r F L k m T E E g R + P P a B v t Q V f l 4 L y Y A X B j U R p 5 N 5 M D f V R l 9 s 3 m / I R 2 8 / l g 8 / / F Q + e X p b f v u 3 v i P f / / 4 7 8 t 3 v v o X v P o Z l R C v I o x e l w R H t P V V D c Y E e S 3 R x 3 i a 9 n J K m E d a A x T g C u i h w 4 L s w R R h 0 Y I M 5 k q k e N F Q p 4 v l Y + J 1 p Q N M q A A 1 D K x l x i C Y s V e C u H l 0 4 y O W b X n E X E k W t F 9 a i J O N S s Q Z w p K l J w 3 l I 5 q F x 0 n 2 a A C 6 L n w U k T j 7 e K H P o 8 m q d V z i K X E 0 D F 0 C S O E O D k F R v t 2 T x z e O l 1 A I E Q l S P 9 d 5 K p W X K / / I b D + S f f b A L E 3 8 g f / 7 n X p Y / 9 R N z E D B t S a R L K p l N + A g s / 1 U o 5 K X V h 0 9 x E J E M t P D 1 B e c w s 4 b M N G x A s F h L v b s t x e i S p C L H t R 3 E o d g Q c m T G u r W t f 3 v o 7 z 5 o i 9 r E M A 0 N S q y t Q r i w H y 4 C 6 o O d N E G 9 f q B 2 x b 3 V 7 P M 1 L f 6 b y 1 6 R T G x O m g + 7 E l 0 K H 9 a b V 5 r 0 Q V + e Q Z z h a N 9 U h i I 4 I a p 1 7 + Y T k p h L C m s o c F B Y Q P L 3 C l T q g 1 O 4 s H B U 8 r u 2 J e 3 t p p i 9 q G Z u M y e O V M 4 p B P L s M M H r X F e H k 8 a e d h o G N x r g Y J z H 5 B u F L r v W 5 d U s u e V d m 9 k e o 7 m 9 H N A P P v g h B j m s A Q T 6 k w u r c x j 4 u K x d W j 1 a j 8 U m H T b 3 q N 2 W Z c o 2 / M 6 N j S 0 1 X b J Z 1 o W H 6 9 4 3 J J 5 K a 1 2 N Q r 6 g y 1 Z o T n / + x 9 6 U 3 X Z S f U x W R D r e A w D a w 1 v R j + 0 a V Y m L t 3 4 r 6 J H h 4 0 2 3 K x V z A / 0 M B s P z c X s f b + k Q n 5 O l D p i L S V / u 2 f t T z T 7 1 o w I G R U v A P G q s 4 / J c d x W 0 j n 0 Z g b b k B t 5 R p + i 1 z W C g J i z l c l 4 D N u x 3 z e 3 E K f S j q A D 4 n Z 5 / G k M R V h f S 5 G E H T A U b f S G l Z l G S y 9 r 9 3 3 8 v 4 H A D N d b B G G Y q a A S a h m Y 7 r N q K u X 6 5 H D q M p Y 8 x s J E c N B s o m b 4 d p w m o J c d F N t k n 7 O N x g i b 4 J j i L n 9 n / F H b D 2 l 4 / 8 w 2 X x T v Q V L G M m l d N m N t z W R a C O X l t z o d Q S r K C U 3 L A i K A t h c U c G C G n k b r g 7 v y X J D Q M t o E F c O g D M F u E 8 z f M e 9 S + i m V V Q 4 X D 3 H r G q 3 n P o I s K G n Q f B Y 1 3 T Q 8 u j n G Y L I y L s o o U J T n P Y 3 4 f C Z L a n 4 V 3 S H i a 8 w d p t d u / r 3 6 y a X I v Y 2 + + i F v g 8 M J M G U o k 2 K 7 j U b R z Q + e z / G u p R u J O + q w Q T E v g i B 7 i E L q Z + J z 3 P b T W 4 8 d b Y n T 7 W s p u d X 1 R t R S n F 7 j y m u P F P u R z n o m h C K t j w 4 l v S 2 q R y x M g v U 6 p Y v T Z A 5 h E 5 2 k g C N h Z y l T 4 j k V N + J m E o + W P D X l 0 7 6 m E I a V d S M z 1 N y 5 J Y T 6 j P p x O R E 8 I 7 b M / Z + 0 R H Q S 8 h h m K g n j 4 s 5 d w T L / K 2 / G d G B d c G U a v Y k A w Y P D X 0 x 7 z 6 L W o I R g + Z u v w 0 o H n y 7 / R E B h l I 6 G z q K O n I X n M 9 J v y c j Q n w + L A V E S f g b g 6 n T a + 8 + Y C G U w i A R 7 l C o Y k l U z p 5 z 3 z o b S 6 X W g n t s a 7 F 7 U S 6 / x p C 6 F R M v C r Y R f o v Z 4 J q q W C 6 7 j w 7 7 J S T F 0 C A 7 G v j p 6 R 5 f R i Q 0 n e b D u D X y 6 E a b w Q 0 7 1 6 + V z c K W U c T h m i I 7 A 2 Q / l m F o P W 1 + U Q J I j f W 8 C Q w S 9 h S H j A / D g l L v 6 B d E E n U s J o + H 0 t L Y + b I v 9 y c y A P G i F p m / C r c B z T p 6 b N k 5 H 2 K L V n e V H C U x C T Q U i / a l r i f c B M h B I 0 T V W 0 L z j v N L B A D V w Q + C k 0 W + H k 0 9 E n U / L C F C B 4 r 9 8 z k 1 b / j r z 4 O w k p O H Z G 8 t D L D 7 U v k 8 k q 0 9 g 2 / K 9 2 B x L c h Y 9 k g D g t y e K 3 I O s m H m L 0 N i L J R E T S a H s m w w 3 T o v o 5 E Q / j x e N w 4 T P T G k 1 F 1 k r n C 0 y E F / + S N a E 3 9 S + U p a T j B f j J O d 0 t P n h x U w G 9 p w 9 G 9 b j D S y z B 3 F R 8 g b Z Q c 2 u f j s H M G i p A r 2 Z K 9 X F X F l 8 v 4 G b j L / p Z B S c T 3 3 r r b S V e r 9 g 8 u h a m T D y Z l v X 1 V d 3 Z n e i 0 L T m o 9 G B C 4 f l 6 t m Q v 5 y X e C k l s 5 S S B U U J P 6 N t n B 0 x R z e W b M R O d / m 5 9 o y O l q x m J j E 6 + z Q o K G C 1 F d r b 1 b d R M F p i m 3 W 7 q d q a Z t F c T n T m N r G N o m a x t F 4 E Q Y W Y / m C W R k L b T k A 8 e 3 V F T j 1 o p H v P 2 e u I 5 L K L D f u W W n / m 8 x 2 A z A a a d V 6 J 5 O l n H I x m Z T 7 8 M h p p t i o B Z P U 4 T 2 p P + M 0 x + + p z 0 n 0 Z x Z o Z y z I H U n n Q l W Y p L d o 7 2 5 2 c H B v w e l e Y Y H E 5 M 0 2 Z n S e c A T K d h R 9 D B p o Q J u 3 2 Y 0 y k l g J W V J Q 2 5 j 6 K 9 0 9 W l H 8 W F g s S X T x I p L A L c w / / w P E B / C o 6 7 V 2 b A M 6 9 I a K M a S + 1 4 m G y t 7 Y 7 E M 3 F J z 5 1 8 l l G o c 0 3 N T A k T A G Y x U 7 n C 8 Z T + N k k S j 4 L H c n t T R g S 7 X Q g B n E c m Y x 1 0 M k k X 3 + f y e d V U E Z j S r L H e d x v S s P c O z 1 f o e b g n T D T P b G U b a f P O Q K b U Q v 6 6 p + k I w U + a l 8 X M 6 9 4 9 Z o T D L C F O P h f D 0 g c t M X 1 r F G d m K K 3 O u m X A d B I p X 0 n p 4 H 4 2 E J J H 2 0 / Q n r D 0 + j 0 x b V P K u Z K s z i + h k + l D n I S r 2 9 f Q F K T N P B 6 c c G 7 A d + R 8 3 P z L c N S H M h F e C K g x G C S A + c a 5 t U m 4 c + c + z C U w k c n c R p H c Q k Y 3 A t B J 7 g l g j X O W I O O G A I E Z F r J b s g P t z L V w X H 5 C J 5 y a + 9 j E + g Q 4 F n 1 U G F W O j T Z T S w w B / W w 6 3 h Q G Q + V o p b T s f T E H X r b 7 x Y D + M e 9 L q U M m n I x E N C / L m T c g d M + g F H B J a x f C J g N 6 y r i 6 f G U U o X r 9 w B 0 W U B Q U p z F J t w r u P O h L E c 5 v L H V O 0 + K C w f r n j 3 c 2 t e 0 s j B k 8 B E 0 J S q E c b P d 0 Y n Q Z B K S f F r 2 k A z 5 C M O g H h s m Z X k R 3 o r E H Y o B a K F x K w 9 0 4 O p b + 1 S z + z b O A Y W h Q K y Q 7 n 2 s 8 Y b / 7 7 v s g + q j 0 u y Z M L 0 v c 6 E B u v X R T F h f n / S N O g h K W O X 3 U 3 G Q + O u B Z 8 O T j r Y q W Z u b 1 T J h q n / / 8 G 2 O 1 9 y S o 5 i N T H d I S / s G b 3 f Z t T T 5 V h q K g Y C e P w V F l p P O C j O X l B U 5 C D C b f Y u Z V S U R y / j e z g f T g V H D d c k i 6 / b Y G K I Y R u n 3 3 U 5 d O M T s h i M o s L i 7 g g S Z T C S d 8 q / e 9 M H p 6 b r I E f B F o d r 3 9 r F I w U f b r B 2 J D P C e i j O K x W w F Q P G e z a d O f Z C g c 4 5 d B U 6 Y K g B M H X f o S u A z s Z e Y Y c v D p O 3 I D r g K T a t l p w I t g K K Z D s f y v 1 r s Y 2 u 1 w G H T 4 i V 6 z L 9 2 D n o R z I Z l b K m E 8 J w s 8 9 h v P Y 6 C G x z G I E B 5 0 x O b 8 E c a f p i B p g u W r Z 9 F Q p 6 H d 3 5 e 2 W R m z + P A 4 K A A n M d u s 8 O r 5 j W j J I U R h 6 i / A h 0 r F x k + E D 4 P 9 w k 0 k O D 3 B G o 4 L + Q X 0 U 0 Z 6 o Q r G n x Y B g y A h b z u g b 3 / 7 N 2 D q 0 u 7 k P M p A r l + 7 q l L t N N u 5 9 r A D 7 R T W F b C n H P r c w F y y z f 2 n W h f u 6 v I V d W 5 J J G O b g 0 a O / R 7 H a w U g j X R 5 J p V L K e T X h t B g l 4 8 e v m s / b U s y A U m + i G M 1 G u b / O J Y A h u 7 I n 0 8 0 Y O R L 3 G z U / K T P x I p M c W i c E D e 7 Y x S K b Z 0 A 0 z C l t t H S C e r c f P r Q l J s V W s n q O W 2 o R z O v Y 1 Z 1 5 3 S O 0 z j Q Z L / z w a 5 c v r 4 o N i y E S J z j w 0 g r m A M M 4 k X d G F a f x n D U U G S o y W Z f J B S T c o q b C n p 7 W 0 0 D N f j D h 0 + U o e h / M 6 C 1 k F i S p l u T W h 3 C A U 1 h T Y 1 b N 2 9 K 6 O G D u y 5 n q D m r r m W F S X g z c I j R M K X 6 o C O l l w q S g k 3 5 o 0 I w M L O 0 e S K 0 v i B r 1 V H 6 h 4 + 2 8 x y 5 J I m 7 2 x m I + R Q E W 0 5 I B t q Z t S g u B I z o 6 f z P 8 e g a M y V Y F 4 P Z 5 7 y V a 9 a g M c d L V Q Y m u J v 8 3 i 4 3 l Q 7 J A g R j s X j G a N 1 z Z C i C G z z v t e / i u U 5 G y A I 8 + q Q B Z g L z t f t S K G V g Y c S k V m 1 q 9 I + f b 7 x R m s J Q E D w 6 i T v d h y L j F h N X p J S 6 6 n 8 z H c M C g O 8 Z Q r d 7 j v Q i v U O z T 3 n n 4 c N 7 + B 0 j B e n I l b m p Z G x m I q k 9 a s H k E l l / J X M 8 U u S D N z 4 v o X N 2 n e d S G u h S b V A z 2 z V 8 H 6 b Y X B Q 0 P Q l 9 5 t T j u g B y X D Y E E 0 n / 5 q 8 / k W a j L z E 8 2 5 / 7 u S v y 8 u U L I r 6 A o S I p L f / V M b g k h I P E 7 W Q i M G P 5 3 G w g T D T b E G 6 s T Q y 3 k v M 9 B v w n p s J w n U 4 2 l 5 I c X m e B L s c / Y 9 H N s 4 A b X n O H D l P n A s f j 0 J b A w y s N e R / w 8 o h 6 m n b y m I k W 1 3 T E I 1 k w 0 z X J x C b 7 m F O B J p i 7 t p g p U w N g A U K P N 5 6 4 3 T 6 Y w 4 C 5 h E b P Q a A t F F j F Z 3 q w g c m r 7 X p X 2 k 1 T C g t J O L G p Y 8 R O N W m D M l J p 7 v I 9 P O y n g 5 3 4 z j s f 6 F + a L J S 8 9 X p D 4 g y 3 5 r J 6 7 2 w 2 J a + 8 8 p J / x g W A t N p s g y q T E i m N N 5 M + h b n 3 7 / + N D 2 C C e d L v v / q D l + V n v 7 a q m 7 0 9 M 8 h Q J D I I t g 8 3 e / K r / 2 J P K i 1 b 5 n J R + e N f m p e f u n U 0 F 6 X b s n L S V h N o P e I i A 1 E I c c f y b q s j v Y o t x V X 4 j W A o S l C G w l n B i h H P q e A c F O e 9 h m 3 d C 4 T u 5 d x + q G X G 6 C l d N G Z l q F R s T p a z n 0 M b T u m P K X C 6 E G D w W c 1 o X 1 h + m w j n s 0 l I Q D A S O I 1 4 V I 3 J w / 2 Q 7 D T C K i E n g R G h / V p F G r 2 K t N s s 7 w s n H g z A F 8 O t P X A p m Q o f z w W W p F p Z W V Z T l J W X r l 2 7 o n u 5 M p z L I v 1 L S x O 2 L D 0 H a J 4 z T 0 9 c C I U M p M s E V N u W O q E U D 6 w b s T i f g N n b g t K Y b l 7 M B P p P r I c N H 2 q 7 Z s p 3 7 t T k B w / r 8 r 2 7 N X l y w H A z 2 g d t T f 8 p F O M O k z T N 6 X M l 9 V V r 9 u S T O 4 / l 0 3 u b s l 1 p y S e 7 D f n d j 7 b l 1 9 9 6 I N / 7 4 J E 8 2 d r X N V v B 8 R N f n N A d s z j w o s C K t p z c f R 7 M p K C 1 p S M 0 H c 7 A 3 8 r m G R B J w r e N x y R i Q b j 5 j x P 5 K 3 / l P / 0 W M 2 l T i Y h k c Q D D p n V o q 5 1 m R A c g C x 9 5 n L K i C c b o h y Z M 1 g b S 6 x s a h q 1 U a 4 d / S 8 W C J J J n N 8 t I L F w p m s 9 n d Q 6 E p b j I R G S m Y j E v 5 X L x T G H c a e C c I Z d k c A j C X H b N B X A k 2 j H h a R L B f L w v r 8 6 7 u v X N 1 7 9 8 S R I g D u 5 F l S y d X R O P A 6 + x 2 7 L k B / e r a s K V o P 2 + + v K c v L w G M 0 y D I L i H / u U Y U B p 7 O X K 0 D j j n l E 4 l x I m m 5 O + + V 5 f / 9 8 O G f P d + W w 6 6 I f n 5 L 6 / j t 9 m i d Y x 8 M k 3 r W c D o 5 6 T u M K y 2 7 t L x X H B 4 U / 7 1 5 x / H t I P j m 4 z k J R Y Z v 6 x n J u C 6 O o V i h K B x + 3 g u m O z D E 7 u B N q H A r X b C s l 0 P y 0 p x I M v 5 k x L Y 0 0 b e + 1 6 H G Q h d c T r Q T E 2 Y F q U I z C B I 8 M W 5 Y 2 b g Z x F c 2 0 S G 0 v K 7 7 H j O j 3 D P K 2 g B g t Y d x 4 h u J U 3 P J s w p l g + j E F q c L 2 H I w l J / 0 t K a G / n 1 2 W s v T A N 3 U 3 z n w z u a g R 2 B x v r c S 2 u y W B 5 N k U G 7 b W Z 8 U E v 5 0 U l q T z T 2 a c 2 Q v / p 3 7 8 g 7 D 7 2 J x z f W c / K 3 / 9 K b e I Y x l D U K n U i G 2 T c S H J k V T O Q l j Z E 0 x t 2 N / k + t u 4 G X t 4 n 4 8 w V b g T 4 Z E 6 Q I Q x C V k l e l w J W 5 z w i W r 2 u 0 m l L r 1 Y 8 b k O x v v l h x d C k 3 0 L 1 x 9 1 p h r b N w y H U + P K n o h d r f + + A D q d Y P p N K r S j f S A L d 2 d H M x 1 n 7 7 r I K O e 6 P Z Q b t b 0 u O C N z C L A p K L h O k N h s d I Q Y y G w q F Y y G m a 0 t L i v M 7 d c D 4 q s 5 Q W o 2 1 L v + E 9 L 6 V z U B l p F L w 0 w + D T w M q 1 P / m F l + R n v v I 5 + f 1 f f l n m o J V 5 H p m b 1 y Y G A 6 7 Z 4 v D 5 X w C B h k z G I p J J h K E 9 m R E Q k n L 2 2 e r s n Q X U + M S k + z H g w A T U 2 D N q w M n g n Y O 7 8 y / H k y b W 8 R Y x D M + F j s P 9 d 1 6 w b F 4 W p n I Z F t T U 1 C O W z L q / 7 5 W 1 W s r D 3 M k O 0 B F e E / h d H 5 J U N 3 N 2 G J s P w 5 d A I 6 H J E 3 C k 4 6 m o F E A I F x Z W v k C Q Y f r 9 g V Q q 3 N a z K 9 d v X I N P a B y V n d Y w O u s 6 j J f S X P v E k l S U x A E 6 e z 0 x o a H z l 7 J a K I U M M E k h T P t t F F x 6 T l 7 n 8 S x E y r + H S 2 d U m z D p N C E D 6 k r 8 x m v T z 3 v 4 e F N u v 7 U p x W s 5 u X 5 1 V V Y W j 2 / m N h H P q K F m h W H X p d J 5 I n 2 r C 3 r y n + e C c D L T A u 8 1 z 4 9 B g a P v s / E l m U + / p N r q W c H l P U 7 G O a 6 h h s G B o U S c y 7 i S g k X x F O Y f S 1 x x q b d K S o j K A Y i w 1 6 7 r i s 5 e n z v Z W W K C E L t N A x r A q 9 L 6 W Q V T X 8 r p k q x f v q S + i L c Y z w d 9 F D q 3 j F Z M g A M N M f x 0 q X I C t B j S 7 T p 1 / K Y w z K z M R D A h I 1 j q k e C q X T D y I d h O 3 g z P M n x N C r H 1 1 U X 5 / G t X 5 O b C s i y U Z 8 t W P 8 Q L G L Z k t I j + v 6 K C + D i g e T V I x / G g D 8 Q A B l 9 0 / H k s B D x o k N u v O t T 0 r E 2 u Z E w h x u / w l 8 m 1 / r H 8 S w 3 l D q g J j n e 8 M z D 1 d R H g N E v U i W p L x o I D l I 6 7 6 j / d W n L 0 x V o C 2 i R 0 e L v Z 0 D 1 d k w k 4 w i z / i 0 s x r M 0 q R P 2 e C Y k / k L Z m d l 9 M g 8 8 F 0 h o G J z B D A t D s i B p c 6 g x C x X h E 0 e Z j K T o g V P o l X l r S S e r i x g C q C Y a u S + e U 2 4 8 y M 5 2 a + i J B A c Z L 8 n 6 B y R e A + 7 z q p H T w G W / 4 n s s j 5 i / N S c R g j b 0 z S u D g Y h e M 0 Z 7 k + i O P G Y 7 A 9 n f a L H X M r V p t q e F V b 9 j S b o d k 9 6 C L i 8 S k 3 s T 3 + K 7 R p E + L F 3 y Y D n 7 n c X 2 Y 2 m Y / L J 1 O S K / T a r k Q 7 i H V 7 q M P x l 0 X + X p W 0 L e G a t G 6 + j N l m 5 N 4 e J B n U n C x m I k H a a s W I v F x u 8 Y k 7 H 5 v A p Z q L y y 9 C s y f O d i V K 3 k N L b 5 Q o L H M x e O i Q E 6 n D E w u H k T j W R 3 J 5 o / 4 H t Y d s 4 Y n E w + Y x j 6 e k j Q M E r Z H 4 E P 7 L + E P N y T g X l T l m 5 P W 2 b j w f b x l 9 x 6 Y f R 2 S R I T R u i G m 9 s E r Q / n j H G h E f G D x m F E r m r v I h + L e B L P t 5 5 3 F w V A u h J p R M W X h R l n H b Q B J z 2 D K s K k a g B H d B J + D J t 8 5 1 k O d F 4 + r 7 + D Z j v v a t s 1 i O e h / v v C Z S o y a j M v 1 W Z m X h W O C g Q v 8 R v 4 h Y X t R T P S V L 3 n Y Z 1 T k N N E j X E 6 v y z s 8 U L D O p W 5 K L r m m 7 8 8 L T i F 9 + z d + U 0 q p O Q n V G w c u f Y I + 7 k N J y L 2 R 2 C a + 7 7 B g e s S V R j c s 2 8 2 w V j R N R R 0 4 8 g Z Y x s b A D u B n R W E S s n w u / C c M J v 0 Q F v f o N j r S v I P B / F J O d 2 U I w B o I F x X y H g d q J I b x W d U 2 n I a m Y f + S T t i P 7 F 1 8 1 s R W 9 t 9 p f Q g N R T K c t u 8 V m Y r E H j A V C X f n 3 a q u b k 7 k T y Y O 0 9 R k g i h 3 T A 9 g w V S Y S x W h + b L a 7 2 S Y Y a b h 2 N Q x B n m M T W q k 9 A A f S R i V p L Q H V b F / d 7 b 3 Z O v p t g 5 0 D P 5 B H 3 5 W P p e X V D o p 1 6 9 f 0 S m J U f A y e k t l K N Z T v 5 i I Z Q D S 9 6 g g I A y r J V u N j / x P s 4 E h b 9 Z 8 Y F / T Z J v V B x u X M F t M X t E X l 7 4 / C + 7 c u S c h G 6 b p p 0 + q L q v q t M E 8 f O j F r K u m 3 q N K W F o Q H L T f G Y C g 6 b d W Y p 0 + W 0 w 4 8 h x 4 I h b B j 3 i w 7 Z 1 d 2 d 3 d h S S I y M r y k t y + c 1 f i o Z Q Y I B w y F B e U 6 V b / 6 Y x 8 5 S s / 5 p 3 8 D A j 8 M 0 o o v q e E U W a q O L o A L K h K 9 I z 9 B C n P s s 3 k z s l m E y f A K f U D g m G d v 9 1 3 K 7 L y 5 X l v n m I I j I q y m H 7 f g T 2 i n 3 E S X q X U A p i S q 1 x J Z J 6 2 4 P V 4 b f I / 3 / v C + C Q 0 y 4 J M k P O I T H P L M J 4 Y 0 L 2 P K 5 J d T + m u 8 + w r G z 4 H x 4 6 a b i z I U B q U o B k / 6 Y a z I x g n I t A m A Q K G 2 K i / j / e 4 7 4 y M k Y T g W c o z S y a k e 1 G N n 9 N i / i O T p R 3 0 M f s D 3 4 w w F I M R + c Q a G O q y v v e E C a 9 F k x / C c M q Y j w X 6 N f R w u + I W I f l 2 o Y G o k V h l p w X / Y i 7 r C L 9 n E X v i j T X 4 U B g E q l X 6 R X 3 D q 9 J K s M + 4 W K 3 d 6 e g e Q w s L Z W n t d 6 Q C m 5 c r j J v 1 m s y V S 6 o t 5 u c X w G D P Z k 6 Q Y A 4 O K v g L i Z 1 K q C Q O w U E N 1 S P i R N F p G B j W N U i E E z q / F G y A d i 5 A u n O w j y 3 v G A G 7 g a H w K L Q 5 i Z 9 g A U 1 W p y 1 e z e G 5 j 2 4 e 7 E 4 R a K i 2 k Y K Q i s m 1 + Z Q y F B H 4 S 1 w J v F m j R O A E L 5 5 p j L k X w O 0 3 4 B i P 1 M D D N b p 7 X e l 3 b C l d y 0 H Y h a R G f w J t X c z 5 E n E U S l Q X p 6 H q j a b S C s e M m p H 0 E w Q i u C c Z 5 + 9 M t 4 4 x 6 k N 4 n F w B y 4 F z L D A e T H X 6 u Q w e c Z O B l b k b k o i n p d 7 Z F s N u y u j a y y i Y a S F 7 A 3 1 d k U r n M Z g Z n a r m 3 h H T M o + P J l / U r x 1 P X 5 Q S W P 1 S C l K a v W e U y O p D k S F I F B Q g Z K i P d 6 K S h Z Z a z J G 7 + Z u 3 T 0 5 Q 8 5 u 5 d N x N n H 8 D C U T p Q / u V G o q m R b 9 u S a 8 G E / F y G g 0 e g D j A 9 e c l 6 h G Q o T / + + L a a l w b 3 O Y K v w L T 6 u b k 5 L X x P H + X G z e s Q C i X 4 U X w A M B v 4 g e u a z s N Y 6 q N w H d I Y X y o A p T 5 D 3 F z Q y + f U I q H 3 m 5 J e S E q q f G T i k q E 6 5 o G Y 9 M 8 g Y d r 9 t H T 7 K b l a p h / q H e c x F M x I m H c c D 1 6 b G o s l o i f 1 o W u S A P C Q I w T g Q M X t / b C u d c 8 5 R p w K 4 e R r b q K G w p i z b S C m i x i u x 4 8 3 d P d 5 5 h k y k 4 P M x C A J G S x Q X k a / I 5 d u 5 q T n n F w n x V y 7 y k 5 P 6 n u m x G J x t X a 2 n + 5 p u e T y 3 I J 0 O 2 3 Q W w z j f V l 5 J d B y 7 N t 4 J A 0 m 7 c h + + x 4 E W B 1 f e k K E v i p r S j B B t h B d 0 D L R l P b c d E E C w Q l B S u F y + H l G H A t K 0 F a n l t p r R m D 2 D V R D s X A j I 8 o c 1 M B 6 8 c w K b 9 c L M h X B z G 9 u C 8 l B Y 6 d x 0 2 i n B R p c Y G E O P Q S m I w g 7 S C L 0 R + s 8 T M b 7 c 3 / X e B Q O a o P 1 F k C A M Q f 3 T 6 r W Z B i c 0 p A D x z 7 h v l U M T O B u X i b 5 B E 1 O Q u M c x o m d N 0 h k Y K r w K V n Y m i u H A d V i P b h E r 8 4 K U Y Y U 1 r M S T X i E z g F 3 4 J t Z I K g + b G 7 2 7 0 B 3 k 4 B k 5 E D 7 p h 4 F G Z m J 7 2 m C n 9 p P s H d 1 T s r X c g H o n G + / X 5 W 5 1 0 o Q Q N 7 8 G D l l 4 u X w r F o a 4 I I Y i o K O f p 2 m c u E h 4 l o 8 h u Y o Q / 1 8 P m j N z g 4 s i w b 6 Y 5 y G g t n b A R P a s H A k B s H s J U u 3 e l x C n 1 Z N W 8 z F Z W F + z j / 6 O G h d N P q b U j c e + 9 + Q j h O y k H 4 F 9 w 5 L h B o T 5 i 0 N z i A 4 o k z p a + p E D I J I f e j Z c I y h W L e a A Q m a B S S K Y u r 4 / M Y o W O y P i 6 4 I r q n K 5 o 6 2 6 X e q O J c a I e 0 R B U E i 4 c 0 6 f p 1 0 r v F J Q O j z n l N u M x Z k l E G T p h i u j 3 s w 2 B A g e K D h a 4 J O N M V o 0 E E H Z t C R Y 7 Y l D S T m u G f W 3 e 7 h C E / L c e P 5 N K f C E B o U Q g O o r P r j l s S Y J 7 l 6 1 D c E j 2 V / 0 P r h t / x M o c U 6 4 p z r C / a h o s a j K U l z j 2 Z f 0 J f j M G 4 t E x m q e r 8 l q f m E p E t H h E G h N N y e Q / i E d N F B C T 5 b 8 K y j q P e 2 p N r Z 8 A h 5 D E K D p N S 2 Y B X B d G V e Z z S e k P 1 q G y 5 G X w r p s H z + z V e 1 V P Q k D F w L z D I 0 f W P 3 J O a b e R x P F w z T s + p y 0 L 2 j 3 w V L 5 6 m x c p E i + O A G i H Q 2 p h o b N t + s M R Q e k k s l Z + o A s p M g a w 4 H Z 3 i S z k Q H x F d B V f 7 5 H N g O z B L L N T W 8 S G K i R q R p w / e T t l 6 c h P Y e d 9 k A s e V P N p D E S Y y l F x C 5 b h y H e 8 e W o B U 8 x X E M J l T V 9 + 7 V 5 d 2 H T R 3 k W 0 s Z + a N f X I T 5 C F t / h r V C 9 Z 6 3 J Q 4 1 M 6 v u N p 6 0 p H A 5 d + o y j 6 A H G j i f j M T r M P 2 L 4 L N M G Q o F G W q 3 0 p U n T z b 1 M + e i q t W a X F 5 a F 6 u P 6 6 S 8 3 U x Y K + L O n b v y j W / 8 9 M k + C h Z b + l W W X g R a / X 1 d x T s K p i h x m 0 4 W o 6 z u w 0 d v d 6 V S q c D S G c h B r S t X r l 2 H P 9 W C + Z e R W z e u 6 r i P G / M A 1 F b S r 3 p C x 2 c Q a q 5 m / 6 k y X R C 8 G O 7 o S C g u 6 + k 3 Q C c Q i D M E K c Y y F K X k t N r l Z C R K Y p p G G v Y f g Q s H 0 t i 0 J H X V k + Z 8 U K 6 N 6 l u G d I 2 O W N w O F A 5 m N u 3 t + D c Q 1 o s + C j 0 r j t 3 e + 8 D r s E / s F s 6 I Q 5 t y n 9 5 z g s U 2 r A q I H o J Y w + v s K 7 8 j G 2 C C v / b 3 7 8 h v f V z V z 1 + 8 l p f / 7 S + + 6 Z l C a M u 0 A E U A a p g g U t f Y 6 I C R B 1 K 4 k s W A T x 5 x m p w 0 i 9 k P f G I l E P z l K d M E G w W S H m u D 6 N D E T z + 9 o 0 G b 5 W W W R k v L w w e P Z L G 8 C I 3 X 8 h 3 7 q P o 0 P / M z v / 8 E A e o C Q 2 o n m m g v A B 2 L S 4 C 2 Y R 2 d r M Q a j 6 R g 0 t 1 E f 9 D 8 9 B r K Z 9 1 r u P L p N k x n E D v p h m Z j N j n Q v r t c d l Q I 8 e i 7 d x / I 5 u a G z M M c p A W 1 t 7 c r S 8 s r a j b S / 7 5 0 a V V a 5 r b U e g / g / z K Y 5 W O k T 1 Y z X 5 C o m o Z c 8 + f 5 W 5 M w l q F G w e H 1 G u 5 / c Q q 4 / c z + x y 1 Z / H w e 5 g p t H 2 g h C x q q 0 5 F U I S s f f P i R L i W 4 s n Z Z I v A 7 o h D H p s 3 p Y M / 8 0 / w 1 v F g Q R a N n I R O / 2 X i P a 6 E d y X x 8 5 t 0 O p 8 G C l g r D F o f S 1 B K 7 I d Y t B 2 N x 3 d M v / Z 2 P 5 X 2 Y a 8 R X b + b l b / 6 H b + L e 8 C + 4 h k Y n u Z g O M x n s V M 3 5 w z N E I D I O P m l I f i 2 t y z y m o e v P / a m r M S P I T H 3 0 k 0 B D x R J H p h r v T Q Y 2 Y S q 1 t 3 t g 6 I y G 8 c l E y o B j H s A 1 G z L r / l A X g Y 5 Z k Z 2 m b 2 q N g H N D m U R J C s l V C C f P N + S 2 S r d 3 I 7 q 5 Q D l t q X n c 6 M f F d m O q B B a z j l y b 6 2 u a 1 v 5 + V T Y 2 t 9 X f 9 w I h k F g Y G W p u F l T h O j v L b c l + 9 z a E 2 V D G x E i / J C J 5 T X 6 C B y e F x C V c y 4 / + j T F v Z m K o a e B i Q m I 4 G 4 K R t 6 c / q M n i z R w 0 C a u C R p Q p b d h Z 3 B y N y Z t U v y y q w u w n t n 8 A c 5 E + A / 0 F T c D F l / R D O C k e A 0 N x V 7 + m l U Z H M R p 2 s d J T N w L o o k 2 4 F z M o u t G B / M + / 8 V A + f F j R 3 3 / y R k 7 + 4 h 9 9 X d 8 z + q O L D G G O j C N I g q Y s f d A + t B Q j d k x m d b u W V O 4 0 d L u Z c 1 d 1 H Q E H b r g J D J y 4 U c 5 F U S B 5 v 7 A / u x 1 L H t 9 r S L w Q l 0 w x I Y v 4 G x 0 n H e k / M V w 8 Y 6 X a i w A X + T 2 u v e t / O g k W 9 J / P X p d s 3 A s 6 U O B s 1 x 3 J R L q y i G f h H s G 1 9 k C 6 F m g J w m I + 1 d d d J G k B j R L 9 o d 8 4 1 H E M R O y 0 P 4 B V 5 s 0 L K s Z 0 D R G F I F 1 I 3 p J U h H 3 M + A L o k J H f I Y 3 1 z A z F 8 D U j a 2 y n z v 1 A l T L H b / f x g a y s w e + g j Y b 7 c S 6 m V C 7 I 4 p K 3 h p 8 P N m r + k P i I E / T m 2 / V t m 7 W n 4 T t N j l 6 f H + i F o A 6 f 3 X O l 4 n R l r 1 1 X 4 p w v p m V 9 2 R t Q V n H V O t 1 o K 5 5 a N T D n w o a f p W s 4 k t S I W g g E g y / w U 2 h g S Y u b u + H 8 8 m W W s b 7 4 h x i e i 6 K G 5 7 0 p p D 5 6 X J X / 6 Z 8 8 p M i X G I T R r / y J m / L y 6 v F o o I I p U X g 9 b / 9 p i J 7 x 3 p V H 1 e + D h v z B H w G J d j 5 z T f J J f 4 U 2 6 M n u w y y F Q N O d 6 / U 7 L + W N B T a 1 d I M G j o 7 T 1 i T w / r t g q K 7 l m f e H G H M 6 2 F S j g 9 k 4 2 k K 6 p s W C 8 Q w 2 m y A i 3 / z m L 3 9 L 3 5 0 L H l M w X G 3 2 T W U s n W u w W e P N k m g O N w E D U F q w z F I 0 F t V V u A x e j D I T Q X P v p E + G R 2 a S K m y x E J x p B j H Y Z 7 N 1 1 x m A C 2 r E E N I t A v M v Z U I y w n x a K u U l F 0 + q W U i G M + F f M d q 3 t b 0 j j x 4 9 l s u X r 4 l x Y E i Y m w p A y w 2 6 I t u b T 2 H e 9 u S T T z 6 B H X 9 X X J i V 9 + 7 d l 7 3 m g T z Z 2 t R d G U M 4 P j V I S 2 B p n L a v M E P P X A n N v 5 y q o E U Q 9 C G j i T p 5 j E Y G I d 6 g e 9 m f b z 9 s y j / 8 w a 7 s w 5 R l o Z m v v V K W q w s n / U D W e c f V c K 3 n I b G O I 3 h a / u 3 0 q / D L h 3 w Y g M S r N I v 3 z G L g + i m W / h q A r s K c F P e j m R R 4 b f R L E i 4 E q 3 b 1 I Q h 7 d k P n n 5 h B c f R q 4 1 j W n Y T w O 7 w 7 7 + N V t O 3 b I 1 V g j w 4 Z A q y n c A r m Z w H 9 6 2 k / b S e n K 1 R x g E a f V U O d A K 6 2 9 0 F d i j f S 0 o m 0 J Q + J S Z P v 3 G A + H a N O f h i 3 2 q G z 7 5 l R p K E x f H k x w H N w / R n N w c P O x V + L 5 a 8 g G F h Q 0 + j 1 V J j E 0 Q h u E h b g o F 7 V E g C s m R 6 D 7 b e 4 s I Q B o x k 4 k D a Y q V / r S 3 m l I M s r S 3 q 8 X Y X D O y X I o m Y 1 r s 9 A w / b 2 t n z p S 1 + S b r u B a 8 e k b / b R D 8 z 0 x / 2 H V h r T U e d G 2 s w m + a 1 P 9 u U / + w f w U z j S e I b / / h d e A V O d L E X G g A T s Q m i 3 8 B j B 9 v x w 0 H 4 o D W P H / + T D j c r W / T r + w r / u M 9 o c k T f f e E M + f P + H U i q W d H E o k U 6 l 5 a B y I G t r a 7 K 6 N i + D R A N + F s u o n Q R 3 2 1 j K n V z / 1 D Y h b L q f q h l 3 i C G 6 C k P A o E f 0 f S p a 1 O y K s B 9 2 D 8 D J c K s P Q T l b U O L Y 9 S c D E o D r g d q 7 l p R v 5 W W A Q R 0 7 U X o q / O P J T O T + E Z u e 5 k y t 4 / l i 5 e x R u s + L A O 1 w 2 7 b F g s 3 H + R o 6 u 4 k 0 p e X 0 R j B y G u N a J p z f 3 u 2 J 2 b Z 1 j 9 9 g M 3 C n R f 9 F 3 5 7 o c J u 1 I 1 I R q c M E r V a r 8 s r L r 0 h v v y X d f k / u b T 6 Q R D w u v R Z 3 v G A t c 2 / X w O X 5 Z W i x t P b 9 R r 0 r f + d 7 9 6 S L s U n n k v I L P 3 t d r i 6 O C Y 4 w I y R R h v / K S W b / u x e A p k H t + c D / 5 A N 0 s 7 / Z E 5 v 9 T M 2 J f l u 9 l I c g S c N K g E z j U i F Y O g w w M B 2 J 2 T M L i z D L w V D 1 3 g h z + o h C O 1 0 q f A 7 C 4 v h c I j X U V u s H u M W Q 2 T n 0 / P O p l 2 D m r X h f 4 R 9 q p V E 0 G i 2 Y / t n Z G I o E P M 6 H P Q Q 4 W z c 6 x o P X H / U k m k 1 K d j m j 5 3 F g 9 O U f O h 0 4 g e a d T 1 G e P c + I y s m z q e o Z m u Z f h p k v y M 8 / M 3 T C l w R I U 2 t K O J X t Z E Q q h b G 0 z I E 0 N 8 m M I r m 1 D E y V 6 b 1 D J m a + o h e l 8 r q D v i q r S t G 0 p G T t N B t Q Y l H d m o c a i 0 y e S X F J C B g S A q D R a G g d x T g Y K r e 2 p A V 5 R v t M 6 w J y p H y z 8 U W B x S + f N j 7 2 P x 2 B Z l R Y i Z z 9 A 9 M f 7 S q m V 6 S U u q y / j w P 3 9 6 1 2 n 2 i f j Y L P t l Z 8 4 z B i G A C G u j x t v Q t 6 5 V z U A O Y n T B P c k h k V N O 2 y s U U p J a / 5 R 4 8 H y z 3 E 4 N O d y + R j Y 7 e 3 d 3 G z k O R y l B h t D G Q K J h A 0 V A U 2 L t q b n 8 t p b h 9 b N r x c g z d j 9 4 w F g w / M d G Z 2 N 0 H V P I a Z A v B a D H 0 z 5 Y c 4 6 + T w R U H r 6 a E 1 2 u 4 p T M U J 2 z z a y L H u w 6 / q b r c l l o x I / t L I A O P 3 K Y 8 9 H q r N D W n D L 3 v 7 f k P u Q Q u S Y W 5 B s P 3 U y 5 5 5 x 8 W P l m F L m s I O N + C q 4 9 E Q / Y s O m z M o w K T Y p / W P l J g J j 4 n Q B x T U o B b X d / h T c Z h b O t G b U R o 8 G u 2 j d 8 y T r H Q 2 T v h k A Z g w e x j g G I I B v 8 s V F h f t Q m N u 6 r w U s 9 C 5 S w d 9 N + b 9 j Y K m O N O g q C U p 1 N p t C C S P o f A / G u A 5 / x 4 T e E X p x 4 8 q I x u b G 5 v y 6 e 0 H a s f T X u / 1 T A 2 D c 4 m G r l 7 N p D X y w s m z W 7 d u + G e e R E A 8 Z C S B a a M R p j P 6 X B T c + 6 2 w L O S 4 n a T / 5 Q s F B j e Y 9 I 0 w Q X V 8 v 3 X 7 8 J P w a J w v 0 b x B C 5 r q U V M z K A q X j w a M m p 3 9 c r Z n Q R u M m m y 0 U / L f / u N H 8 h b 8 D 7 b i K z e L 8 t / 9 w q t 6 B L P f a w 9 a U r 6 Z R z + H t Q 0 6 5 w f G o g W i 2 f J w z l 9 U 2 L z a f a w p P z T d L f Q f W S R C R k D / h U C o D n w X F + + z i X n J x M u g r 4 Q k Q N g M M D C D P G D A Y Q x c W 0 P h 4 z Q U Q W Y i U 0 2 C F m 8 Z Q O v j P y b N j v p K A X h 9 r o F 6 8 O C x 1 o j k Y l u W 1 A s 1 D u 5 7 d 2 b 0 A y 9 N Y Y f 9 q n l h n G u J p r z v + K D a S L z A d I M w N J J h 6 s w 7 v 9 5 8 u C 0 J O y G F d e 5 M g d / R I b R z G Y 1 i g f f J Q N P p D K P z v A y E 8 c R 4 G t g G m o B s H h N O J 9 D 0 M 4 M 9 Q A Y m A Q 6 b w b y / Y X Q h 7 U M S 1 a x x h s y h y e G 3 H L R Y u 8 C F m R W B 7 5 K T J E x U h t 3 1 G j h x + / 2 K Z B a S m k R L 8 P q 8 D 1 O X z g K 3 t y s P q m H 5 r / + f H X n 7 Q U O / u 1 R O y j / 6 5 S 8 f 9 s f e R z V l q C j a E o B t p 4 / H u 8 Y H z 1 9 D k V h b x o 7 6 O t z e J g B z 5 6 J g B h u m F h l J v 4 O / M p e 5 I v n U E t 5 7 3 x l g q N 3 W H f S v l 0 d 6 F t D c u 1 R 8 0 / 9 0 f p C h q t W 6 K g 2 + J x 8 0 6 h B G 0 0 w + 1 V i M s G m c H Z w 6 h U o t m H v N j S 5 8 J 0 i R / H G n 7 x i o x s G s y j i 8 H h r j a a V p T D c 7 v I x v z 6 9 6 X l D f E H / H d Q e 3 8 K T A o X A g M / 3 1 / / u B / N Y P v Q n i d C I i 3 / 6 r X 1 U / i t q B p 6 s W w g X 3 P q 5 J a g 6 + J 3 c z A a d x 5 3 f m A w 4 z 7 a l A 3 2 7 s H s j / 8 E 8 e y / c f k d h C U o b P 9 A / + 8 h f R V u 9 C 9 N 1 w Q 6 3 O N A x K e / p e 3 j I Q j M c U 0 / U i w N w 9 5 v C h 0 S p U V D M B D u h g A L 9 l G K X 0 J f h N a 3 g G r 0 1 e O e f 7 u t r 3 r O A 1 F r L X J Z d Y 8 L + 5 O H B a Z W q v M R N X w 9 W c K J v C T E Q k B l m C l 9 n 2 x S s 6 S b U a m Z K S h O / B n E p w I D Y 1 K 6 I 5 U D 7 + X h A z E a w K p D l x f j O e B 0 j k k 7 p D F 6 U x 5 Q I v a i U m 2 g a w u J s 4 / p I h i c N r 4 I L p K w X p N y z 1 c 5 h I z C U b Z 0 W X j j E u + q f e i M k v f z 0 i / 9 G P m f J X / s i c z l 0 x g E F k l h L S 2 e u L 2 f Q I O E D P L + c V g m P t m a / P B / R t G I S A Q a c C J e p Y 0 E y 2 W K A x C x b S K D M R N O E O E 1 e B C H z r V K y A V x 4 a 5 6 R v M w 3 0 d R i 4 e B 7 U w a S A Z x Z D n G z U h Y Y h m A u Z m B h 1 U / p t E / z T x m 9 t E I c 3 + 0 6 / i + F P M q h q P E A f 6 Q K f i 4 S q Z h R e 9 F f 8 p V o v H N S 4 r t X T X M R k z K u X R 0 1 U z k b 0 L / M T C c q c A H U 7 J q m V j P S b p q 6 h 4 r k 8 7 y x g h s r d 2 / f E h B 8 b t z s S N 2 u y / e C 2 P L j / S L P O 2 d f U f v l L a a l v d a W z f 1 T q L a 3 r n 3 h D k s S R E L h I 0 P F v 9 X d h r t 2 V r l m X M G i C c J Q e J j 8 s l 1 4 c Y y h Y S 8 X U q i z l b k H b X P P b P T u 4 7 P 7 Y c o 4 L g g Y H z x r l 4 6 4 J K Z 2 l D m k Y 9 7 v f f U u 4 w x 2 X v h t d A x I n A Y L p S T h u S 7 t n a 3 C C L 4 Z 5 m f 3 8 P C s g k Y H o 9 M O s 1 Y W S w Q T w j w T Q y r 2 + K e 8 8 b M m n D 3 f x h S t z h b T 8 8 a + 9 o g x F T c q W B Y E H 5 q g x W O F 0 T W k 8 6 U h u J X V s p e 8 s 4 F w M d y k h q J G S i Z g 0 a / t S m F v B G O B 6 G C f e l H f u N W 0 x 9 r r w p a K S 4 1 q t I H R P k / y C q x 6 R G V i u q 9 J + p D 4 T V 1 R H m L K D e z k s 1 3 Y K Q 3 A Z x 3 L u J Y 3 u j Y I a 5 0 n t P d V i s 4 K T x K x J k Y 5 d 7 L Y 9 1 l M o j E k M R W n P W m Y a + f E H 3 W F 0 r / G B 2 p + F 5 L L Y M G F Y O Z a S k T Y 6 X 6 z N 1 z i o S p / Z I e W Y Z F J J r Y J E 2 3 V x k Z G a i z P v R s F k V G Y Z 8 4 F I t B S + 9 K X O J r 8 u B p T 8 R q + r A R l P U 3 q O K y N B 9 P O 4 u J K S V f + i g e x v Z q c z j D 3 o W X J w p w V / K g F i f z b C d v s 1 C U 3 Y o M 0 2 4 P d u d T R l h 1 p L C 8 o 8 B 4 b i x O l O 8 7 Y G E a I W C B + 3 C T G a F o a J N 0 N E l 7 S z m n 8 V w n F 8 9 J G F W j r Q x r O C 1 + M 6 K 2 q 5 i 4 S 1 C Y a q 7 z 9 w w 4 m T D W 3 C j K 6 0 w 3 K l D G f V Z y h u k r V R f 0 / f p 8 D d 8 + n L Y K A g k Z J k C w k L p 9 a 0 o r L x 3 Z p c + / o 8 C G p K g O I E Q F X o d D J E k J N G C W R 0 N i U R L 3 n m o j o e s 7 E I C Z d S X 0 9 5 w e A z G H 3 4 C 4 a p + / u y E d R K F E 5 k M L L T A J Y V i 2 Y G p h 2 j l P y O q 3 P J k H v v V + F i x r T A y n k f w u 1 X I V V K e r 3 h B a A B 6 K 8 x l M 6 / 5 R t 5 m I Q Y Q / h T g 0 h O m f t Z Q X + p 1 t v w 1 j v R g o B 2 c p j l A I Y a a J B h t u d a z H H 7 T g Y S T h 5 f 6 2 5 K F S + v 1 0 8 H B V k u u T A 1 f H 5 W g E z F 2 n E k 8 n N / + l e + F X M 7 G u a m y c A l A P 1 B T L a b c S m C V 4 b L T V E K B J J g 4 H S F a Y Z R 2 N s M N H D l L p k h D O c y l k j p B G 8 8 x V 0 4 Z j D x M N h a v k n t 2 p B W B G p 1 t 8 Q y G 9 L p 1 e Q A d n e 9 v y N d f G f i O w 5 G V H P 7 p g 8 G G U o T a c 9 H i 8 8 E 3 p K Z z 4 m o l 5 H M 5 Q W c P S B D c e 6 H k 6 o E w + d B s i 8 n W L U e B U D B k V l M S W f P g F / V l 3 g W R B i Y C m c B T C H O K Q Y R M m r t 4 f 7 g f V K l B O 5 h q U 8 V S z O R m X X A P V O M o z + p / 5 g A r Z b M I K z p X z y O n 4 n g H J p 7 B l O a D D A U m R U a m n B H m I n p Q F x Q S A H K z I V R x P A b g x C e Q D 0 O V j g K h 6 M 6 K c v z u a G g 1 Q V F O m H N E m H m E q s m O V Z Y z C 5 8 2 k E S / Z y V b I q K 5 O T 1 z g N G + A Q u Y e S P / Z n / / F s H v Z T s N c O y W Y 9 L 2 4 x K M V q R f C 6 r R S + H 2 8 9 w Z d e q 4 x 0 k L R 4 6 D N s W v r / 0 I X o 4 s 0 w i 5 3 e M K h k d q P d I V G J Z m D x 4 K H b E U W e A g R j 9 c 2 l H e w S H q 6 F n k r i S i 3 u 0 p G 5 W p G 2 3 p I v e c X k a z r X x M l w 4 7 f 2 W 5 O L c i O C U U L 6 a U F M P e e 7 g s u k Q i D r F 5 R x 4 R r a F L 6 5 X o g Z g r i O J f B y v s L / i + b i Y b U t z J D l 3 d K 6 1 V P R X 2 F c A m f l E s A O f y V Q D E F 1 7 B 0 T p w M f h 1 r B o F C f t x 4 G M 0 6 6 z D m N c D C e O v 5 5 2 r X X B j K x y h X N 5 D G u Q J w S + m 0 o T C F v Q B 1 9 c 1 s 6 J 0 w h 8 K J p y h d Q S z D A v N E 7 m 4 j F k R j I I v y O z p e N F 7 Z N R M E j B + S V O 6 t J / r x + A T l v w E Z s h e f q k J j a Y q 1 k 1 Q Z M D 6 d Q t u C N h v A a y t L g 4 9 n r n A f f c Z T + G / s H 3 m n j s I / D y t 3 K P 5 O o l 2 J c j 9 2 L y 4 G 7 t I 9 U g Z A K H C w d 9 y c e F Y O X U J Y F e k 5 2 d f W n B 4 d X U I 1 2 a b G v S p r f m x Z X L a / N + 9 V K P y d x Q F A M d w X W b w q 3 3 y b S T U k c I V g m 6 k r u O T o a O P C x K Q i 1 n e I T j h + F Z N Y i T v G e N l l 0 4 o L l J H D 0 n c 6 j x O X l L n 4 k + H 9 / z N W 6 d l x K l P d B N 3 f o N U 3 P / p s 7 z j Y E u a 5 8 x + 4 H 3 a D 1 t S j S b k M x C R q I Q B M M 0 R 4 1 K X z U s G J / O h q T L V 1 Q Y k p n I r F 2 T F Y U 5 g R q D V j A h e C F o 4 T c z 6 D E c q V O N C U n C 7 6 K c n g l x K Q S F C z U U B c 0 A w p 2 7 L n Y x z h k t b p k 8 x S q h w K / 3 N q X Z q e m e Z f B Q t b 5 + C r T G C V g u Q G R W R g a M W c q s 6 m Z + z 8 J Q b K d H p 3 j X w v O g D 0 4 w F F G M V O T H b 2 L Q N D n Q + 4 6 Z 1 T Q U + 9 B E 1 e 4 G H r Q H b Y I r H I I O d g L q N C a V 7 R 6 k U l 6 a Y K r C c l q T N t m p j X p V P v n 0 r v z J f / O P S U L z + 4 4 e x o F 0 o R 3 M K B D T U Y J w 7 i S U k i t S i p c l r M 4 z B o I r T R m u h u k Y z P S z A i u D K m f N O L h 4 o M O h d e m X R I a 4 m 6 u R W c a Z f p S J t j J A M W n x J H 0 c T k l o B H A 1 p e b g r J i V o T o w z a I Y u f u f P h b H G E h u j m k + P S n k 8 y A c t A 1 j F o p n 1 S y N O 3 U o H I w t a w G O g M c 6 J t 0 A W D J x 1 m H w 7 d g z I t B Q P J / M d h p o K j I k T v p k N o W t 6 U w n k Q J 9 r O Z f 8 z + d H w y 9 s 1 o T T c 2 Y k Z a w E 5 X I v / 0 X v n l i g S F c K 1 n P H K A z I B E 4 h 0 R i h Q r m K w q z L A b 1 y k V b o 7 F 8 a q B B q C / F U l H W F i 5 L a D 8 p 1 3 / s E i R B S W u n z c + X 5 P q N W 5 L J e k w w D M + 0 g C q 2 W L N u a D n y B L D z Y j Q P I P 2 Z 9 6 V R K Q 4 c P p P x V f L g d 5 Z G Y / j 8 R w t q Y k h g a P b h G m 9 U 4 D T 5 6 E + R 8 S l D K O U D f 4 S b w j 1 + D C H D D G A g X U h J s h y X y s O G V m S 1 8 B + n I c Y F G 4 6 B f T R 0 3 0 n Y b m 3 B X M 9 K v b I j 4 X h Y l 4 r s 7 + / L w 0 d P 1 I x n L c S F u R R 8 j 4 h E 4 8 y S H 9 G U Y I A B B A d 9 6 r o F f y w O e i H d H B / q m U E t x h D 3 L M x E 8 D i u d W L A L J 9 c B K 1 y q X 9 c a f U 4 X J i Y X I 5 x z o b 5 I L P T m q I C E A h E 6 I T x G o p C 9 K f X N y S e K i p D C V O D f N O O o J p j O e G 6 s a M a Z R j p W E H T R J x a V E O y c 6 9 A z a N H + W A R h j 2 n S C u a N w Y G o s 6 o k E 0 t d W Q i n A R M u Y g j 8 X B G S u n L u O + c 3 0 G k S n 8 d F Y i I 9 r 3 O R R 2 O 6 r N 1 4 r O A E b c Q z I 3 h v g z A y J 8 N w R A Z d H R + j 1 p g b 7 8 u v / X b b 8 l L L 9 2 U 3 d 2 K s M i N a V m S g 3 9 b O 6 h J u V i U r 3 7 1 c 1 I u B V F A / / k D 6 E d 8 x k v v O x Z H x x u Q 6 G p G + 3 1 V u 9 s U J 9 G D H w f z L 1 s A 4 + K S A 0 h 9 L r W H a d 0 E 8 + Q S 3 u p V m j + u B T M / s 6 x u Q B c a K o q x T m i S 9 Y 8 O J i y r / c 4 D / R u Y n G T S 9 e L n w e z P t k y F 6 V r 1 7 p b U Y G Z G n J i k O g s + Q 0 G t W 0 Y T p h l M N r w o O b + y 9 F h i q Y L Y b g L O P X 0 g O J K + N G S H k 5 G a x p 6 u t B y 2 j d n Y p F 0 S 4 x E c 1 Z V t c d I 0 C 0 O S i 8 / J X P Y q r j 3 Z / u f Q c i i p r v f a 7 I R R y T I C V v X h t R P w y W D + c a K O 9 1 d A X H A + h X 5 K N O y A + U C h l H b 8 X Z n a I 5 o X C g y A a 9 H 8 G k P c 6 E P H M s R y Y 9 D y C Q 1 Y M J j A y q s E N Q S T j d n 3 j K 5 R e v e q h i R C S Z j V W Y l l J g k q 6 H L j w M u X P M Q Q 4 y n D e a Y 7 m Z X 7 e m X S C d z D k c a W J T a k / O J C E 2 2 K 6 V I Z m u 4 R M B G 3 x u l b D L Y w 1 o v n g g A L k 0 D 9 4 M f z A o X u W X 1 i D V T 0 t t Q f I 9 i H r F N x 1 r S l k 3 C l B c X C F c f k g V x 9 D Q z 1 3 b p r 7 H 8 q t e 1 P J Z 0 p q C p P Z 3 M y n 2 x J N p P S m f f t H S 4 x X s X v a X n l l Z e 8 Y A N A v 6 f W 2 R T D N H B B G 8 z X Q 9 f a E t k t i Z 2 E m V g 4 C i y Q 0 B d Z v Q b E f x r Y u B o 6 g P X a x q X o j w M T O 9 c K n 9 N o z z C Y S k d C S M X A 9 L i u L l o k Q S n j k a j w L M w j A z G x J g Y z O o Z B b c E I V i C 1 n x V q P s P X h L r 2 v w F o B T D q i e 9 s N 6 5 E w x e r 6 k 6 7 6 w B t 6 + w Y 0 m 9 Z m l S b L I 0 X V q f 6 U N r H r j x 6 / F R 2 9 6 p y + d K S 1 i O 3 j Q j M a k f S + Q H G N Q x n 3 9 Z s C x a m Y X 9 1 e z 1 5 9 Z U b 0 G o Q B t x h k C 8 0 m P X t A x r 5 L I D a c w D 3 h E + h n / G 8 r G B 0 K H y f A R T 6 + 5 2 H m q g b 6 2 f I U A 2 X p o h L J x I S n w S U y 2 X Q x 3 2 5 V G r j c 1 c 6 b V u i I Q y 0 2 Z Y 3 v v A l E I Q n D U n 4 L J h o 9 N h Y S 3 r u g f T d h u Q a a 9 L O 7 Y i r e 5 o e g c X b i 7 B d a d + e B v p n X B Y 9 6 w w 4 m Y T M y m t z v i I A G Y p a 6 i j Z l N Q K A t a P k K z Q Y g I 7 / 9 H j L T w P N B i Y p 9 P u 6 D o v P Q K U T a 3 M 9 K n 1 9 T X 9 L o D O n U H j B i H p m Q C t o y t j N W L l X 4 O t Z 5 / 6 2 j u I m H m g X 3 C U r X I C O K 5 X Z d m B n k b / W P u P R D 2 M Q b 8 p 4 y b v P b h i m X 2 t 1 L S z v S l b W z u S z e U w r j 3 J p L J i g F l p B t q s p Q F / j / O V L L j D O U s T G u r z r 7 4 O I Y Q u z C X h r / Y 1 5 Y n R M + 4 K S W 3 2 r z o 0 G t m v a G G Y t g G T n i Z f I H w Z l a E R V c 7 A 2 Y K l c W 2 e O x Y 8 k V w S J l W k p M Q Q d R p w l J a g R j E I / R r s 6 Q S Y j p O B O D R u S N v c k 0 g 9 I 1 a s L W b i y G T z j D N X m W q d 6 1 F w U 4 a K q b 4 n q X D m D V J L U V V b s N 2 n g Z f g H d L J v C x n u a D O u 6 h O 7 v o Z C m N B T x L H 3 r n 7 Q J r N j o b z 6 X x T M y b i C Z h a P c 2 J W 1 5 Z B k N d 8 s 4 B t P 4 3 / g 7 6 d Z X + A Y O c D n A A + o 7 3 p I / o m a B U R S c b 6 L s / 6 G s 9 S / 2 q S X 1 l 9 x y p P 2 n r 3 F H x G g M G R 9 c b p 6 F 4 P c O E + Y g x Y E 4 d I 4 2 W e S B G H 2 a n x K T b N S U 6 w N / t v s R j Y U k k Y / j L l a k 8 G W M H 0 5 D M R W Y b S F 8 y y x m 5 v / E I D P l U / v D P / 7 z U d g + k M J + H x f P s W u C z D j I V 6 W W z / u H J o A T L B 3 M p O X P h 1 o q s w P k U k j 8 H q e + F o p l a 1 G l t S k 9 g j 4 Y W J O Z m I U 3 D M A 8 T u t S d W q t a 2 x K n B v u y w D T 5 k 1 j K 3 s I A L s j j C s 5 L u L K Q 9 Z x w D t a o Z U U W p w R g h v I 0 e K e 5 M E d i s p C 5 C Y 3 k 5 a + x 0 i h p 6 7 T l E F P D 9 I x m s n Y E C F / n v d B I X Y B J 8 5 I N t l h q G Q z P Z S m 6 Y n c S 9 / r A 9 b T w C M 1 P R i c n m B 6 9 r i d E W H 6 t 0 Y a m g C p I x C I g b I o n D y 2 D o X Y u Y w / r x G z 9 E a w K E H v 5 Z g 4 W p N e O U Y Y i E z V 7 1 N p k 0 g G E V k V a O G Y 5 u 4 r P S Z j I F h j L l A 2 Y g P f u 3 p O v / 8 z X c Z Y j h X w O 4 y v y q O L t E n K p i A s B r P b D x a Y 6 b Y F + 5 F Y + 9 f s t c V s h X Y 2 c W 0 u O 1 Z z / q o E 0 e h g 2 Z 8 p R 1 O l I I Q H N A x N u v S z S P X g I B m K l 1 u z h + n k S V d 9 O S g z S K w y V H w s P J J l O S y L l R U x o l 4 Z h S z t d m I N x Z l W c B J 1 E L h d I w a y i B t l u h I U r R m n m c D k 2 M 8 Y P J T G + 6 5 j V U x e T B Y f T P K N 0 5 j J m B k C S M E + 6 l h c 6 H 2 X W Y d B H m v i C O U Z i w T t l J G o Y V g Z y O b G N c 1 1 q G D I T h I n Q h F P N w 5 v h p f c c u T G P 0 3 k z M J 9 v 5 p E Q G R 7 v G w w M s K q S D Z M K p r R D s 7 o v R p d R M 0 h C x 5 Z 6 m 4 U d m X 2 C K 4 e 7 6 D N D M w t o r i Y L 8 A e 7 t q 6 r I j F z n Z p G P e G 3 s X 8 5 N 8 e p B F q 0 3 j Y 5 N C n D E J g k e G p z C A 3 6 l d B C 8 X h S i o W C F P C i B N Z a g G g r x 6 e Y 9 r U + v u B S k w S 0 e A z + Z x y S M Z m M S 3 E t K 4 W r o I t C V L p 7 f W k 9 h U l a j M O S O U X Y n A N a 5 B K 0 y V f w n q 5 L s J q W 8 M b j + Y K a 6 l B D W e 1 d C R t b E g L x R k E m P / E T X 9 K q s L S J H b U L u P v g n L z + + s v a U G 5 l U 6 v V Y A 5 h 0 K C t w k k Q B + t L g / m 4 H o p M E M 5 D c j l + A U F o s W E w v M 6 V k 3 Q O q Q 2 1 Q D 5 a w p W q f H R q S d a + Y 4 f 0 n Z q a f 5 x P Y P i T W m s U T H c J h W D n a 7 9 x M j c p i 5 n X w F A F Z V r 2 5 7 Q N E M 4 C O r g t a E 1 r a M k A W 5 2 A 2 Z d i U Q 8 w o E 6 E 6 / e U D n z R n / A G V b U Z 8 x 8 5 A a 3 f w 8 + D R q B f E s w 5 E S Q C + n B c c 0 Z f l a 3 n f B 2 J m 1 H X 0 t w 8 u p W T H 1 3 J J U o Q J t 6 1 2 G c k Y K 6 t 4 g R w N N U X B / 1 A I a X Z 9 1 4 z p o I C l O 3 p t 0 x v 4 + u X u L / U + K C H Z 8 K i d W D q S W h t d a X L j c w v p S R Z B G N O s l 3 P g V a r L Z s b s I r Q V 3 y 2 I C L K w A i D J z T V 5 + e h I Z 4 T 2 N / 6 g s Q 6 M v n s l u R j 9 2 Q O 5 h f D 0 A t z i 7 p m n k s O H N t W R 5 S b q n F / H o J + x u b m t j 4 M y y s P + g 1 I V x A O n C n W M + / 1 u n L 5 p a L U j I c Y c E b X M N j c W M w H N R n v U 0 y t Q b p S u z E S 4 0 g T D r R h w W a P x s S w W R 7 X g S R N 6 7 G N 3 o 7 G / I f D 9 A G 4 5 a P u o e o j E c 3 J f P o V L e p x 0 e C U w R 7 U O 8 P 7 w 2 A C Z z 6 5 h P Y W I b U h a G j K U T v Q t I s y p E y C R M e T 2 f C s 3 s 7 t X v 3 z f q + j z M S M i A D s Y 1 b d Z U 4 k h Q h J k E z G I 5 h 4 y 2 1 d 2 B M s Y R G N p a S U g e / k T / L S P + W u f + Z + F 5 r K l s K V e Z y j P 5 0 J 3 A F x 8 3 v 7 c u X 3 L 7 O p 4 z E D Q x F M 9 O 3 s w K r J R M H o C Y l n 0 a A L 4 C s S 8 / 3 7 j 1 Q z k Z H a 7 b Y K H P r D X F q 0 t r Y i p d L F r n 0 K o J a E y R J v G A k o B i 8 o g c 7 I J A + k n H 0 A A r Q h y V O y k G M 4 d H J 6 C z X X 9 v a e P s z C / L z U H h 1 I I p + R a C Y C 1 R 9 T 5 j B C u 9 K 2 D p T Q K V V d h y N 6 p K n I V F y s q B N s G A 8 u P K M W 8 j Z y j s A M B J N x n G C G J K J F N e N c t 6 L M M 4 p R h u J E 7 1 w a v l p 4 8 j O c B 5 w q 6 J o 1 X T I w O q l N 6 A Q 2 X t n E 3 N F 6 G 4 3 s g e j Q B / q g 9 M l o W v k p U i R + + l T U Q m b f e w Y y z k G l h m u F D 6 U 5 B 4 1 C j c e x w h S P 4 X o r l r F i W b B c L g d T z h N a N O 1 0 r V X f l t a T i s Q L O c m v p q F V Y d Z B U 5 + F j r e + f y D z L + e P 5 R B i 2 H F / / 8 O M D M V z r D Y I E K 8 I L J Y o z M N o E U Q Y f X a u I h 1 6 C K 5 F b e W 9 P 9 b W C 0 Y f 4 0 U 3 5 e H D R 6 o N l a H i 0 a 7 M 5 + 7 C u f V 8 H t Y + I z F o A u M E 7 O 7 u 4 w I O z M J P V J u F c F E 3 M l D / h a r 2 1 V d f w l N A M 0 G G c u l z t f c Q z F q S d p 8 Z E M x + B p G h U 9 V e p 1 m E h / a 6 J O g Y 7 R L 8 E / Q E I 1 I g n A E d Y o b 4 S Z w e D o 8 I w f z R j Y m 5 h + y y l F M 3 o S X O E N I G K p 1 H 6 I e C T h J z F W i 1 U 0 P 7 o 3 D A F 0 C g j D w 2 N J z P x X L j T M 8 A n B 6 Y y 1 z 1 P w E 6 4 P 7 x 0 L A a O i c B 0 v / y Q f O O E 7 n c v Y Q E w s 8 U R B R e 3 P 6 H 3 4 X A Y J x / U g L h P 7 h k Q C y R W B x K E F o K n 8 k 0 X s q V K 2 a j L s 0 d + M L w Y W g C T i M u C r B 6 j x Y C k 0 i 9 9 n b 2 e h q a n 3 / F k / K m 7 c r B / j 4 E a V k n g D U r B X 4 U n 4 d E 1 W w 2 Z W V l B d p y w o 1 w W W p i 1 o t 3 q v g A P u X G e b p q m P J g S v s + a / B i C z D D I e M p + E L / 1 / c a b j Z Z A U P d R q d 4 x L h W e F 2 z e 4 l J T M W J v 6 c 7 u 2 K b A 7 F r k J y l i L Q 6 L E c L s y e f k 2 v X 1 g / N D 2 4 V 0 r U q G K B F E C N r s e 0 f E r 4 C 2 s g F o y i 0 M / H P I S M d B 4 f Y M E u S i n N + K g R z l M d y I 2 Q 8 E T Q U G Z V I Q q N x l 2 8 y L J l L w 9 M z w K t 3 U P P n y k K y W Y v j n g V Z h b N f h O n E v C 3 W h K M D O g 2 F F B g 6 f V m 1 8 F h Q u 5 H J N D X n 6 F l t m B A 6 x w M m 4 s / N Z g u a q q o B A R K h m o A w 9 x i o I J P R N w g k M b V V O h 3 H m L D I 5 Z A W A s G b v Y j U t w a S X y / o U o 0 z A Q 3 Z f O t A 1 r 6 C / s S 9 y N j f + c 5 b + C E E U + u + u g F c S E p m 4 g Z v 7 J u f / d k / g O 9 m 6 / N B B 2 K 3 h d u w i A 2 F R R S C F g z N o j / h L I i U W 8 t + h s H l N c z S D x f Q 1 n / 4 V t N 9 a a k D q f 9 I I 2 k k W K b T x 8 I J E O K C + g O T Q F + m t W l I e 9 u S h S 8 W v P m M o U 6 k t C N R a D T I x + P a O 2 o q K e G r l u E d P Z D o d U d u j T J 5 h e 6 9 W g F e h y r D 4 x x q q i j N P j C i 0 Y 2 B a E M S T 9 F U w m D Q 7 B u 5 7 p X i T + E Y 7 n a H K 5 8 y N k 1 j B 0 z / C O + 8 8 9 v G I s y 7 K z D h 9 i W f e o o 2 U D v A v B y 6 / j i Q k b g i l K b f J H h J x / S t P C 1 F a U / t 4 9 D 8 8 7 W U p 6 m 8 q B W J m Q K O y x B o u z N j 4 d C 5 x 1 g w U z 2 Z i o k T 9 n Y 4 G e 5 3 g t n q D A 5 w u X s C A u I s 4 E 7 y + T U G F M i M I d n Y g C + L N j E D P Q V V a J p c F R f R 1 c n 0 u V N p p q q d 7 R 5 a y M f q o D t y 8 D P R w x h K 7 m g S T u K 5 O R t x A a b h 8 8 C g j X G C 1 o 4 U 0 O c M m 8 f g 9 C 7 m Y p D 6 L C 6 f x C A 6 k o h l o F F K k y U s Y L U d a T z s y f z n c k w 4 w r k k e r 6 O H t z 7 7 L 2 n j 0 T f g 4 A l j x d / P J L 0 D C Q s Z V + X H D R Z F s z M 5 E p r g A 5 W o s F x y o T M X O B f 6 t g Q f A 5 I C J i e X G m v 9 9 H A B 0 1 J E r x 3 c + 7 n w y x k E q P f l I m g d H W 4 L Y x / h W i k A w G Q h J n D M H 9 d L N v L i Y s M a 9 h x w H 0 5 i R 1 H f 0 7 q Q 7 Z H T T 9 G B a G R G Z 3 i i 1 q K 9 + Z 3 f H S a F b V 6 Q 5 k q n o C w i 0 Y 1 7 S e d S a n B z N 0 d I 3 h F Q d w 2 o 6 Y D M i j O x Y 9 B 3 x N c o B g G U T b A V F E M V j Q 1 e W x P A I z d A 0 O m y z C 7 0 b h i I a + 7 A F I 7 M f q X A j e n d X + w h H B L I w a z R r H X 6 M t u 0 x T u E N l m S W h G i H V s q Z l g / 0 F 4 c t t N R j 5 p / o W 4 q y S 0 k 9 u H U K F C R 5 d z u 6 H P G n R L I j y H b o V E h m K U K Y t O K a V T 0 F S Q O P A f q J m m M R M n 7 2 o P u 5 J d S U q 6 F M d 5 3 v c c w I C h v P f 6 V s G A A 4 s b k l i 9 m m p 5 E C t a 4 z M V t w o p J F b V 7 + G L c y J J M F k y m h G L y / T p e + k F f e 1 A 5 g J R 0 k G P w E Q 4 / B 7 X 1 z A 9 m I s a x R 5 0 M X B M 4 q T U 9 h s 6 A Q y Q 0 N z l E m m m P z E Q w g T h t s H K p d C Y T g L P k Q d 9 U Y B 4 v s N 4 w I y B i O X i O A q p s S C D 4 3 m Y / j S A B u 3 1 G Q 2 F J v J / 5 n P w c Z k b x / k d M l I K x J r N p l U D J O K M A H p 7 R X G / J B v X c E D 4 j g u G M 0 M Q X m C e n j e x H Q i 7 W I p z U x F p b n a E O 3 / w 8 6 z o V s B Q 8 5 z P 8 h j 9 c G z 5 B s J S 6 Q X P N A n / 6 2 9 u y t / / l z v y 2 5 9 U 5 X t 3 G / K l 6 w V o f d w f m o l m q T c v 5 2 n r A L y c M h F v A d O Q y 8 y D z 5 8 V q B a F e U o B o A z F 9 T g 9 q N h c g g U W W T v u 9 A V d n V 3 P B 2 C 5 q 8 D s s E C A F i Q N N c u w l g o A O Y O B 5 V J m F i m c B 7 G B q W J p a M J 5 a J E l v O j 4 H 5 k J 3 k Z b T M Y E Q e J y N D G p P R n o C M D 7 t F q c C I U j f c w 1 4 P 2 9 N p C h b M f b Y 8 h L n j 3 Z t m F A X u r y F C Y + M q p H R u p Z n M / K 4 v l g 0 g z g p 8 D s R D f i e t M z 4 s l M M Q i p i c I J 3 2 t f s R 4 C N B q l P 0 1 n / c l v J k P B + U J W 1 5 F x 0 p Q 5 c t z S M + z 2 I U i g M c I p N b W Z L Z G A f 0 W p z 4 w f B i W 6 Z l i e 1 s m 4 X n 0 Q X j L G W h / J q D J V N A G m H C r L P A l 0 u l l 3 I p n F v W P e 9 Y 6 A D 5 w a I P X 7 z 9 l u d 9 T P p s b y f E J L / t 7 v P J T v P e h q R d 3 N q i F f f 7 U o K 1 l q J v R x s J 5 t H H B 5 b k h H R q K m c m B i k e 8 0 i P E Z A B l d t W k s J P 8 / j J j E / F q 4 Y E E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 3 5 . 9 5 1 5 5 3 8 0 1 7 4 1 4 4 < / L a t i t u d e > < L o n g i t u d e > - 1 1 9 . 4 6 4 0 8 8 5 6 9 7 0 5 8 5 < / L o n g i t u d e > < R o t a t i o n > 0 < / R o t a t i o n > < P i v o t A n g l e > - 0 . 5 3 3 5 3 5 3 4 6 0 7 6 5 8 8 4 8 < / P i v o t A n g l e > < D i s t a n c e > 0 . 0 5 4 9 7 5 5 8 1 3 8 8 8 0 0 0 0 9 < / D i s t a n c e > < / C a m e r a > < I m a g e > i V B O R w 0 K G g o A A A A N S U h E U g A A A N Q A A A B 1 C A Y A A A A 2 n s 9 T A A A A A X N S R 0 I A r s 4 c 6 Q A A A A R n Q U 1 B A A C x j w v 8 Y Q U A A A A J c E h Z c w A A A y Q A A A M k A b Q e F O Y A A H r 9 S U R B V H h e 3 b 1 p j G z p e R 7 2 1 r 6 v v X f f v v u d l T O k S I o S L V o U b U u R 7 R h 2 E j t A 4 k T x l s C B I S D y D w W U n Z h A g g T O j w R B j D g O s s C O 8 s N L Y C C O E 8 s S L V m S S X o 4 n J 0 z c / e l u 2 + v t W + n z l I n z / O e c 7 q r q 6 u q q / v 2 v R z 5 m a n b t Z z l O 9 / 3 7 t / 7 v V + o c m f L D c f 6 E i 3 n R U J y g X D x O n 5 B d + D K 3 r s H 4 k T C U r i e k l B k I L F k V q I R k W 7 f E d d 1 J R I O S S I a l j D + H m J g y a P 7 9 6 R l i N T r d e l 0 u m J a l m S z W X n j c 6 / J 7 d t 3 p N V u y 1 x 5 T j 7 4 4 E M p l Y p S K B Y l H o t J s 9 m S r / 2 B P y T F d N i / 2 N l w c F C V 7 m Z D F q 7 g e o U c 2 h f 1 f z k d g 4 4 r r o l n K h 3 d G 1 2 A 5 + A z i i R j 7 K P z A 1 f H P 6 7 U e l t S 6 z 7 V b y 4 U I U c k Y u P N u O t i f J y E O D g k H O L z u R L C V w M n I q Y p E o 9 H 8 Z s j s V g U 4 x 6 S r d 0 D u X p p S b o 9 Q 2 I Y c G c w k G g U Y y 4 O z u N Y h 3 T 8 Q 6 H p z 7 A Y f 0 m S 7 b z E V i N S 7 2 3 j 9 R T X Y h u H E L a 8 t v t I R H O S j 6 + h P b b 0 r J a Y T g / 3 c j A W R 8 d c F E K N 6 h M 3 5 A 4 k F M v 6 X z 1 f s N N q d + p i d b u S v l q U W D Y D Z r L l r / + j + 9 I z H b m x m J Y / + R P L s l p K 6 g A F 2 N 8 / k J 2 d H V l a K M r 2 9 p 7 k 8 m U w X V j m 5 u c w g K b k c l m 5 e / e + 2 L Y j 6 X R K B h i w F P 5 2 O h 1 Z u / K y 5 J L e g C v w v K 5 r D 7 G 7 9 8 4 b S n 9 A D 8 f V F W M X A 3 f f l v y N s q S W C h K G Q A j O m Q i c 7 3 Q G M r B B 9 j l b o u G Y E h 4 v i 8 d F + 0 L K U M N y 4 y x w Z S A d s 4 5 r t f H B l W p 7 X y w b A i o W x r V 9 4 R Q J 6 T 0 H e I / / 8 R 5 E r s R H Y u a N D x 9 y P E I D n z i H j n N x n o v n d y P 4 O S 3 3 N / Z k r l D E W I C J w D z V R k u K u S L 6 2 h H b s X S M o p G I G I Y J J k u i j Q b a 4 E i z 3 Z f F c l H 6 V l 9 S i a Q Y f Q v t N K V Y i O M m u O 8 E z C W u S r o 5 J / G 1 m F i O I a 3 + P p h q B 8 8 3 x B x B u / 3 n i 4 Q T M p + 6 K d n 4 g n 6 2 B 6 Z 0 0 X e 1 7 q a + v 0 i E a v v 3 X W u Q Q O e H 8 Y p o B 1 C q E 8 l U E t I E E g a j w e 8 p S T w p c k 4 q 8 D H A w L c e N d H h r m Q v 5 + X t J 2 3 5 S / / 7 h z r o X 7 m e k 2 / + i Z t y a S 6 j / c F u 6 l s Y g J 5 F G S b F h C 0 Z E K K 2 A d o i F E 3 i i K P 2 4 N I g X v + D D / C Y 4 F a Q V C A s x w Q / m d 4 Z K l n 1 z d D f g H i 8 7 8 h 4 Y r X F s Q v S e N C W e C k m 2 b U 8 b g 2 1 O g 2 4 j F W z l X i c v I n 7 D y Q L o R U O R 1 R L m Q 6 I H Q f x b u T P 0 T a f B k r X p r G r U j q E / 9 r Q h r u V j m T T W T y v C c L t S y a Z B B P h V 3 C t 4 w w k H o 1 L p 9 f F Z 1 c W F 2 I 6 l t O B 3 y n p w + h U E i k x w H M P q K X R P 2 5 c q v W u X j s R S y o N W b Y F m o n h u Q f 6 7 B H Q D W n H M M A 4 a E 8 8 7 m I 8 0 R 8 Y E B J 6 r 9 + X N B i K j O 6 K L Y V 8 A t e e r D m y 0 T k p d q 5 I Y g W M h z 5 z M D 5 7 r f t g k J p / B E A B E C a j e M / H n i 6 l r o J 2 L o F u v I 7 m e W Q o 9 u H p / T A 7 Q v f u f O T e e / B E k o m 4 F A p 5 s U C 8 B 5 U D U h I + F 9 D 5 Y C Q c y E 7 L Z t P S M w x 5 6 d Y N d A w l y f l h G 7 b U 7 z U l j A 7 s p C P y T 9 / b l H s b + / L 6 p a z 8 a 1 + 6 C o 2 T R y e T 8 F z 5 9 Q / 3 5 N f e 2 0 V n i P z p r 6 3 L j 9 8 o S N T t g z E s D A o I J Z 5 G B 8 b Q q S F 0 b l g u l Z x j B M r + 6 p n Q W O G O 9 0 U 4 D n O T 7 f e Y Z h p c m A e Q A N D g O f C V J a 0 n T Y k m Q 5 J d h 6 a K T W Y q F + 1 u P W r j V m G J r 0 Y h T U F Q 0 R S I K 6 a / O + A q C 9 q L W k U i M U m C R m M R a h K f C E 4 R W m T F t n E g l e 4 T M B e I 0 U n K Q T M l 1 i C H H 0 H M V g 2 a o 4 / 3 N j Q q / p D G w F g c X x J + I k E B S S Y 5 j Z j w e 4 R a y m c o X 0 O F X I + p I N r 8 S 5 C t + Z l t 5 3 H 8 z g M / g 7 9 w f 3 z t P 5 8 n S n g u z u L x P q h 5 j 5 0 8 g o g b k 5 I B + l i A h Y J x I E y 7 I w e d x z D n m v p Z E S F D + W 0 G c v F l m U t d B 7 0 c 0 S 2 P P + g 8 w v l d / 5 t n R + T P / / k / 9 6 1 8 P i e t V k u l C x m G E o X g o B r 4 H I M v 0 o b p l I V 5 R v U 9 N 1 f W 3 5 4 F Y f p J M D s 6 T 7 t S W s z I z e W Y 3 C i H 5 O Z K T s r F n C T i E f W t 2 C n / x + 9 s y u / e r s l O v S 9 f f 6 U s l x e g v U C Y M H C g k T A g M H t o O p F Q e u j H d H w g E T V T / N e g j / + b E o E 2 C 4 O o Q 0 r U M 7 Y f n a 3 H 4 x V B m 2 L Z u H T 3 D X z t S C I P x v R t N h I I C S o A a F o 6 u 1 1 5 2 j T l d z c 7 8 s 6 D n t z b M + S 1 t Z y a q B s b W 9 K D t t j a 3 I J E D 8 s e T F o b P g e t g 3 q t K Z 1 u B 2 Y t m G M C e C / 6 c 6 4 L c 8 l M y P u 3 P 5 Z c O q e M k 4 z Z M K G q 0 M h R C J u E 9 E 2 Y n G D a A b Q i H g S v m F T q b c n h W a Y R r w e c E 4 b G C M w + X k I 1 A B 6 Q 2 i s E D c 7 f 9 Y X 3 Z L i g 3 / 2 X M g / O 8 Z g o e B H e 9 0 f f B d 9 P h l 4 F w i o 5 y E s E g p g g k 0 Q h I P t O V z W 3 M h L b M w R q p n S s d I y h a A 4 b o B 2 L Q v O C E G o 1 D 0 5 / i u c E S q u D D y r i p B x Z W I e 5 e U S P h 6 B Z + E 8 / 2 J F / 8 c M 9 a C V L / q 2 f X J b X b 6 6 p K U M N R n O O 1 G u 2 d y W d m w P d e 2 b O M b D j Q g U N B I y 7 x z S 4 / b r n X w 4 F I 2 i y V t D u a C o q h Z c L 0 A o m r h s B c 1 t o j y W p W F o g D q R + p y r f / r g h f + v 2 g e w 3 T F k s J O T X f u X H p d v p y o M H j 9 U i 2 A B D m X 1 T E j C H T B N + B L R h L p e T v b 1 d + f m f / z k Q w P Q G G 3 Z I 7 u 9 2 p N H a A 5 P c l f n C H P q l r x p a B x b / 9 G 1 T s q k 0 2 h i W R r s l 6 V Q K A i u E + x x J 8 K k g o y j z z E A q D g i W P t Y Q 1 M z C q Z 7 2 I S B M w Z n Q o / 7 n 8 a D P R 1 / 4 U D v 6 i N h x K d n r k p + f l 5 C v p Q g H / d / u V 5 R B X L S 5 Z R 7 5 V p F Q T B Y z r y l T D a P S e S I N m M 0 e s z 8 7 w F D 7 u N I Z q e w C Q T P q 4 P 0 D y X x h G Y M O a / f 4 W C g o 0 X d 3 9 / T v P D q R G j X Q k L S Y b E h e B 0 R j d K C F M n O S g x l O v 2 Q Y f f S r C + m Z h B 9 1 F r g Y o F A s j 9 H 1 T L U A j F g 2 H z a l t 1 e V 9 B r 8 u l K W f j p 6 k i Y M v C O 0 q / n I k O 9 8 2 p N f 3 a j L 0 5 o h P 3 k t K b / 4 B 5 e l W F q Q Z D I O Y g l 8 U 8 + k j k I l 8 z v C h v + R n N G s b v R C 8 r T h g J H v Q h t 1 l H H C M B 9 J s i S U M H y V Z D Q N k 7 i J P o D 2 j n j f 8 / 3 s Q L u U s U j g / u d x o H + l P t Y R B v 2 E b G 8 0 I J M G k s 4 k p X b Q U m Z J p G D t z B c w t h X J 5 l I 4 E i 2 G A C U y + a R s P 6 r C x + r J 6 v q 8 9 k 8 k A o 2 b i I g J d y H p 5 G W h s C L l l a J a O 6 P g 8 + 0 0 P 5 W u D f d F I 3 4 h m U v f k E J i j S O k x 1 g Q P B W Y i t 1 + T Y + / C E R + 6 T / 5 C 9 + K 0 r m n o f 0 j Q A R + i L u 5 K / F u Q 9 w m / J N O W 0 J w V N F z h 1 z B Y A m l e b l c A i E m D p m J o A A n E 5 K I o 2 5 H 9 t t x W B 0 Y L I 6 r A 9 8 H x 9 o 2 H V 7 c B 3 0 2 7 P a Q Q X n e Z P O V 3 G r A 3 0 J b o I G G w X O S Z T j Z + Y x 0 d 8 h A a Y m m 8 / q i R g t F U m L A T y 7 C r L p 1 1 Z S X C g f y j Z s J 3 D + p z 5 B O Z / S 5 y F B 8 8 T 2 v G X y m a T 0 J f A 4 O f 9 D s O J 5 1 I R u S e D g l 2 w c 1 a K c 0 T E Y H z x / H d w X Z q 9 R B k G G p N T r q s y X o 9 5 + Z g H A z S g x 9 c V y C P u P f 4 E X g t x E N R U Z o 1 f p y s A / C V e E H 3 9 G y Z G + 3 C q G R k f f f + V S v 2 6 x 3 p Y k 2 x m M J a V S 6 c D / 6 0 m p 2 p N v u S 6 0 C z Z r O S m W 3 q Q G N / e o B N L s h G Z y f S I E m R j S 5 M g 0 e s W M 2 / C / o B s S h o e i u + H Q F O o l A U D q w f G z 4 u B e B 0 O 7 O x 2 4 C z B T G Q I d g q h x 1 z I t B q 9 G X z d 9 8 T 6 x W T 7 I Y 6 I 4 B y Q y p t f 7 V V y V Z g q 9 0 F s B c 6 n Z b 0 r Q 5 X w R T 6 J P 3 5 M b 1 q / L O O + / K m 1 / 4 s l h m T 5 m P E p y 9 / c k n t + W 1 1 1 7 F A D n S a D R k f m F e f c k b N 6 5 5 v Q A T w r V 7 6 B e 0 Y 4 S h h u G g z Z 2 d D v w q S z K r W U n A t H M h U W t 3 G j K A m V Q J 7 Y A x O 7 K y / p J k k x h l B k W g M Q i a v R 5 D e w Q + m b k 9 U I H 1 L E / T j m p h R t X a 8 M s Y W W t 1 4 R u A a B f n l q T S 2 J d k I i X V N k y g M H 4 f n V s i A / C 2 V D 5 4 y z Y 5 M C X D E Z A l f a W p z O f / d m g O 4 k L q R x 2 B x M 3 r e R o Z A s 7 y N A b N O Q a 3 t p 4 c y N I q T T H 2 B Y Q e J M Q A / W f A I W Y b 9 A o 4 L 5 G A z w w b 3 7 J s H c M o G L U Q X Z F i a F E S c 9 D m I 0 N E E 7 D a 2 / B M P z E l H s n K S v Z N C J z j m p / z U n u t e z C N / a D V M 0 B N v g G k 8 A C E E 4 l D u g 7 5 C i 8 C n 3 x S k d / 5 5 4 8 w y G F 5 / Y 0 V + c H 3 N 2 R 5 O S t / 4 A 9 e k x I 0 w F n h Q t L 0 j Z 5 U W g P 5 6 M M P M Z C W d N p t K c / N Q y P 1 p V w q Q R r B + W 8 0 5 d 7 9 e / K l L 3 5 R B 3 z v Y F + 1 w t b T p / J n / 8 y / 5 0 1 I o k 9 w Q R A / G e o 4 k Y y C j n L v o C f t r Z a U X 6 M v F 5 b q 7 S r 8 J V P u N O 7 I w u K C G F 0 6 v 2 B S j H w i m Y K J h 7 4 G H Z K J + m h b N p O R q 1 f X Q T i q Q o 5 B / c V B S J o G z C H 8 n D 5 l U v i g U p X 7 9 x / I 6 5 9 7 X X a 2 d / R e 4 b g t l t u W f W q G d A L f Q T u D g T h f V Y N G 6 E C o X b 6 2 J v t 7 + 9 K E i Z o r p G E o g H D x L N l c G v f v S y I 9 v R / O B 1 5 z + v M M g x o 8 E y 9 J O l 6 W B J g k 3 A Y D d l 2 J L k L L K w M e w X K 6 s t e 9 r X 9 D E I r L m d d 1 o n c U j P i R q Z 5 1 X s o L S k A i D f p V v W E o U e D X 3 q 8 v A J u b H f l H / / i u S s U s V F Q b 6 v 0 n v 7 o u L 7 8 y L x j z c 7 Q E h A 1 f q g f i T W W L a n t T K l I 6 D s B I 8 Q R M Q o w d p X c g I f k F / 7 N h D t G v K B Q 8 H 8 2 1 2 m g A i M 7 X J q e B z 9 D a b M E E b E j 5 1 S V p 7 D W l s d E U M 9 u U u a W 8 7 F a a U q / V J Z 7 M w E S E B D Z t u X X z h u z s 7 E q l W p V F a M j X X n s Z D H V c g l I r t f s h M a C Z S m n 4 W p D E p / V L B 8 / / O 7 / 7 H U j y C P r A l m q 1 J o U i T F L Y v I 8 f P Z F L 6 2 v y F M J j a b U s r 7 6 5 J v c + 2 Z Z 2 w 5 C F 5 X n 5 + I O 7 G I u c p F J J a O y m v P L 6 T X l w / 5 F 8 / i s 3 B B b t j x w R W F S l z B r 8 o R V 8 Q k + g f x w I 0 E H H A V P B f R l i K o 4 r N d V h c A L a i X 1 y E i 7 6 + A B M 9 U D P O S + O o n y 4 6 c C C Q z s S 0 X r + g H b Y 6 8 q n k O Z h E O T 6 X F r W X y 5 J F z Y / A z z Q 8 l D V a C L 6 a D b m Q n f A M R / A d g 4 n o H H p / / B b O u B 8 M V M A n c s O P k X p g K F g A r D z d f J 4 C t A 8 v R 6 u z y y F / f d b 0 m s n 5 K 7 x U F 6 9 + Y q s 3 V y W C C Q 9 n 2 D Q 3 Y Z N k x P X q O r A h S M w / 9 Q E 1 c v o M + J b v P E a R + 3 I 3 / c 6 n P l P y k I O B H M s 2 u a d o S f 7 R N M x L J 0 C I e F l 0 m n Z h c Y h w 1 6 / d l W / M y 1 T m c W y + u J I X 9 r m n n T N N g S O Z 3 7 a J v w N a C V G S z l v F Y M / e P / O E 7 n 1 + j L 8 j Y v N L D g P 2 D W F 1 J K U U 1 e 0 b x R 4 f r u G c b U g c O a P M 9 W s 4 H h 0 + h W p d j e h 0 W A K n A O H D O W Z N 0 x B e v F + l A f Y 2 X 1 b G v c a k i g n J L M M K Y 5 v + 7 C 9 a X L T 9 x n n N 5 w A i G r Q r 4 F x a K q l c C K l E Z 8 H L z I H P n u D c P o z u m Y d h 8 U 8 H + o U K M N i p P k f N V V 3 p y u 7 7 x x I 8 V p W S r e y c E 8 4 v 5 c A Q + 2 K m 1 m G H X / S r B u F Z c O H 4 M Q s X s x d 7 D l J y a T Q H n z m c 9 J X 0 u d j l g F N F b M F 5 k 9 J O L W o x M G 2 z A L O 3 b T 6 e 1 L r b G k G w S g O G Z 7 P + B l B M p q V + e w 1 m G 9 H Y 0 O / y z 5 A f 6 F f I g W M c / x 8 d M z Q e 7 X 7 B H R 3 9 k D F I X l y A H S e Q N n r R w E w S x y + B f w m o 2 J o J g U l E f P d M g k S B 6 S H C e l 5 2 p j S n g M B k K h C 9 A k p 4 W G y k b k 0 O w J M R V 9 k p s c k A w Y S 8 B S Q 6 A I C p p R P z q U k l o y L U e t I B z 5 L i A 3 H A J E Z Z m E m I h a N Q 1 O g 7 X i O R K Y M e y U J n 9 A R 2 4 3 B x c 6 K E / L M V a g / + E d w 6 m F Z h B P e P M u s z E T Q B M o n l 2 E N j B c c Z K T P E j M R J n y i j l n T L B F C 8 / q g a Y 1 s A 9 + B s a o Q r M b 5 i D k d L 0 g 2 A T + Y 4 3 9 G H F J L i J E P t T V P S q g X B j L Q n E d s R t V A W 7 w O Y U Q 0 j e b F o a E s n e 0 f j x 9 u t u U 3 P 6 7 K b 9 9 u y 0 b 1 p H S h Y w + 3 R T W e Y c J n 8 i y k U 6 H + F 1 5 + c 2 Y C W x n P J S S 7 V h K j H p N u F R I z B v 9 0 J M I 0 K 3 j v J A R O G A x m C R g N U h j G m F g h W B T Q o i p 9 V A M f n y + b F W T A X H I R E j + N a 7 / Y w N R 5 Q K a h J j H g 5 z a N P d l v P 4 R W 2 Z C G t S N 2 o S f h L P o H f p X T P L s g 4 B x Z O l b U v 2 d F 5 F e + + c v f 4 h t V 6 z Q b 6 A v 4 f s e P A s z k Z q i 0 v d G W F K T 8 8 K Q d z e I e t B T n X U g / w y D B f f P v 3 p Z / / O 6 B v P 2 w I y u l l L y 8 e l z i 8 h Q G K D a f P J H 3 3 / t A U 3 u Y p c A A R b 9 v S b v d 1 Y A A H X h K Z B s + R q P R l o 9 + e E e e b G z p s p F 2 u y P d X k + j Z p E o z c e R h g R A e y I 2 B m a V c 1 V x 6 W x 1 x e q Y 0 D Q 9 C S W K / k H j w W s y o 5 6 T u / R 1 C A Z X G s 2 G Z m J E Y w n V 1 B E c x + e m k N F u s l v g r Z M R r F n B O b J U N K c m Y P 8 C 8 9 u e F 9 h O 5 u F 1 r a q 3 J A P / e U m 2 j m Q y R b V 4 r H 3 4 g 0 m I C 8 2 u n x 2 c n + I g M p u f 1 5 0 V R 0 E J g N p p A G c 5 k m K a + 9 k a c K F A i w 4 + O I C E D 0 v + O k y d I T D S F Q m 7 x y Z o C a 6 n + s Z / 8 R Z + d 6 S U i c h f / s N X 5 I 9 9 e e U Y w X M O g w x B h u l 2 e 3 L n z l 2 5 f P m y 3 M Z f M l U + l 9 X c N 6 6 n Y u g 4 m Y h K 1 y B T t S S f z 2 t o m 8 e 3 m k 3 t n p / 5 + t c O C X 4 U V P T 2 U 5 h 3 q 2 A 6 D C b T l Z g R E g 7 V Z O 7 H X p r M i A C j r f / l / / k d e b R V k V d u X Z P r B V O W k q a 2 u 1 g s Y J x g H k c i E k V b X 3 7 p p u S z a T n o h K U c 2 p J I h p G v Z w P D 4 1 4 m 9 r 7 / z e 8 t U D A s 5 W 6 p f 2 X v g a a h J 2 I r U d l 8 + l R W V p f g b 4 L A 2 P / B H / z V T H n Q w H e / 9 3 1 N I F h f v 4 S x T U B o i r S N h l i D D p i r q a b l N A Y 7 x l A E o 1 B h 2 I 9 g b / + b H w 3 s n i 3 b 3 9 m S 5 Z 9 Y k h g n X o Y I k L 4 U l 2 I M Z 5 y Y t i v f / n B X P v n 0 E x B a R v 7 I j 1 + R m 5 e X / F + P g 5 q G j i v n a t K p t D z d 3 p Z c N q v M Q U 3 w 0 Q 8 / l l I x L 2 n 4 Q J k c C V j 8 q J g t 6 X R a 5 3 e Y I H z t 2 m W 9 z j i 4 a I + 5 Z U v 8 0 l D E C d f h 3 B Q E q x R v F u D 6 n L T R y S y M 8 v 3 r / 8 3 3 Z Q t m b y z k y E + v 9 e Q X f n o d W r Q v e 2 D 0 b r c t S 8 v L k s 2 X 5 N q t 1 6 S Q o j k b E q v 9 F N / N n 9 v s C 8 A W t M B M D e O p a k Q v 4 f T 3 F m i u l T O X J B 9 b g j 8 1 g K U d k v f u f S g 3 b l 6 X 3 / 3 d 7 2 q 2 i g X 7 n x Z R t V r R / M l v f O P r 8 s + + / V u S z m S U u W q 1 m i w u L q D P 9 + T 6 9 W v y p S + / C d O S S 0 X q / l 1 O 4 g R D u X Y H r h Q I D m a J l 5 X 9 o 0 P 7 K R z 6 z Y b k r u Q l t Z B B e z z C J I G T q b K J Y 0 3 X V K K N B x + B A R d 0 A p c r e i e B Q s q / 3 A l Q k 1 G s w W C A C Y V r D A U m e G 9 2 N j U E p d o k u B a O 2 7 E l t s a 0 L v 9 L g J q q + b i J y w / w X D m J M m o 3 1 A 4 y b d + 0 5 C / / 6 m 2 5 s 9 2 R Q j o q v / D 1 N f k 3 v r K C 9 j J I 4 p l 5 J H t q O U P X 0 b m S x F C 1 u q a k Q 0 1 Y G G C q C w C D V F y 8 1 + z t q t a 6 a H h x y O N j O A 0 8 3 l v u w V z E 0 8 4 N S S q e l 5 X c y + h U 9 F P D l P 3 W g T S 6 T Z 0 4 Z z o a L R K O N S O o z J Z 5 C d q + D i b K g K E q E L Z c B Z 5 K p S D I v G m G 5 Z U 5 C J l t F T a T h M w J h i I c s w k i i M J / S R 8 2 e Q L t P X c Y t b 5 0 d l q S n E 9 L G j 5 V w F S a f s O F h v r p C I 5 R k 3 A y i H R N B n 2 Q M T m V h 4 z G j A v 1 J 2 e c 1 B 0 F p 7 u c y k C i i 1 7 y q 3 6 H a / M 9 5 3 k a O 7 D 5 y V Q r K U l m P O d X + x r / U E P 8 8 3 c f y u 0 n B 1 L M J u V L r 1 6 S 9 c W C t l d z / v R o D z y H f m U q 7 q + t g k 8 R i W f 1 P p M E x i S Q U Y O 2 B q B P Y s A 3 a 4 C x e p a f F z c j 9 H k A X h I 6 A v 9 5 A Q K P M d g f F B D Q x 9 D C L t d Y g V H G N d m 7 D s x m p k i B o e i a U O b F Y y G c G 9 z F A 2 M B 6 X h R 5 8 5 S 8 C c Z X C B 6 v b 6 4 X Q i e Y l y 1 0 n n B S e K d 1 l 0 I s q G 1 V 0 M I N c c w F B 0 A 1 + 7 P N P / y I m D B / O s e G L B n 0 V m L K Q 1 a M G J H A m A O 6 f A g M L t h l u X 8 f G i e F z x 8 c A 0 O V F j w 7 H i v G n p Y v U w B m Y X t o Q W o 1 8 V 1 n D r M 0 r m j 1 v H a X Q i C F A S B 0 b d l / 8 k u r A G Y h f m o J G B e k l n y e f p x c Z h 1 X X n v v Y / 0 v A y X l I M 7 I n C 2 K V 1 p r l y 6 t K q / E V 6 A g v c d y M A x Z R D m C t i Q T o i P M s g 4 B I w + 7 V C a O b u t O z h 2 v G Q m I O S l 3 X E 0 I s r l 8 E x p Y v Y J I 3 J M f s 3 C t w 1 H + J l T D C 7 a z U l t s J p m g 3 v t 5 7 / e w s d h e L q I q w X I e J 0 u 5 + U M K e W Z Y M x f j o 6 n F l / M 3 d T U J L 2 i t t d 7 M r P i w C / H J 1 1 x 4 L 0 0 1 e 6 M 0 T x G F / f a 9 9 C W 0 X b i U g F D M Z 5 P V U a H O E c f i m k 3 u h j v R + t L B a C p 1 I Z U H 1 g D K V x m N j c 7 i x L D 6 y 5 l L M 2 C w A t O 6 a z g + Q x 0 U J o z L B 8 a c A K W F x s T S h w D 1 r G g E 0 v f i 8 u 8 G e y g M x u D N x u 1 4 l K 8 V F Z m 4 J J 3 t p e T 0 9 Q 0 T G S t V e t i G z 2 x 2 2 G J c 1 4 A z S 6 V C m A o z 9 R m M M S A u c H V v S Q 2 l i P g f U g I S 0 t e f Q S C f t f e X k W D K A y t u x w z C I M B W P B Z 6 l Y M g 4 m j X A 4 x L t e N g q R v c i V w F I I E T E T O A g P F u J I A R M f n x u N C E D D h l s V R u M 6 J G g m C 0 W E h A F M S M Y w b Q G Y b u K y / w Q R Y B w w p U m 9 w O g f n a 0 p W B P 4 y E 2 y 7 K j Q y M M V Y M w M E q 4 t S U 8 m w 5 F L M 8 2 O 9 i o 5 q 1 1 J q T T K J E g Q z h p Q 5 f 2 V 2 C M / B v 0 o z s E Q o P G e c L u A z c W H i H j T V a H 8 o Q 5 G L y U y s n s O D l 8 D h f T Q k E 8 l g c M s z E d a L Q m f f k N Z W V 5 Y + V 9 L o G c H + J M F y M W A i X T h X c z n o y l g w a 6 L J v O b L z Y J 7 9 x 6 C O L g k g h W A H A 1 S t F t t 2 O d 5 i Q 8 S U l z N 6 W + j b d L h 5 D 8 M d U d z s n u 7 K g L F m s r H V Q O R q f h c 9 B W 9 i W 0 w G M z Z f I L P d 1 x r k p H J 2 L V a Q y s 9 U S O 8 9 t o r k i / k p W 2 E J J / S u z 0 T N P v D q k m 1 8 0 R D 1 M O w w e Q H N d A L i D u b S W i G 1 0 G F Z M O I b F i J v N 6 C o E m k 1 H f h t b S e S B r + Y 6 Q v W 3 s N u X l 5 A X 3 H d s J z A 8 N F t M g K Q Q b F 9 / o T 6 3 F A e / f j k o j 2 8 Z 6 M h + P g s M Z g 8 t K 2 Y C U l 7 2 A P 1 F j F 9 C q Y 6 p J + t v c c i S 4 c m T W U T x Q 4 I d d U M 1 9 N f P q q M 4 A R P y b U k m k D K E M 5 Y K i m X 5 K J j i g H j D l p 6 W h W 5 l K r E o 3 l c d P Z J P a L g N m 2 p P 6 4 J f k l + n n o x E w S A h n S E b 6 f H W F b I c f O a S a 7 F t N 3 m B z r f z E D S P g 6 n D i H 5 h e Z k y s k a L N H S + M v p O l U + I k M L G C S V q s r j X p L I 3 n z c 0 X N 7 m 7 B L C y k S D T e O S T E k + H 2 o c + g Z C U K m O o k F M 5 P U U M p e e G f Z x 0 + E h B r M B w r i D I G N M t M 1 V h H N 9 R 1 R / A / 2 F 4 y X E j p C W 9 8 e u O z M X e T b d R c R V w j G u P v a D 8 + 9 i 1 o o G h S O j A p T Z j J Z L I B T M B M K o 6 / s F o m J u 1 S I J V l I X N N 2 8 D o q 9 P E u B R B I D 6 N D N + X R X x 4 T i h C K 2 F 6 h 7 F n O 3 6 a E g v j 8 L M y V N t o y V b 1 D t S e l 9 y p j r + O Q k j S u P B c d g W m B C v 9 e K s q P w v Y f d K Q + 7 / 9 Q 0 m A 4 K 7 + + A 2 Z u 1 x W h h I w f 5 D 7 N y 7 o c B p 4 D a b 6 P C t Y k 4 8 I Z 0 7 2 1 z A D u s y / g / P M M l o 2 C M V B 4 + 2 O K d E 4 T M Y c l y l Q m p 7 W 5 3 h Q H B O C Y C R B s P 3 M C O F p p G k l S 9 y Q V 5 l V 8 4 4 D G Y I M x a z s a a A Z 1 4 L Q U w L G j f m c i X g C T E F z G t o J f B W B + e p C 4 z g w / e J g + o G a T k x x 4 q D R V 3 I k l 6 M J R p 8 M 4 1 1 p y n y R t S O 9 8 A a n F t i H v H 4 M D 0 n z j w / s 3 Y / M j B 9 9 c P 1 T K Q 2 z z 7 e 2 Q g b u z T b k 2 S M e t H / w k e f 3 e x 2 9 f y Q K q w P S U Z e + g K D o 4 4 6 C F h 2 D N f S r q M G V o T p g q M f 7 t 9 E B f E D a u H g C t h Y c m 0 5 m Z K m w D m 0 F A x / + i a 4 N + g x g f 7 8 n P 3 h 7 W z L J m L z 6 + p z M L 6 T Q P A Y k c q o l a G d H O Q F M Q e i f c x o 4 c A P 4 j u F 4 9 l A r n B d O D Q O f x e D F p l y I E p v O x V A 2 O y c d O 3 U w V 8 c r m x b K w c F P x n V K g K Y l T S a a k P R X 0 u k R X 1 E 1 V O 9 w j N T d A j x C o W m G P o E T H 2 h v j y A 9 x p 4 F J B 7 m z 2 k t w B E E 0 v r I p / A v 6 t P R S Z D 4 I x B + N I f Z J t b l C M w 1 n j t 8 D j x I 9 A s X F X Z 7 A 2 G 1 q L g y J L U U m T U k P Z i 2 I H 0 8 s y 1 p m L i J O I Q L / K 0 g 4 M H J 3 k Q s p V f O x y 9 J t J m W 6 P x J i c s + f r q 1 I 9 X K v j I 9 t W c k G l O f l Z P q k 8 A Y R J t L o N T k w 8 A 2 e x X Z r e 2 h 7 Y 4 0 W h 3 J Z d K y V J q H y Z C X V D y H h s F + x Q l h O H t Q Y f 5 l f n R Q w u t a 0 q + Z 6 F x I 8 j k Q R g x O q x + x I T E x C X b W S B f B h Z Y 8 f 4 D X L N r t M L o 2 5 v p q q y 9 O V w d K / A w g j N j s J C U G X z p 7 X d l 6 u i O Z R R a I t A / T p B L w s V j Y c 3 V 1 2 T s h w A h D j Y L E R w w z U E C + s 4 J M R e Y Z h + 3 m p 8 f C y b o c B J q E g k o t K P 8 8 l d d 4 a 9 k U D H x 8 a h 0 m Q 3 u / O 4 M Y G I z m 4 U l Q + 9 G K 0 s A R z U V Y V a E w i 2 r i O g P W 6 Y D Q A A m E 8 T 2 j g r r i W C / L p 8 Q b / E l H S r J g v z y W o Y h e z 9 A X j 2 X 1 L N e x J J 0 r H Q a L J u H Q 5 O M H O p r 7 r Q d Q X y 3 l / K X 8 D c k l 5 p V D D 8 H O t D u q B T 4 r 4 E r Z 2 o O 2 p M u 2 J O e 8 + a c A J H g S z 8 w S W E P u J M Y Z T 5 g E E s u B I z E 4 v y R i X m 0 c 0 7 k s U c a I 5 A Q B x c h m 5 V 5 N s i t Z i W c 9 i a z E g W u p 5 B x y F D 0 J j i E d w I e K 0 D Q / P 6 g F G Y H k p C Z L x w U M x F x H B 7 / l C x x / E K u 2 4 + j B G F a n l P Y a K d J p m r L 1 s C H d l i 3 L q / N a x T c G o c c l 8 L l i T P Z 3 v Z Q u m l N u y J C l y 1 n 4 T a q X 8 Z 9 3 j V H 0 r T y u w X J h 0 E c R E j 0 G W Y + l F o N p R q Y E I / G z F p U J r k N T 0 i / Q C e 9 M V i K f k z g 0 f D h x 1 P 5 h s M b j R i 0 s 5 b Q r C 2 k m a v v L g U 7 B I U O x g i Y r w D D i x 0 m x 9 d L n 9 b F G Q Y Z i S P Z M t e 3 O C O V 0 / 9 o k o p O O + H H Y h i P V u x W Z f 2 U e T R s m M p y P U / c b f X k A a c / P q + W E r H N p B V T L 6 L V 1 Q S G X e p x y v 9 P g t H E j X C M y 5 D 8 9 f P B Y h 5 a p Q 3 N l 2 v I i a 0 t 5 l X y j G m o Y / a a l k c 3 S V W + q Y B L I a w y t j 2 M o + g G d V k t r / z F 7 h L P + 7 I t q t a q p V G R M L v m n S c N n Z x 2 / x 0 8 2 p b K / r w T / 5 M m G V p p i S H 9 v 7 w C S m p k G D F M n 5 N L 6 q q y t e f m D 9 K + a L I v s E z E 1 E Q u y s K g K r 6 8 Z K D D z G F Z P g J A d T i V A 2 9 D 0 6 z S 6 U l x I g K H G C x c F m I f l w W w 7 p c z E c s + z Q n s O T M V 7 Q Y d J K X p Z 8 u 6 S R I r T r Q g P e B 7 N 4 Q N V n j I l c 6 S h I C 0 Z r T B x Y j G 1 K v n k o h 5 w A h g 5 d 8 D V j L w 4 s 9 K f j f h G Y Z h 9 6 R h d n X N J x h K y U 9 m T f J Z B A m + Q c u m s + n q j 6 B 0 Y 0 q 3 0 p X Q D 5 u m Q v c Y A x d / 4 t Y f y t / / 5 l n 7 + d 3 9 q V f 7 j n 7 s s R q s B t d 7 T E L W a D 5 z M h k N v O h H J w N y d Z i + f B o v m 3 j w G b o g 2 W M C S 4 W 1 l V k h R T t 5 m Q F R R V r 2 d w l A k y N Z O T 2 L x s K Q X j t d 7 P w F a E B M 0 F F N p H j 1 6 A m Z K a y E a F i 9 l t C w K x 5 u Z B 1 E w 1 R t v v C o W z K 1 W H z 4 J J P R c l p O u e B 5 0 I k P 3 R 0 4 5 g w j Q i P i R m k I X O g K M E n M J B c 3 C S a A W 4 f P T t 2 F 4 3 B t X i k 8 K I Z K s N 8 5 j c b g J A D t h y n F j M N x t j D A W I 1 c k Z c 9 J M g + L 5 F S e w r 0 Y x Y N / q A y l y m Q 8 I t / 0 l 2 / Q R 4 p E 4 p K N z 2 k O 1 D F T b x g Y U U 7 + g v q 8 Y y Y d B 9 D c Y S 0 E X W 7 h f 3 c a y E w 7 1 T 3 N r + K 9 t q s 7 6 j + Q 0 S z Y s p m k V 3 5 r F L F 0 V K y u I 2 Y b T n u e + X H e H d n t / + S 9 A 6 k 0 D U n B n P i x K y n 5 w t U i H M 8 t r e V g g K k a 9 Z r U d R L V A e H V N A A w P z 9 3 e A 2 C Z h C J i E / C 7 1 U j j H s o f D 9 o g s j y x / u F g Q Q y q r 6 g F Z K c m 1 I f g J 0 z u X d I t M w M 6 T d M i S Z h 5 k 2 T 4 H p z f 5 J y C G x 2 J p 1 S H 4 B a o l Q q a X v C n H x O Z K F 9 M r J + a U X i i a S m d J G J 6 j 2 P q a q d k O T T I U n C 8 W c z v R e O w U H 6 d 6 j t z P d j R k W g o S a D 5 / L Z W f u d / h K X X O A 7 / X 7 K u W S m a b 9 P w f E e H o g 5 a E t k k J R E O D c 9 c A T Q h 2 L f k p l Y / l v p f + i 5 h 3 G o o c 4 C X W 4 N K X S a + q N 2 2 K x F Z K U w 0 P m Q a b A d W z V P H Z q j 1 m n o e x 0 s v L Q A P b z a + U J Z d 2 q Y B A Y q G o 9 h p 2 e g Z R a P p P S / v N e W + w / u w 8 S w 5 b U r c / L m r T V l i I H V k 0 7 f l t u 7 3 I 3 B l X Q i K m + u c 3 s d E F D y 6 D 4 0 D Z t N + F f 4 L w r T h Y T I 2 n 9 M S P V W / 0 L j + D z O k g t c 2 B a d m 0 b 4 H r y g B D P p T z + W Z p 8 N h s + v w i R V z c B 2 Q S I O n w o h 5 8 L C G A 1 K B M x P H 6 j d b i s z e Q m + d P A 9 s 5 e M z u q 1 A R g R 5 P h x p x B O D M 8 S p G E E k N k D 0 9 K T C A 2 N h 8 n 4 j F x G f W J H 7 2 r I f A o i T N C d T k e T c J L 8 Q 5 J z 1 q S c v A 7 T n A z i f z 2 K A Z g 9 0 P o c J / 0 M p p r g T 5 2 L o X T g A o d 6 i v r j Q H K m n x K P + W s T m B o D Z 8 t v f / A 7 I P Z X Z a E w r z Z 2 A E 8 b e I P O d J 5 J y y U C c N l H 6 2 l X G S q e 8 9 p G 0 7 1 S q 0 s U E o 6 O N n 0 I r V m O 9 n + 0 2 Z G / + v f u Q R r T r I n K r / 7 i F y Q N 8 y o A 7 8 0 M 8 E a t C W k K U w 6 m q D 0 I w 6 y M S j 4 T 1 y p K B J + R c H s w h 0 C E k d y k E T o C f T a N 8 n k h s K l g 8 K V y H 0 4 8 F y x m 4 x 5 Z + Y x y C B 0 X M O k M u Y w B A m Y L w O u O t n z s v c a g 0 6 9 q j t s o Q w W J r w F U G 1 H b H G 4 5 4 1 8 Y x w 0 c z 4 3 Q 4 / W e e n e 8 w d / w + T P e x z U 9 H Z 6 X s t y C A I Y p T e t z F D S h g 9 z Q Y a H n c K M K P 0 g x 0 i l h S i H O 2 Z w J U H m U g r o z x R R 7 m f f i E g t m Q k 8 b D D L K N 7 7 w d V k u L 0 E 7 M B 8 t c f h K x O K H f 0 9 j J o L 1 x p M F F v T v a Z S M o I W Y h f M / N z c n a T K T B W a K p j U 8 v t e C A 3 7 Q k 1 2 Y V M z r C h g j A F f y 1 u t N a X e 7 W p q r 0 W x K q 1 m D E 1 3 V U m U 8 P j i H j N d s d 6 Q J H 4 U p / 6 e B E U V q e 5 3 c n Q A y t A o U a M 3 8 p Z T U H 3 s r a X n L k 3 2 K L 2 b Q d s M Y v c a J S w L j 7 3 U S X q 1 y n w G G w G 9 o 2 g X w / C S O T X A s / + I F J g v r r h l k O d K M / z v / M s X o g u G E + h C 2 B p o S t G M Y 6 H e r 5 U 3 y j / Z p B O Z 6 L A X 6 x 1 h Q e g 4 h 8 k u / 9 I v f 6 l t 4 O L U N a R v P O C D s Y W g n n U y l l p r W 4 0 G / T D m E 9 + Z / A f i M 0 4 6 f h m g y I i a z n q F 1 Y h l O z n n F X V i a O Q y b j H t K s f Q 0 m 2 V C o n B r n M W U L V 9 e j 8 m P v 7 I M M + r o x q w 3 z g A C 8 + R 0 2 T u 4 k w 5 9 D P 4 I o 1 5 c C s C j m c f n Q n M d w B 8 L w c + J R m M 4 7 7 j Y 0 9 0 Q O z 0 N T p B J j Z 6 h Z p X Z h + n Z t S F 4 w O y k M / / F B Z A P H 2 5 I r Y p 7 Q 9 B Q s 3 L X D 6 P e l 1 g O Q g 2 E x n v v 7 1 f k 8 W M c B y 1 c r 7 e k V m 9 r w I X C g 7 6 O 7 e K 5 9 U g + M S 8 e d K 7 3 n N R S x H n 7 m x q J r 7 7 T k a 4 u 8 f A v 6 I P t D A 9 p K E V w r 4 B p A u g z H b X N a y u 1 G Z n 1 2 R B c k R H O g R P G m A 2 g U a B l H N B x B J Y F L S M c p N M P t G B i D B h N 4 g e 0 k n S v J i B o S j s R b f + 1 X / v / 3 K T u z C B y + f K a L v 8 + C z R b l z c / Q 7 o O m W W I Z s d i l m O m g f 5 G c 6 O j k 6 K x L D o M A o M z 7 G G a V 3 4 n M Q 2 H q p v b j H J p P B l m d f X 4 s n l C f Y 9 W W x m B D M U X T T 0 y F G S q + h e c n 6 G G s v s k H M h X E M B R J g M G C I L 3 8 f 0 t 9 V 0 c / J f J p 4 U 1 K Q w w U y Y J 0 x E a f y 5 3 f L l / 2 + 1 I v d F Q D V X K F i X D 7 H / 8 1 9 x v i R s 1 J L u S U u Y 2 D F v X + 3 T a d d W 8 / A 4 P J n P l r P p J S i X o T 9 b j o 7 C I M P w c i k E e n m + t V w A G I Z g U w M x r V l 5 1 Y A o x K 5 0 + 5 U l 4 3 3 n s w v d + H 3 N j t F F m o y / l M l O d k V I G p 9 B e T t K O H n d G B K N q d i L S q D D 8 D m b o J S R s w w L K p b R v L q 0 t o N 9 Y Q R m m + B R 3 5 g R o S Z C x P n n 7 I z d a 9 I i s X M x 6 g 3 E W M J m Q N v M M k 1 4 v G v 2 m K a 2 t j h S v J S X K q A E 7 C a C 2 o m Z g 0 I P 1 K T i 9 M 0 0 6 M y D B y U i G v q m x 6 N R z X i V f y E L 6 c 2 5 D p N t u y P 7 e g U Q p 7 S D h L P R L m I y X j G n p r 3 l u t e M w q g Y N B y c 4 Q j 8 N 9 2 S q T I T B i T E C i V r P i y z S b I X f 5 l s P 3 G a 0 s d F W H z E z 7 z M t T W / W I 0 z O e Z 9 H Q G m 8 8 W R T C 8 x Q U H G 3 k l Q m p 9 M D R Q j R 4 W j d E L l P R d v c l T b u y W 0 9 r Q G e Y S w j + e A + U p T 8 y h j + H T h J S C a h B h o D l w E L X z N x W U e Q R n R e H D 4 T r s X J Z s 6 P 5 Z L z I r U C / A 5 O l F s y t z A n 2 T y V y i w 9 M A Q Q g c 3 N J y o P d 1 0 b R E K / i x L 7 T F B 1 1 1 e p e O Y G P G 9 A c l I r t X d s v H W l c O 3 k v J K q f o w t + l W j d J O Y 6 u n T X f W X P O L 2 k i W p o Z a X F / Q 7 A 9 c f Q P p 3 a h 0 x 9 w a S K k W l F a t L K T O n U U H m R u a 4 W R 3 e j 4 P u Q X V K J a R R 9 F t 4 t v 2 + Z J d S k m C U C u 1 y e i y w M 5 6 h q O V o t v I 5 y E z 0 y T g H x R Q m L v m e J l A m w R 4 Y m h T a Y g 4 b / u M e u V w G y Z p 5 J 0 D G 0 W 0 6 w X Y g 6 C N t M 4 U J L x j j H j E Z L c l 8 7 G W J 9 O I Y g 7 6 E 0 1 Q M 5 6 N l m o y h R v X A 7 V d g S 8 6 H D 0 O / s 0 K d N k 7 u + p L / M w O a o W A m F p r h 4 D 1 9 + 0 B W v l i W S f v i e r X 6 v K U O x 8 L Q P p q N t i 6 r I K i N S H 2 a X a A m m 6 V Z B d l U R p Z L i 5 J w E h K f B + M k B j A F x z P Q K F w S Z M I z 9 8 j c p L F x 7 R g G 2 8 F o J s c + t + y V B n B 6 B 2 L F M h h H m D F j b H 8 y l f c G J p S G 1 0 9 m h V D I z O p G E 5 z E D a J 6 E C t o T k g e V d / R T y c A D a P f q i k 3 x t S 7 U A T P d b w d o 6 w C q p f l 3 B u S C O U 0 o T k 6 R 8 n q / 3 g O h B q 1 A 9 f Y R 0 f M R 3 Q 1 6 V m h B f X Z j Z + R 5 f K E y 5 0 A e 5 z n S K h 2 Y g a F 1 b O k s D o l n A x i s 0 D N z F A f l d Z c V q G l p w D 9 l 8 S K N w b X I R S i 0 m n B E c d J i w s l i X R g 1 p X w + 1 m I 0 o S G Y t L x G c H S w 7 X 7 L c m t p N X 8 c 8 0 G r n O k i R l r c p k g P G Z c z 3 v P W f C k 9 i 7 6 k t k 0 U / C 8 G Y o 7 K X I Q a C b 6 5 i Z x f G i h L Q c x W c j c k n x y A Y I N f W p A q B b O M H g j U A 3 V 2 n Y l v Q Y T g H S C + 5 5 V / T M i Q i J 7 H q l I Z w b G y G n j I V h r I B o S e D L Q P A M 5 + L Q h p e t Z i X J 3 6 A k g z 7 S M k B R m X O H K L J B q y 4 E d 7 m j G e w q i n f N Q m i W B b i D B o 3 f U l 5 q G Z 1 m D x Q y K z p 4 h x e s 5 c H 5 T w r p 7 C v o A t 6 a m G R 0 N P i M 1 V Z g r h X H P 8 4 x 3 g E a j q e Y v r 8 c A C 3 P 7 G F V 8 2 v i h B i m G E c I 4 U I M d Q v f m x e t 5 A F a J a J j e f z C N E v J e X l T 0 E A x 8 4 D i W X W a 6 H b f G G b S h v U E 3 3 G q U v u Y 4 0 M z n M o 9 x C H 3 4 / n t u w s 5 K D K Y 3 1 + y b M G E o g B n R Y s R v d G u V S d A w I 0 / U m X / a y f r n h Y P W B z u F C / u 4 o o i r O m n K c a N p s 2 t L 4 T L 9 B a 9 h d N Q Z 6 W H U j o T A N r f 7 n D e L a L r U r G C K T g x a I M x a 2 r i 0 7 k 6 O / w M T K 7 g f P 3 n v j u M 8 D M V o I d v O 8 H x 7 q 6 s B q W z J l E j S 0 z o G 6 E f j M C M 3 p E m p 4 W E K w V g O m o Q 7 + 3 F 6 w J t e Y F N H z c B J + P 5 b 7 2 g Q i 8 + V T C X k 6 t X L k k o m t f Y E s y a O w O A P 1 y o N z y X h L H / O 6 a L B Y I Z j c a U z x x + 0 Q L K M g A F C n B o a u h 8 Y z 2 U + I R i L i y E v l 7 4 A C R U W s 4 M / q b B u j j f O 9 O Z e y J 3 2 G D 8 R C P 3 G r / + a m 0 s W N G y c R m d 4 2 Q B x a R p 1 u X z l 0 s k 1 N 5 P A K B M 7 j H / R e Q z L U l o T I a b I 2 + B q a n m 8 1 V W s s 4 3 Z 2 Y D b a a Y 3 J W Y W n Y W b s Q U k K m a k a w Y F n P i 4 X 7 Z r Z 2 d P 9 n b 3 V Y M w e k f i 7 P Y M u X r 9 h u Q z p 0 c 7 S d S f 4 J p d P D Y H b 9 6 1 p Z S P S K 4 M S Y d + Z M d z + U M A t m X 4 s Q O h M 5 m h O B / C y i I j o 4 r z O M l 8 U G l I z 0 C n Q m L a T V u y 8 N 2 W 1 9 Z A 1 I k T 9 x p G t d a Q O q v n 9 m 3 1 D c l M z P F j c G I F 4 1 3 I z 5 Z p w b k 0 Z p 0 H e Z / M S G f 0 c 6 c F h m L E 8 R j Y G r Z q C J o p Q U L n b / h 7 I Q A T O V H p 9 7 j r f R h j C 1 q I w I J Q C x D 3 g 7 Y 6 1 i + q p U g P I V k t v C 7 J U F 6 c j i s H d l j K B S 5 k 9 A 4 b B g U l d + o / 9 E m H E N r Z 2 d B p A 8 5 l W D Y l S U j s u i X d a l e W X i l K p n C G u Q o M r N O 0 4 F d B A n L f I 5 h B I U 6 Y w T Z l P i E l t 2 s y X o + f f b P o o s D r s l a A t 0 q W 9 z t + c T 5 7 h 7 X w 8 I Y + B + / N R W Q k K H 5 H q c y w t G 7 C l s p L e s I 6 m W G 0 2 j 3 5 s 3 / r h 6 o N S B Q / s 2 r I T 1 6 J S D q T h t 9 l S Q b M 9 P r r r 3 g H T 8 F U h m J 6 0 p g p C W p X F s R U T W X a U r 3 T k a U 3 S p p 4 C y p S G p 1 k s j D 5 l / N W Z H r H 9 A q u Q I z q 9 A C F K J N o T 3 / 6 y W A N v 4 P O Q / / T N J A g 8 e L N a A K O Q r U J X 1 N A 8 w 5 M E f h I H T C D A f c t L D E w E r m I F g i Y D M + a y g w k G q P d c v y a 7 g D H 4 T r l 9 L o W c 6 H L 0 K D V A c G f 4 x a u Y + B N p Z x s 8 7 F c P s 7 P k P D a a J B d Z d a w S K o Y l 1 Q q r l J s I n A g c 8 0 8 j Q T C 1 D V 6 R 8 0 + H B y + w Z d s s G t A F Y P 4 w 8 l n Y 6 x A S G h R y T K u 5 Q n L s W B 9 v 9 Z m V y d E 4 9 n J G o h R v 1 l M P t Z T / 9 p f + 6 7 6 J S T g X / y 5 d f l 3 f t + K J t c G D 0 W J f R q c v l c L 4 6 R 5 Q Y b i j P 3 0 g I + J d u y 9 V 5 V L P 3 F U W o x g u y Y x 1 S F A a J Z p S C S W 1 I e Y O V N m A h j x Y 8 2 J / f Y D / 5 t n A R 8 A g z F 1 / g k P q A E I 7 0 G p l S B n 8 C m s m S p G 3 4 A 5 H o N p y 5 X O N m S N 7 R / J f z 3 i o R 9 F p k z F C t B S r 8 F l Q L / j + w a 0 A H e M 5 N i O Q l f 1 d k 8 G X o 7 1 H o M S L M J f T L s w J S 3 Z a + x K q 9 V W j c L o h w 2 i V Q 2 D 5 4 N 1 o 4 V I n A q k H P f i 0 W A f m Q l 3 5 y j y f / + l b e e L w F 8 m j j I 8 y U I Z r D v N a 5 4 V N F G Y + U D t Q p + A j q L + h 8 + U 3 p w U H U U s F Z U E B E R n 1 6 v v N w k j r u s x c H k D g x F E A 7 b e 7 7 u e k T c X I v L V q w l 5 f S 0 N c y u u f g U Z a R Z m I r b r I X l S D U u z F 5 L t R l i T e R X s + H G j O Q K 6 + 1 a o B 6 K h T 0 K i 9 l 7 T m I n 1 3 T m 2 f V g T l m X A 5 G / h r 6 2 + M / M Q q c W o v S c 5 3 + P A v n / a f H 8 s M w 1 g / e x v g Q h b k P 4 H J l 5 9 M S G A W 1 V L K l s W / N u Q 9 D o D 6 c B 0 B Y / 7 w A N Q + 1 A L n Q A f z n / A o W i h V 0 i T k 7 Y R W B B 8 n h C e F b / D l / b K l A U I 3 h 9 d x 3 L Y h 4 a E O F c O B U F N 9 / Z j B l 3 0 5 2 O Y t B x + b L a 5 g 0 6 s 1 1 r S q L Y l l 8 p I M Z s V V m 0 N p a E 6 G x w p H k X t g n 9 n M I 2 m g Y z p 1 L 0 g Q j g 1 2 7 U 4 c K y H R / O G A 9 4 F c W S i G b G i s I + h + u l D L C 7 4 9 Q R p a 4 6 g / q i t X + c v H Q U o A p C Y y V A x R g l P g W u 5 s v t k X 2 p t Z i h 4 h T z K x Z z / 6 + x w b R P P Z E v F y M h G L S L X 5 x 0 p Q J o K J 0 i 5 B o c 2 L D D K I G Q a g n l k G 9 / b l c u / 7 7 i / S 0 I Y f j w e z o / 8 / u H D x / L 0 6 b Z u l N 3 p d q D l + r K 8 v K w + J K 0 R + p T M B 3 z 5 5 V s 6 + T s r t l r v q l Y Y h d W H 3 7 H f l 2 a 9 A 2 K H 0 E N H L 6 6 U J V 9 K y P Z j 5 v + F l J F p u q 1 f L 0 k S P v A h D q N 0 A L M r j j H Z S K c A 1 E 7 e g z O D 0 R d K I Q v v j o I g h 2 f h e q q h e C x 8 Q Z Z 9 y C Y W J N b O i h 0 P y 4 N m R F 5 b O S m c C Q o k b j g w j I n L N 7 i E o r K F A Y V f M n c 1 I 9 F p a 0 a e E c p U D T A V m D P E I O E p C 7 6 o j b a 2 t t W G 7 T V 6 w m X v u W J W n m 7 v Y L B s M N O c X L t C 4 o I / G O J y d + + 8 A A x n V + 8 1 N S s 9 u 3 z c R 6 T 2 G d 2 E Y B g q r d g 8 E A i 1 9 g B M 7 M D p N W F q M K g x i + 8 1 D j T t m P 1 u S 0 I i L k w w n Q + D h h s z O T z K K M T W 9 w 9 k + Q v l Y w s Q R 7 U U P / M j z 2 W F 2 z Z M l j 3 4 v D 0 T f Q 8 p f 6 U c g t / n b f R N Q U N h l U 6 n N A o 6 C a N t 6 d k 1 2 W 3 e H 4 n o e W D a 0 T A O z 8 M 1 e B 0 y G m + l Z e w O N Y i P w O x T R j p + n a n g e U P z U A G O r u A z 1 J A W z I G h S q H L E n Z i Y q b C u l p i H C z Y l q 1 W x / / k Y e p 6 q G 7 N k i 7 U c + k K O n V o j d D z g J q R I F J K f S h s 6 Q 2 g f i H F m G G t + / Q M O x j s / C 7 M P B w b j l J T Q r r g r 2 e i u L q s n R F H e n E 2 O J S m 7 C g c + B 1 k q h y 0 F B m L I M E x n p K Y Y K k p Q X I k c M y g B S K k x g b z 8 / L c C 5 h E M a n z p 0 G J E h f V I p V g o s N 0 r j H a l R h l F G L / E z z L S l y S x S A h 9 y T Y s u H T N i u G / I + / / l g e 7 / f 0 u f 6 D r y 3 I H 3 o t K 8 O T w 9 P A i D C l O p k v Y C x e f 6 v + 0 f F q q v g v B n O G J r m l 5 R N e I G g O H q 6 7 O s J w P 2 i U z 4 1 q f h 8 P K x X L U k q u i 1 T i u t l D 4 F f S j a A Z H w g Y f i Z D e f O N H q Z z C U b O Z D k r + A 2 c 8 H y e 0 C g g C J Q 7 X D q Q z o 8 f b 8 r b b / 9 A W k 2 Y I x 1 T 7 P 2 B 2 H v B i 6 F a + G H Z i E T S X J v l t Y 1 J q 2 R A / h a K x D D I D q T 9 + E V p 3 J u p e C U r z a 2 O Z q Y T J N J p a 8 M 8 w s f f L r Q H l 4 S T m f A F C W k U J P o z A R 2 g S 6 w 1 w 4 A X n T w 0 o 8 x E J A s R 6 Y P J J y F o + z B 4 N N e B c S v V j z b a 8 u C A k o L L U I 5 r F 5 a 5 5 v w V 6 Y Z z b h 1 o c T 4 f N 7 j u m j D h 8 I G f A 3 c r C K P H 4 I x k I m U p x l Z l L n Z Z y r F L k m T E E g R + P P a B v t Q V f l 4 L y Y A X B j U R p 5 N 5 M D f V R l 9 s 3 m / I R 2 8 / l g 8 / / F Q + e X p b f v u 3 v i P f / / 4 7 8 t 3 v v o X v P o Z l R C v I o x e l w R H t P V V D c Y E e S 3 R x 3 i a 9 n J K m E d a A x T g C u i h w 4 L s w R R h 0 Y I M 5 k q k e N F Q p 4 v l Y + J 1 p Q N M q A A 1 D K x l x i C Y s V e C u H l 0 4 y O W b X n E X E k W t F 9 a i J O N S s Q Z w p K l J w 3 l I 5 q F x 0 n 2 a A C 6 L n w U k T j 7 e K H P o 8 m q d V z i K X E 0 D F 0 C S O E O D k F R v t 2 T x z e O l 1 A I E Q l S P 9 d 5 K p W X K / / I b D + S f f b A L E 3 8 g f / 7 n X p Y / 9 R N z E D B t S a R L K p l N + A g s / 1 U o 5 K X V h 0 9 x E J E M t P D 1 B e c w s 4 b M N G x A s F h L v b s t x e i S p C L H t R 3 E o d g Q c m T G u r W t f 3 v o 7 z 5 o i 9 r E M A 0 N S q y t Q r i w H y 4 C 6 o O d N E G 9 f q B 2 x b 3 V 7 P M 1 L f 6 b y 1 6 R T G x O m g + 7 E l 0 K H 9 a b V 5 r 0 Q V + e Q Z z h a N 9 U h i I 4 I a p 1 7 + Y T k p h L C m s o c F B Y Q P L 3 C l T q g 1 O 4 s H B U 8 r u 2 J e 3 t p p i 9 q G Z u M y e O V M 4 p B P L s M M H r X F e H k 8 a e d h o G N x r g Y J z H 5 B u F L r v W 5 d U s u e V d m 9 k e o 7 m 9 H N A P P v g h B j m s A Q T 6 k w u r c x j 4 u K x d W j 1 a j 8 U m H T b 3 q N 2 W Z c o 2 / M 6 N j S 0 1 X b J Z 1 o W H 6 9 4 3 J J 5 K a 1 2 N Q r 6 g y 1 Z o T n / + x 9 6 U 3 X Z S f U x W R D r e A w D a w 1 v R j + 0 a V Y m L t 3 4 r 6 J H h 4 0 2 3 K x V z A / 0 M B s P z c X s f b + k Q n 5 O l D p i L S V / u 2 f t T z T 7 1 o w I G R U v A P G q s 4 / J c d x W 0 j n 0 Z g b b k B t 5 R p + i 1 z W C g J i z l c l 4 D N u x 3 z e 3 E K f S j q A D 4 n Z 5 / G k M R V h f S 5 G E H T A U b f S G l Z l G S y 9 r 9 3 3 8 v 4 H A D N d b B G G Y q a A S a h m Y 7 r N q K u X 6 5 H D q M p Y 8 x s J E c N B s o m b 4 d p w m o J c d F N t k n 7 O N x g i b 4 J j i L n 9 n / F H b D 2 l 4 / 8 w 2 X x T v Q V L G M m l d N m N t z W R a C O X l t z o d Q S r K C U 3 L A i K A t h c U c G C G n k b r g 7 v y X J D Q M t o E F c O g D M F u E 8 z f M e 9 S + i m V V Q 4 X D 3 H r G q 3 n P o I s K G n Q f B Y 1 3 T Q 8 u j n G Y L I y L s o o U J T n P Y 3 4 f C Z L a n 4 V 3 S H i a 8 w d p t d u / r 3 6 y a X I v Y 2 + + i F v g 8 M J M G U o k 2 K 7 j U b R z Q + e z / G u p R u J O + q w Q T E v g i B 7 i E L q Z + J z 3 P b T W 4 8 d b Y n T 7 W s p u d X 1 R t R S n F 7 j y m u P F P u R z n o m h C K t j w 4 l v S 2 q R y x M g v U 6 p Y v T Z A 5 h E 5 2 k g C N h Z y l T 4 j k V N + J m E o + W P D X l 0 7 6 m E I a V d S M z 1 N y 5 J Y T 6 j P p x O R E 8 I 7 b M / Z + 0 R H Q S 8 h h m K g n j 4 s 5 d w T L / K 2 / G d G B d c G U a v Y k A w Y P D X 0 x 7 z 6 L W o I R g + Z u v w 0 o H n y 7 / R E B h l I 6 G z q K O n I X n M 9 J v y c j Q n w + L A V E S f g b g 6 n T a + 8 + Y C G U w i A R 7 l C o Y k l U z p 5 z 3 z o b S 6 X W g n t s a 7 F 7 U S 6 / x p C 6 F R M v C r Y R f o v Z 4 J q q W C 6 7 j w 7 7 J S T F 0 C A 7 G v j p 6 R 5 f R i Q 0 n e b D u D X y 6 E a b w Q 0 7 1 6 + V z c K W U c T h m i I 7 A 2 Q / l m F o P W 1 + U Q J I j f W 8 C Q w S 9 h S H j A / D g l L v 6 B d E E n U s J o + H 0 t L Y + b I v 9 y c y A P G i F p m / C r c B z T p 6 b N k 5 H 2 K L V n e V H C U x C T Q U i / a l r i f c B M h B I 0 T V W 0 L z j v N L B A D V w Q + C k 0 W + H k 0 9 E n U / L C F C B 4 r 9 8 z k 1 b / j r z 4 O w k p O H Z G 8 t D L D 7 U v k 8 k q 0 9 g 2 / K 9 2 B x L c h Y 9 k g D g t y e K 3 I O s m H m L 0 N i L J R E T S a H s m w w 3 T o v o 5 E Q / j x e N w 4 T P T G k 1 F 1 k r n C 0 y E F / + S N a E 3 9 S + U p a T j B f j J O d 0 t P n h x U w G 9 p w 9 G 9 b j D S y z B 3 F R 8 g b Z Q c 2 u f j s H M G i p A r 2 Z K 9 X F X F l 8 v 4 G b j L / p Z B S c T 3 3 r r b S V e r 9 g 8 u h a m T D y Z l v X 1 V d 3 Z n e i 0 L T m o 9 G B C 4 f l 6 t m Q v 5 y X e C k l s 5 S S B U U J P 6 N t n B 0 x R z e W b M R O d / m 5 9 o y O l q x m J j E 6 + z Q o K G C 1 F d r b 1 b d R M F p i m 3 W 7 q d q a Z t F c T n T m N r G N o m a x t F 4 E Q Y W Y / m C W R k L b T k A 8 e 3 V F T j 1 o p H v P 2 e u I 5 L K L D f u W W n / m 8 x 2 A z A a a d V 6 J 5 O l n H I x m Z T 7 8 M h p p t i o B Z P U 4 T 2 p P + M 0 x + + p z 0 n 0 Z x Z o Z y z I H U n n Q l W Y p L d o 7 2 5 2 c H B v w e l e Y Y H E 5 M 0 2 Z n S e c A T K d h R 9 D B p o Q J u 3 2 Y 0 y k l g J W V J Q 2 5 j 6 K 9 0 9 W l H 8 W F g s S X T x I p L A L c w / / w P E B / C o 6 7 V 2 b A M 6 9 I a K M a S + 1 4 m G y t 7 Y 7 E M 3 F J z 5 1 8 l l G o c 0 3 N T A k T A G Y x U 7 n C 8 Z T + N k k S j 4 L H c n t T R g S 7 X Q g B n E c m Y x 1 0 M k k X 3 + f y e d V U E Z j S r L H e d x v S s P c O z 1 f o e b g n T D T P b G U b a f P O Q K b U Q v 6 6 p + k I w U + a l 8 X M 6 9 4 9 Z o T D L C F O P h f D 0 g c t M X 1 r F G d m K K 3 O u m X A d B I p X 0 n p 4 H 4 2 E J J H 2 0 / Q n r D 0 + j 0 x b V P K u Z K s z i + h k + l D n I S r 2 9 f Q F K T N P B 6 c c G 7 A d + R 8 3 P z L c N S H M h F e C K g x G C S A + c a 5 t U m 4 c + c + z C U w k c n c R p H c Q k Y 3 A t B J 7 g l g j X O W I O O G A I E Z F r J b s g P t z L V w X H 5 C J 5 y a + 9 j E + g Q 4 F n 1 U G F W O j T Z T S w w B / W w 6 3 h Q G Q + V o p b T s f T E H X r b 7 x Y D + M e 9 L q U M m n I x E N C / L m T c g d M + g F H B J a x f C J g N 6 y r i 6 f G U U o X r 9 w B 0 W U B Q U p z F J t w r u P O h L E c 5 v L H V O 0 + K C w f r n j 3 c 2 t e 0 s j B k 8 B E 0 J S q E c b P d 0 Y n Q Z B K S f F r 2 k A z 5 C M O g H h s m Z X k R 3 o r E H Y o B a K F x K w 9 0 4 O p b + 1 S z + z b O A Y W h Q K y Q 7 n 2 s 8 Y b / 7 7 v s g + q j 0 u y Z M L 0 v c 6 E B u v X R T F h f n / S N O g h K W O X 3 U 3 G Q + O u B Z 8 O T j r Y q W Z u b 1 T J h q n / / 8 G 2 O 1 9 y S o 5 i N T H d I S / s G b 3 f Z t T T 5 V h q K g Y C e P w V F l p P O C j O X l B U 5 C D C b f Y u Z V S U R y / j e z g f T g V H D d c k i 6 / b Y G K I Y R u n 3 3 U 5 d O M T s h i M o s L i 7 g g S Z T C S d 8 q / e 9 M H p 6 b r I E f B F o d r 3 9 r F I w U f b r B 2 J D P C e i j O K x W w F Q P G e z a d O f Z C g c 4 5 d B U 6 Y K g B M H X f o S u A z s Z e Y Y c v D p O 3 I D r g K T a t l p w I t g K K Z D s f y v 1 r s Y 2 u 1 w G H T 4 i V 6 z L 9 2 D n o R z I Z l b K m E 8 J w s 8 9 h v P Y 6 C G x z G I E B 5 0 x O b 8 E c a f p i B p g u W r Z 9 F Q p 6 H d 3 5 e 2 W R m z + P A 4 K A A n M d u s 8 O r 5 j W j J I U R h 6 i / A h 0 r F x k + E D 4 P 9 w k 0 k O D 3 B G o 4 L + Q X 0 U 0 Z 6 o Q r G n x Y B g y A h b z u g b 3 / 7 N 2 D q 0 u 7 k P M p A r l + 7 q l L t N N u 5 9 r A D 7 R T W F b C n H P r c w F y y z f 2 n W h f u 6 v I V d W 5 J J G O b g 0 a O / R 7 H a w U g j X R 5 J p V L K e T X h t B g l 4 8 e v m s / b U s y A U m + i G M 1 G u b / O J Y A h u 7 I n 0 8 0 Y O R L 3 G z U / K T P x I p M c W i c E D e 7 Y x S K b Z 0 A 0 z C l t t H S C e r c f P r Q l J s V W s n q O W 2 o R z O v Y 1 Z 1 5 3 S O 0 z j Q Z L / z w a 5 c v r 4 o N i y E S J z j w 0 g r m A M M 4 k X d G F a f x n D U U G S o y W Z f J B S T c o q b C n p 7 W 0 0 D N f j D h 0 + U o e h / M 6 C 1 k F i S p l u T W h 3 C A U 1 h T Y 1 b N 2 9 K 6 O G D u y 5 n q D m r r m W F S X g z c I j R M K X 6 o C O l l w q S g k 3 5 o 0 I w M L O 0 e S K 0 v i B r 1 V H 6 h 4 + 2 8 x y 5 J I m 7 2 x m I + R Q E W 0 5 I B t q Z t S g u B I z o 6 f z P 8 e g a M y V Y F 4 P Z 5 7 y V a 9 a g M c d L V Q Y m u J v 8 3 i 4 3 l Q 7 J A g R j s X j G a N 1 z Z C i C G z z v t e / i u U 5 G y A I 8 + q Q B Z g L z t f t S K G V g Y c S k V m 1 q 9 I + f b 7 x R m s J Q E D w 6 i T v d h y L j F h N X p J S 6 6 n 8 z H c M C g O 8 Z Q r d 7 j v Q i v U O z T 3 n n 4 c N 7 + B 0 j B e n I l b m p Z G x m I q k 9 a s H k E l l / J X M 8 U u S D N z 4 v o X N 2 n e d S G u h S b V A z 2 z V 8 H 6 b Y X B Q 0 P Q l 9 5 t T j u g B y X D Y E E 0 n / 5 q 8 / k W a j L z E 8 2 5 / 7 u S v y 8 u U L I r 6 A o S I p L f / V M b g k h I P E 7 W Q i M G P 5 3 G w g T D T b E G 6 s T Q y 3 k v M 9 B v w n p s J w n U 4 2 l 5 I c X m e B L s c / Y 9 H N s 4 A b X n O H D l P n A s f j 0 J b A w y s N e R / w 8 o h 6 m n b y m I k W 1 3 T E I 1 k w 0 z X J x C b 7 m F O B J p i 7 t p g p U w N g A U K P N 5 6 4 3 T 6 Y w 4 C 5 h E b P Q a A t F F j F Z 3 q w g c m r 7 X p X 2 k 1 T C g t J O L G p Y 8 R O N W m D M l J p 7 v I 9 P O y n g 5 3 4 z j s f 6 F + a L J S 8 9 X p D 4 g y 3 5 r J 6 7 2 w 2 J a + 8 8 p J / x g W A t N p s g y q T E i m N N 5 M + h b n 3 7 / + N D 2 C C e d L v v / q D l + V n v 7 a q m 7 0 9 M 8 h Q J D I I t g 8 3 e / K r / 2 J P K i 1 b 5 n J R + e N f m p e f u n U 0 F 6 X b s n L S V h N o P e I i A 1 E I c c f y b q s j v Y o t x V X 4 j W A o S l C G w l n B i h H P q e A c F O e 9 h m 3 d C 4 T u 5 d x + q G X G 6 C l d N G Z l q F R s T p a z n 0 M b T u m P K X C 6 E G D w W c 1 o X 1 h + m w j n s 0 l I Q D A S O I 1 4 V I 3 J w / 2 Q 7 D T C K i E n g R G h / V p F G r 2 K t N s s 7 w s n H g z A F 8 O t P X A p m Q o f z w W W p F p Z W V Z T l J W X r l 2 7 o n u 5 M p z L I v 1 L S x O 2 L D 0 H a J 4 z T 0 9 c C I U M p M s E V N u W O q E U D 6 w b s T i f g N n b g t K Y b l 7 M B P p P r I c N H 2 q 7 Z s p 3 7 t T k B w / r 8 r 2 7 N X l y w H A z 2 g d t T f 8 p F O M O k z T N 6 X M l 9 V V r 9 u S T O 4 / l 0 3 u b s l 1 p y S e 7 D f n d j 7 b l 1 9 9 6 I N / 7 4 J E 8 2 d r X N V v B 8 R N f n N A d s z j w o s C K t p z c f R 7 M p K C 1 p S M 0 H c 7 A 3 8 r m G R B J w r e N x y R i Q b j 5 j x P 5 K 3 / l P / 0 W M 2 l T i Y h k c Q D D p n V o q 5 1 m R A c g C x 9 5 n L K i C c b o h y Z M 1 g b S 6 x s a h q 1 U a 4 d / S 8 W C J J J n N 8 t I L F w p m s 9 n d Q 6 E p b j I R G S m Y j E v 5 X L x T G H c a e C c I Z d k c A j C X H b N B X A k 2 j H h a R L B f L w v r 8 6 7 u v X N 1 7 9 8 S R I g D u 5 F l S y d X R O P A 6 + x 2 7 L k B / e r a s K V o P 2 + + v K c v L w G M 0 y D I L i H / u U Y U B p 7 O X K 0 D j j n l E 4 l x I m m 5 O + + V 5 f / 9 8 O G f P d + W w 6 6 I f n 5 L 6 / j t 9 m i d Y x 8 M k 3 r W c D o 5 6 T u M K y 2 7 t L x X H B 4 U / 7 1 5 x / H t I P j m 4 z k J R Y Z v 6 x n J u C 6 O o V i h K B x + 3 g u m O z D E 7 u B N q H A r X b C s l 0 P y 0 p x I M v 5 k x L Y 0 0 b e + 1 6 H G Q h d c T r Q T E 2 Y F q U I z C B I 8 M W 5 Y 2 b g Z x F c 2 0 S G 0 v K 7 7 H j O j 3 D P K 2 g B g t Y d x 4 h u J U 3 P J s w p l g + j E F q c L 2 H I w l J / 0 t K a G / n 1 2 W s v T A N 3 U 3 z n w z u a g R 2 B x v r c S 2 u y W B 5 N k U G 7 b W Z 8 U E v 5 0 U l q T z T 2 a c 2 Q v / p 3 7 8 g 7 D 7 2 J x z f W c / K 3 / 9 K b e I Y x l D U K n U i G 2 T c S H J k V T O Q l j Z E 0 x t 2 N / k + t u 4 G X t 4 n 4 8 w V b g T 4 Z E 6 Q I Q x C V k l e l w J W 5 z w i W r 2 u 0 m l L r 1 Y 8 b k O x v v l h x d C k 3 0 L 1 x 9 1 p h r b N w y H U + P K n o h d r f + + A D q d Y P p N K r S j f S A L d 2 d H M x 1 n 7 7 r I K O e 6 P Z Q b t b 0 u O C N z C L A p K L h O k N h s d I Q Y y G w q F Y y G m a 0 t L i v M 7 d c D 4 q s 5 Q W o 2 1 L v + E 9 L 6 V z U B l p F L w 0 w + D T w M q 1 P / m F l + R n v v I 5 + f 1 f f l n m o J V 5 H p m b 1 y Y G A 6 7 Z 4 v D 5 X w C B h k z G I p J J h K E 9 m R E Q k n L 2 2 e r s n Q X U + M S k + z H g w A T U 2 D N q w M n g n Y O 7 8 y / H k y b W 8 R Y x D M + F j s P 9 d 1 6 w b F 4 W p n I Z F t T U 1 C O W z L q / 7 5 W 1 W s r D 3 M k O 0 B F e E / h d H 5 J U N 3 N 2 G J s P w 5 d A I 6 H J E 3 C k 4 6 m o F E A I F x Z W v k C Q Y f r 9 g V Q q 3 N a z K 9 d v X I N P a B y V n d Y w O u s 6 j J f S X P v E k l S U x A E 6 e z 0 x o a H z l 7 J a K I U M M E k h T P t t F F x 6 T l 7 n 8 S x E y r + H S 2 d U m z D p N C E D 6 k r 8 x m v T z 3 v 4 e F N u v 7 U p x W s 5 u X 5 1 V V Y W j 2 / m N h H P q K F m h W H X p d J 5 I n 2 r C 3 r y n + e C c D L T A u 8 1 z 4 9 B g a P v s / E l m U + / p N r q W c H l P U 7 G O a 6 h h s G B o U S c y 7 i S g k X x F O Y f S 1 x x q b d K S o j K A Y i w 1 6 7 r i s 5 e n z v Z W W K C E L t N A x r A q 9 L 6 W Q V T X 8 r p k q x f v q S + i L c Y z w d 9 F D q 3 j F Z M g A M N M f x 0 q X I C t B j S 7 T p 1 / K Y w z K z M R D A h I 1 j q k e C q X T D y I d h O 3 g z P M n x N C r H 1 1 U X 5 / G t X 5 O b C s i y U Z 8 t W P 8 Q L G L Z k t I j + v 6 K C + D i g e T V I x / G g D 8 Q A B l 9 0 / H k s B D x o k N u v O t T 0 r E 2 u Z E w h x u / w l 8 m 1 / r H 8 S w 3 l D q g J j n e 8 M z D 1 d R H g N E v U i W p L x o I D l I 6 7 6 j / d W n L 0 x V o C 2 i R 0 e L v Z 0 D 1 d k w k 4 w i z / i 0 s x r M 0 q R P 2 e C Y k / k L Z m d l 9 M g 8 8 F 0 h o G J z B D A t D s i B p c 6 g x C x X h E 0 e Z j K T o g V P o l X l r S S e r i x g C q C Y a u S + e U 2 4 8 y M 5 2 a + i J B A c Z L 8 n 6 B y R e A + 7 z q p H T w G W / 4 n s s j 5 i / N S c R g j b 0 z S u D g Y h e M 0 Z 7 k + i O P G Y 7 A 9 n f a L H X M r V p t q e F V b 9 j S b o d k 9 6 C L i 8 S k 3 s T 3 + K 7 R p E + L F 3 y Y D n 7 n c X 2 Y 2 m Y / L J 1 O S K / T a r k Q 7 i H V 7 q M P x l 0 X + X p W 0 L e G a t G 6 + j N l m 5 N 4 e J B n U n C x m I k H a a s W I v F x u 8 Y k 7 H 5 v A p Z q L y y 9 C s y f O d i V K 3 k N L b 5 Q o L H M x e O i Q E 6 n D E w u H k T j W R 3 J 5 o / 4 H t Y d s 4 Y n E w + Y x j 6 e k j Q M E r Z H 4 E P 7 L + E P N y T g X l T l m 5 P W 2 b j w f b x l 9 x 6 Y f R 2 S R I T R u i G m 9 s E r Q / n j H G h E f G D x m F E r m r v I h + L e B L P t 5 5 3 F w V A u h J p R M W X h R l n H b Q B J z 2 D K s K k a g B H d B J + D J t 8 5 1 k O d F 4 + r 7 + D Z j v v a t s 1 i O e h / v v C Z S o y a j M v 1 W Z m X h W O C g Q v 8 R v 4 h Y X t R T P S V L 3 n Y Z 1 T k N N E j X E 6 v y z s 8 U L D O p W 5 K L r m m 7 8 8 L T i F 9 + z d + U 0 q p O Q n V G w c u f Y I + 7 k N J y L 2 R 2 C a + 7 7 B g e s S V R j c s 2 8 2 w V j R N R R 0 4 8 g Z Y x s b A D u B n R W E S s n w u / C c M J v 0 Q F v f o N j r S v I P B / F J O d 2 U I w B o I F x X y H g d q J I b x W d U 2 n I a m Y f + S T t i P 7 F 1 8 1 s R W 9 t 9 p f Q g N R T K c t u 8 V m Y r E H j A V C X f n 3 a q u b k 7 k T y Y O 0 9 R k g i h 3 T A 9 g w V S Y S x W h + b L a 7 2 S Y Y a b h 2 N Q x B n m M T W q k 9 A A f S R i V p L Q H V b F / d 7 b 3 Z O v p t g 5 0 D P 5 B H 3 5 W P p e X V D o p 1 6 9 f 0 S m J U f A y e k t l K N Z T v 5 i I Z Q D S 9 6 g g I A y r J V u N j / x P s 4 E h b 9 Z 8 Y F / T Z J v V B x u X M F t M X t E X l 7 4 / C + 7 c u S c h G 6 b p p 0 + q L q v q t M E 8 f O j F r K u m 3 q N K W F o Q H L T f G Y C g 6 b d W Y p 0 + W 0 w 4 8 h x 4 I h b B j 3 i w 7 Z 1 d 2 d 3 d h S S I y M r y k t y + c 1 f i o Z Q Y I B w y F B e U 6 V b / 6 Y x 8 5 S s / 5 p 3 8 D A j 8 M 0 o o v q e E U W a q O L o A L K h K 9 I z 9 B C n P s s 3 k z s l m E y f A K f U D g m G d v 9 1 3 K 7 L y 5 X l v n m I I j I q y m H 7 f g T 2 i n 3 E S X q X U A p i S q 1 x J Z J 6 2 4 P V 4 b f I / 3 / v C + C Q 0 y 4 J M k P O I T H P L M J 4 Y 0 L 2 P K 5 J d T + m u 8 + w r G z 4 H x 4 6 a b i z I U B q U o B k / 6 Y a z I x g n I t A m A Q K G 2 K i / j / e 4 7 4 y M k Y T g W c o z S y a k e 1 G N n 9 N i / i O T p R 3 0 M f s D 3 4 w w F I M R + c Q a G O q y v v e E C a 9 F k x / C c M q Y j w X 6 N f R w u + I W I f l 2 o Y G o k V h l p w X / Y i 7 r C L 9 n E X v i j T X 4 U B g E q l X 6 R X 3 D q 9 J K s M + 4 W K 3 d 6 e g e Q w s L Z W n t d 6 Q C m 5 c r j J v 1 m s y V S 6 o t 5 u c X w G D P Z k 6 Q Y A 4 O K v g L i Z 1 K q C Q O w U E N 1 S P i R N F p G B j W N U i E E z q / F G y A d i 5 A u n O w j y 3 v G A G 7 g a H w K L Q 5 i Z 9 g A U 1 W p y 1 e z e G 5 j 2 4 e 7 E 4 R a K i 2 k Y K Q i s m 1 + Z Q y F B H 4 S 1 w J v F m j R O A E L 5 5 p j L k X w O 0 3 4 B i P 1 M D D N b p 7 X e l 3 b C l d y 0 H Y h a R G f w J t X c z 5 E n E U S l Q X p 6 H q j a b S C s e M m p H 0 E w Q i u C c Z 5 + 9 M t 4 4 x 6 k N 4 n F w B y 4 F z L D A e T H X 6 u Q w e c Z O B l b k b k o i n p d 7 Z F s N u y u j a y y i Y a S F 7 A 3 1 d k U r n M Z g Z n a r m 3 h H T M o + P J l / U r x 1 P X 5 Q S W P 1 S C l K a v W e U y O p D k S F I F B Q g Z K i P d 6 K S h Z Z a z J G 7 + Z u 3 T 0 5 Q 8 5 u 5 d N x N n H 8 D C U T p Q / u V G o q m R b 9 u S a 8 G E / F y G g 0 e g D j A 9 e c l 6 h G Q o T / + + L a a l w b 3 O Y K v w L T 6 u b k 5 L X x P H + X G z e s Q C i X 4 U X w A M B v 4 g e u a z s N Y 6 q N w H d I Y X y o A p T 5 D 3 F z Q y + f U I q H 3 m 5 J e S E q q f G T i k q E 6 5 o G Y 9 M 8 g Y d r 9 t H T 7 K b l a p h / q H e c x F M x I m H c c D 1 6 b G o s l o i f 1 o W u S A P C Q I w T g Q M X t / b C u d c 8 5 R p w K 4 e R r b q K G w p i z b S C m i x i u x 4 8 3 d P d 5 5 h k y k 4 P M x C A J G S x Q X k a / I 5 d u 5 q T n n F w n x V y 7 y k 5 P 6 n u m x G J x t X a 2 n + 5 p u e T y 3 I J 0 O 2 3 Q W w z j f V l 5 J d B y 7 N t 4 J A 0 m 7 c h + + x 4 E W B 1 f e k K E v i p r S j B B t h B d 0 D L R l P b c d E E C w Q l B S u F y + H l G H A t K 0 F a n l t p r R m D 2 D V R D s X A j I 8 o c 1 M B 6 8 c w K b 9 c L M h X B z G 9 u C 8 l B Y 6 d x 0 2 i n B R p c Y G E O P Q S m I w g 7 S C L 0 R + s 8 T M b 7 c 3 / X e B Q O a o P 1 F k C A M Q f 3 T 6 r W Z B i c 0 p A D x z 7 h v l U M T O B u X i b 5 B E 1 O Q u M c x o m d N 0 h k Y K r w K V n Y m i u H A d V i P b h E r 8 4 K U Y Y U 1 r M S T X i E z g F 3 4 J t Z I K g + b G 7 2 7 0 B 3 k 4 B k 5 E D 7 p h 4 F G Z m J 7 2 m C n 9 p P s H d 1 T s r X c g H o n G + / X 5 W 5 1 0 o Q Q N 7 8 G D l l 4 u X w r F o a 4 I I Y i o K O f p 2 m c u E h 4 l o 8 h u Y o Q / 1 8 P m j N z g 4 s i w b 6 Y 5 y G g t n b A R P a s H A k B s H s J U u 3 e l x C n 1 Z N W 8 z F Z W F + z j / 6 O G h d N P q b U j c e + 9 + Q j h O y k H 4 F 9 w 5 L h B o T 5 i 0 N z i A 4 o k z p a + p E D I J I f e j Z c I y h W L e a A Q m a B S S K Y u r 4 / M Y o W O y P i 6 4 I r q n K 5 o 6 2 6 X e q O J c a I e 0 R B U E i 4 c 0 6 f p 1 0 r v F J Q O j z n l N u M x Z k l E G T p h i u j 3 s w 2 B A g e K D h a 4 J O N M V o 0 E E H Z t C R Y 7 Y l D S T m u G f W 3 e 7 h C E / L c e P 5 N K f C E B o U Q g O o r P r j l s S Y J 7 l 6 1 D c E j 2 V / 0 P r h t / x M o c U 6 4 p z r C / a h o s a j K U l z j 2 Z f 0 J f j M G 4 t E x m q e r 8 l q f m E p E t H h E G h N N y e Q / i E d N F B C T 5 b 8 K y j q P e 2 p N r Z 8 A h 5 D E K D p N S 2 Y B X B d G V e Z z S e k P 1 q G y 5 G X w r p s H z + z V e 1 V P Q k D F w L z D I 0 f W P 3 J O a b e R x P F w z T s + p y 0 L 2 j 3 w V L 5 6 m x c p E i + O A G i H Q 2 p h o b N t + s M R Q e k k s l Z + o A s p M g a w 4 H Z 3 i S z k Q H x F d B V f 7 5 H N g O z B L L N T W 8 S G K i R q R p w / e T t l 6 c h P Y e d 9 k A s e V P N p D E S Y y l F x C 5 b h y H e 8 e W o B U 8 x X E M J l T V 9 + 7 V 5 d 2 H T R 3 k W 0 s Z + a N f X I T 5 C F t / h r V C 9 Z 6 3 J Q 4 1 M 6 v u N p 6 0 p H A 5 d + o y j 6 A H G j i f j M T r M P 2 L 4 L N M G Q o F G W q 3 0 p U n T z b 1 M + e i q t W a X F 5 a F 6 u P 6 6 S 8 3 U x Y K + L O n b v y j W / 8 9 M k + C h Z b + l W W X g R a / X 1 d x T s K p i h x m 0 4 W o 6 z u w 0 d v d 6 V S q c D S G c h B r S t X r l 2 H P 9 W C + Z e R W z e u 6 r i P G / M A 1 F b S r 3 p C x 2 c Q a q 5 m / 6 k y X R C 8 G O 7 o S C g u 6 + k 3 Q C c Q i D M E K c Y y F K X k t N r l Z C R K Y p p G G v Y f g Q s H 0 t i 0 J H X V k + Z 8 U K 6 N 6 l u G d I 2 O W N w O F A 5 m N u 3 t + D c Q 1 o s + C j 0 r j t 3 e + 8 D r s E / s F s 6 I Q 5 t y n 9 5 z g s U 2 r A q I H o J Y w + v s K 7 8 j G 2 C C v / b 3 7 8 h v f V z V z 1 + 8 l p f / 7 S + + 6 Z l C a M u 0 A E U A a p g g U t f Y 6 I C R B 1 K 4 k s W A T x 5 x m p w 0 i 9 k P f G I l E P z l K d M E G w W S H m u D 6 N D E T z + 9 o 0 G b 5 W W W R k v L w w e P Z L G 8 C I 3 X 8 h 3 7 q P o 0 P / M z v / 8 E A e o C Q 2 o n m m g v A B 2 L S 4 C 2 Y R 2 d r M Q a j 6 R g 0 t 1 E f 9 D 8 9 B r K Z 9 1 r u P L p N k x n E D v p h m Z j N j n Q v r t c d l Q I 8 e i 7 d x / I 5 u a G z M M c p A W 1 t 7 c r S 8 s r a j b S / 7 5 0 a V V a 5 r b U e g / g / z K Y 5 W O k T 1 Y z X 5 C o m o Z c 8 + f 5 W 5 M w l q F G w e H 1 G u 5 / c Q q 4 / c z + x y 1 Z / H w e 5 g p t H 2 g h C x q q 0 5 F U I S s f f P i R L i W 4 s n Z Z I v A 7 o h D H p s 3 p Y M / 8 0 / w 1 v F g Q R a N n I R O / 2 X i P a 6 E d y X x 8 5 t 0 O p 8 G C l g r D F o f S 1 B K 7 I d Y t B 2 N x 3 d M v / Z 2 P 5 X 2 Y a 8 R X b + b l b / 6 H b + L e 8 C + 4 h k Y n u Z g O M x n s V M 3 5 w z N E I D I O P m l I f i 2 t y z y m o e v P / a m r M S P I T H 3 0 k 0 B D x R J H p h r v T Q Y 2 Y S q 1 t 3 t g 6 I y G 8 c l E y o B j H s A 1 G z L r / l A X g Y 5 Z k Z 2 m b 2 q N g H N D m U R J C s l V C C f P N + S 2 S r d 3 I 7 q 5 Q D l t q X n c 6 M f F d m O q B B a z j l y b 6 2 u a 1 v 5 + V T Y 2 t 9 X f 9 w I h k F g Y G W p u F l T h O j v L b c l + 9 z a E 2 V D G x E i / J C J 5 T X 6 C B y e F x C V c y 4 / + j T F v Z m K o a e B i Q m I 4 G 4 K R t 6 c / q M n i z R w 0 C a u C R p Q p b d h Z 3 B y N y Z t U v y y q w u w n t n 8 A c 5 E + A / 0 F T c D F l / R D O C k e A 0 N x V 7 + m l U Z H M R p 2 s d J T N w L o o k 2 4 F z M o u t G B / M + / 8 V A + f F j R 3 3 / y R k 7 + 4 h 9 9 X d 8 z + q O L D G G O j C N I g q Y s f d A + t B Q j d k x m d b u W V O 4 0 d L u Z c 1 d 1 H Q E H b r g J D J y 4 U c 5 F U S B 5 v 7 A / u x 1 L H t 9 r S L w Q l 0 w x I Y v 4 G x 0 n H e k / M V w 8 Y 6 X a i w A X + T 2 u v e t / O g k W 9 J / P X p d s 3 A s 6 U O B s 1 x 3 J R L q y i G f h H s G 1 9 k C 6 F m g J w m I + 1 d d d J G k B j R L 9 o d 8 4 1 H E M R O y 0 P 4 B V 5 s 0 L K s Z 0 D R G F I F 1 I 3 p J U h H 3 M + A L o k J H f I Y 3 1 z A z F 8 D U j a 2 y n z v 1 A l T L H b / f x g a y s w e + g j Y b 7 c S 6 m V C 7 I 4 p K 3 h p 8 P N m r + k P i I E / T m 2 / V t m 7 W n 4 T t N j l 6 f H + i F o A 6 f 3 X O l 4 n R l r 1 1 X 4 p w v p m V 9 2 R t Q V n H V O t 1 o K 5 5 a N T D n w o a f p W s 4 k t S I W g g E g y / w U 2 h g S Y u b u + H 8 8 m W W s b 7 4 h x i e i 6 K G 5 7 0 p p D 5 6 X J X / 6 Z 8 8 p M i X G I T R r / y J m / L y 6 v F o o I I p U X g 9 b / 9 p i J 7 x 3 p V H 1 e + D h v z B H w G J d j 5 z T f J J f 4 U 2 6 M n u w y y F Q N O d 6 / U 7 L + W N B T a 1 d I M G j o 7 T 1 i T w / r t g q K 7 l m f e H G H M 6 2 F S j g 9 k 4 2 k K 6 p s W C 8 Q w 2 m y A i 3 / z m L 3 9 L 3 5 0 L H l M w X G 3 2 T W U s n W u w W e P N k m g O N w E D U F q w z F I 0 F t V V u A x e j D I T Q X P v p E + G R 2 a S K m y x E J x p B j H Y Z 7 N 1 1 x m A C 2 r E E N I t A v M v Z U I y w n x a K u U l F 0 + q W U i G M + F f M d q 3 t b 0 j j x 4 9 l s u X r 4 l x Y E i Y m w p A y w 2 6 I t u b T 2 H e 9 u S T T z 6 B H X 9 X X J i V 9 + 7 d l 7 3 m g T z Z 2 t R d G U M 4 P j V I S 2 B p n L a v M E P P X A n N v 5 y q o E U Q 9 C G j i T p 5 j E Y G I d 6 g e 9 m f b z 9 s y j / 8 w a 7 s w 5 R l o Z m v v V K W q w s n / U D W e c f V c K 3 n I b G O I 3 h a / u 3 0 q / D L h 3 w Y g M S r N I v 3 z G L g + i m W / h q A r s K c F P e j m R R 4 b f R L E i 4 E q 3 b 1 I Q h 7 d k P n n 5 h B c f R q 4 1 j W n Y T w O 7 w 7 7 + N V t O 3 b I 1 V g j w 4 Z A q y n c A r m Z w H 9 6 2 k / b S e n K 1 R x g E a f V U O d A K 6 2 9 0 F d i j f S 0 o m 0 J Q + J S Z P v 3 G A + H a N O f h i 3 2 q G z 7 5 l R p K E x f H k x w H N w / R n N w c P O x V + L 5 a 8 g G F h Q 0 + j 1 V J j E 0 Q h u E h b g o F 7 V E g C s m R 6 D 7 b e 4 s I Q B o x k 4 k D a Y q V / r S 3 m l I M s r S 3 q 8 X Y X D O y X I o m Y 1 r s 9 A w / b 2 t n z p S 1 + S b r u B a 8 e k b / b R D 8 z 0 x / 2 H V h r T U e d G 2 s w m + a 1 P 9 u U / + w f w U z j S e I b / / h d e A V O d L E X G g A T s Q m i 3 8 B j B 9 v x w 0 H 4 o D W P H / + T D j c r W / T r + w r / u M 9 o c k T f f e E M + f P + H U i q W d H E o k U 6 l 5 a B y I G t r a 7 K 6 N i + D R A N + F s u o n Q R 3 2 1 j K n V z / 1 D Y h b L q f q h l 3 i C G 6 C k P A o E f 0 f S p a 1 O y K s B 9 2 D 8 D J c K s P Q T l b U O L Y 9 S c D E o D r g d q 7 l p R v 5 W W A Q R 0 7 U X o q / O P J T O T + E Z u e 5 k y t 4 / l i 5 e x R u s + L A O 1 w 2 7 b F g s 3 H + R o 6 u 4 k 0 p e X 0 R j B y G u N a J p z f 3 u 2 J 2 b Z 1 j 9 9 g M 3 C n R f 9 F 3 5 7 o c J u 1 I 1 I R q c M E r V a r 8 s r L r 0 h v v y X d f k / u b T 6 Q R D w u v R Z 3 v G A t c 2 / X w O X 5 Z W i x t P b 9 R r 0 r f + d 7 9 6 S L s U n n k v I L P 3 t d r i 6 O C Y 4 w I y R R h v / K S W b / u x e A p k H t + c D / 5 A N 0 s 7 / Z E 5 v 9 T M 2 J f l u 9 l I c g S c N K g E z j U i F Y O g w w M B 2 J 2 T M L i z D L w V D 1 3 g h z + o h C O 1 0 q f A 7 C 4 v h c I j X U V u s H u M W Q 2 T n 0 / P O p l 2 D m r X h f 4 R 9 q p V E 0 G i 2 Y / t n Z G I o E P M 6 H P Q Q 4 W z c 6 x o P X H / U k m k 1 K d j m j 5 3 F g 9 O U f O h 0 4 g e a d T 1 G e P c + I y s m z q e o Z m u Z f h p k v y M 8 / M 3 T C l w R I U 2 t K O J X t Z E Q q h b G 0 z I E 0 N 8 m M I r m 1 D E y V 6 b 1 D J m a + o h e l 8 r q D v i q r S t G 0 p G T t N B t Q Y l H d m o c a i 0 y e S X F J C B g S A q D R a G g d x T g Y K r e 2 p A V 5 R v t M 6 w J y p H y z 8 U W B x S + f N j 7 2 P x 2 B Z l R Y i Z z 9 A 9 M f 7 S q m V 6 S U u q y / j w P 3 9 6 1 2 n 2 i f j Y L P t l Z 8 4 z B i G A C G u j x t v Q t 6 5 V z U A O Y n T B P c k h k V N O 2 y s U U p J a / 5 R 4 8 H y z 3 E 4 N O d y + R j Y 7 e 3 d 3 G z k O R y l B h t D G Q K J h A 0 V A U 2 L t q b n 8 t p b h 9 b N r x c g z d j 9 4 w F g w / M d G Z 2 N 0 H V P I a Z A v B a D H 0 z 5 Y c 4 6 + T w R U H r 6 a E 1 2 u 4 p T M U J 2 z z a y L H u w 6 / q b r c l l o x I / t L I A O P 3 K Y 8 9 H q r N D W n D L 3 v 7 f k P u Q Q u S Y W 5 B s P 3 U y 5 5 5 x 8 W P l m F L m s I O N + C q 4 9 E Q / Y s O m z M o w K T Y p / W P l J g J j 4 n Q B x T U o B b X d / h T c Z h b O t G b U R o 8 G u 2 j d 8 y T r H Q 2 T v h k A Z g w e x j g G I I B v 8 s V F h f t Q m N u 6 r w U s 9 C 5 S w d 9 N + b 9 j Y K m O N O g q C U p 1 N p t C C S P o f A / G u A 5 / x 4 T e E X p x 4 8 q I x u b G 5 v y 6 e 0 H a s f T X u / 1 T A 2 D c 4 m G r l 7 N p D X y w s m z W 7 d u + G e e R E A 8 Z C S B a a M R p j P 6 X B T c + 6 2 w L O S 4 n a T / 5 Q s F B j e Y 9 I 0 w Q X V 8 v 3 X 7 8 J P w a J w v 0 b x B C 5 r q U V M z K A q X j w a M m p 3 9 c r Z n Q R u M m m y 0 U / L f / u N H 8 h b 8 D 7 b i K z e L 8 t / 9 w q t 6 B L P f a w 9 a U r 6 Z R z + H t Q 0 6 5 w f G o g W i 2 f J w z l 9 U 2 L z a f a w p P z T d L f Q f W S R C R k D / h U C o D n w X F + + z i X n J x M u g r 4 Q k Q N g M M D C D P G D A Y Q x c W 0 P h 4 z Q U Q W Y i U 0 2 C F m 8 Z Q O v j P y b N j v p K A X h 9 r o F 6 8 O C x 1 o j k Y l u W 1 A s 1 D u 5 7 d 2 b 0 A y 9 N Y Y f 9 q n l h n G u J p r z v + K D a S L z A d I M w N J J h 6 s w 7 v 9 5 8 u C 0 J O y G F d e 5 M g d / R I b R z G Y 1 i g f f J Q N P p D K P z v A y E 8 c R 4 G t g G m o B s H h N O J 9 D 0 M 4 M 9 Q A Y m A Q 6 b w b y / Y X Q h 7 U M S 1 a x x h s y h y e G 3 H L R Y u 8 C F m R W B 7 5 K T J E x U h t 3 1 G j h x + / 2 K Z B a S m k R L 8 P q 8 D 1 O X z g K 3 t y s P q m H 5 r / + f H X n 7 Q U O / u 1 R O y j / 6 5 S 8 f 9 s f e R z V l q C j a E o B t p 4 / H u 8 Y H z 1 9 D k V h b x o 7 6 O t z e J g B z 5 6 J g B h u m F h l J v 4 O / M p e 5 I v n U E t 5 7 3 x l g q N 3 W H f S v l 0 d 6 F t D c u 1 R 8 0 / 9 0 f p C h q t W 6 K g 2 + J x 8 0 6 h B G 0 0 w + 1 V i M s G m c H Z w 6 h U o t m H v N j S 5 8 J 0 i R / H G n 7 x i o x s G s y j i 8 H h r j a a V p T D c 7 v I x v z 6 9 6 X l D f E H / H d Q e 3 8 K T A o X A g M / 3 1 / / u B / N Y P v Q n i d C I i 3 / 6 r X 1 U / i t q B p 6 s W w g X 3 P q 5 J a g 6 + J 3 c z A a d x 5 3 f m A w 4 z 7 a l A 3 2 7 s H s j / 8 E 8 e y / c f k d h C U o b P 9 A / + 8 h f R V u 9 C 9 N 1 w Q 6 3 O N A x K e / p e 3 j I Q j M c U 0 / U i w N w 9 5 v C h 0 S p U V D M B D u h g A L 9 l G K X 0 J f h N a 3 g G r 0 1 e O e f 7 u t r 3 r O A 1 F r L X J Z d Y 8 L + 5 O H B a Z W q v M R N X w 9 W c K J v C T E Q k B l m C l 9 n 2 x S s 6 S b U a m Z K S h O / B n E p w I D Y 1 K 6 I 5 U D 7 + X h A z E a w K p D l x f j O e B 0 j k k 7 p D F 6 U x 5 Q I v a i U m 2 g a w u J s 4 / p I h i c N r 4 I L p K w X p N y z 1 c 5 h I z C U b Z 0 W X j j E u + q f e i M k v f z 0 i / 9 G P m f J X / s i c z l 0 x g E F k l h L S 2 e u L 2 f Q I O E D P L + c V g m P t m a / P B / R t G I S A Q a c C J e p Y 0 E y 2 W K A x C x b S K D M R N O E O E 1 e B C H z r V K y A V x 4 a 5 6 R v M w 3 0 d R i 4 e B 7 U w a S A Z x Z D n G z U h Y Y h m A u Z m B h 1 U / p t E / z T x m 9 t E I c 3 + 0 6 / i + F P M q h q P E A f 6 Q K f i 4 S q Z h R e 9 F f 8 p V o v H N S 4 r t X T X M R k z K u X R 0 1 U z k b 0 L / M T C c q c A H U 7 J q m V j P S b p q 6 h 4 r k 8 7 y x g h s r d 2 / f E h B 8 b t z s S N 2 u y / e C 2 P L j / S L P O 2 d f U f v l L a a l v d a W z f 1 T q L a 3 r n 3 h D k s S R E L h I 0 P F v 9 X d h r t 2 V r l m X M G i C c J Q e J j 8 s l 1 4 c Y y h Y S 8 X U q i z l b k H b X P P b P T u 4 7 P 7 Y c o 4 L g g Y H z x r l 4 6 4 J K Z 2 l D m k Y 9 7 v f f U u 4 w x 2 X v h t d A x I n A Y L p S T h u S 7 t n a 3 C C L 4 Z 5 m f 3 8 P C s g k Y H o 9 M O s 1 Y W S w Q T w j w T Q y r 2 + K e 8 8 b M m n D 3 f x h S t z h b T 8 8 a + 9 o g x F T c q W B Y E H 5 q g x W O F 0 T W k 8 6 U h u J X V s p e 8 s 4 F w M d y k h q J G S i Z g 0 a / t S m F v B G O B 6 G C f e l H f u N W 0 x 9 r r w p a K S 4 1 q t I H R P k / y C q x 6 R G V i u q 9 J + p D 4 T V 1 R H m L K D e z k s 1 3 Y K Q 3 A Z x 3 L u J Y 3 u j Y I a 5 0 n t P d V i s 4 K T x K x J k Y 5 d 7 L Y 9 1 l M o j E k M R W n P W m Y a + f E H 3 W F 0 r / G B 2 p + F 5 L L Y M G F Y O Z a S k T Y 6 X 6 z N 1 z i o S p / Z I e W Y Z F J J r Y J E 2 3 V x k Z G a i z P v R s F k V G Y Z 8 4 F I t B S + 9 K X O J r 8 u B p T 8 R q + r A R l P U 3 q O K y N B 9 P O 4 u J K S V f + i g e x v Z q c z j D 3 o W X J w p w V / K g F i f z b C d v s 1 C U 3 Y o M 0 2 4 P d u d T R l h 1 p L C 8 o 8 B 4 b i x O l O 8 7 Y G E a I W C B + 3 C T G a F o a J N 0 N E l 7 S z m n 8 V w n F 8 9 J G F W j r Q x r O C 1 + M 6 K 2 q 5 i 4 S 1 C Y a q 7 z 9 w w 4 m T D W 3 C j K 6 0 w 3 K l D G f V Z y h u k r V R f 0 / f p 8 D d 8 + n L Y K A g k Z J k C w k L p 9 a 0 o r L x 3 Z p c + / o 8 C G p K g O I E Q F X o d D J E k J N G C W R 0 N i U R L 3 n m o j o e s 7 E I C Z d S X 0 9 5 w e A z G H 3 4 C 4 a p + / u y E d R K F E 5 k M L L T A J Y V i 2 Y G p h 2 j l P y O q 3 P J k H v v V + F i x r T A y n k f w u 1 X I V V K e r 3 h B a A B 6 K 8 x l M 6 / 5 R t 5 m I Q Y Q / h T g 0 h O m f t Z Q X + p 1 t v w 1 j v R g o B 2 c p j l A I Y a a J B h t u d a z H H 7 T g Y S T h 5 f 6 2 5 K F S + v 1 0 8 H B V k u u T A 1 f H 5 W g E z F 2 n E k 8 n N / + l e + F X M 7 G u a m y c A l A P 1 B T L a b c S m C V 4 b L T V E K B J J g 4 H S F a Y Z R 2 N s M N H D l L p k h D O c y l k j p B G 8 8 x V 0 4 Z j D x M N h a v k n t 2 p B W B G p 1 t 8 Q y G 9 L p 1 e Q A d n e 9 v y N d f G f i O w 5 G V H P 7 p g 8 G G U o T a c 9 H i 8 8 E 3 p K Z z 4 m o l 5 H M 5 Q W c P S B D c e 6 H k 6 o E w + d B s i 8 n W L U e B U D B k V l M S W f P g F / V l 3 g W R B i Y C m c B T C H O K Q Y R M m r t 4 f 7 g f V K l B O 5 h q U 8 V S z O R m X X A P V O M o z + p / 5 g A r Z b M I K z p X z y O n 4 n g H J p 7 B l O a D D A U m R U a m n B H m I n p Q F x Q S A H K z I V R x P A b g x C e Q D 0 O V j g K h 6 M 6 K c v z u a G g 1 Q V F O m H N E m H m E q s m O V Z Y z C 5 8 2 k E S / Z y V b I q K 5 O T 1 z g N G + A Q u Y e S P / Z n / / F s H v Z T s N c O y W Y 9 L 2 4 x K M V q R f C 6 r R S + H 2 8 9 w Z d e q 4 x 0 k L R 4 6 D N s W v r / 0 I X o 4 s 0 w i 5 3 e M K h k d q P d I V G J Z m D x 4 K H b E U W e A g R j 9 c 2 l H e w S H q 6 F n k r i S i 3 u 0 p G 5 W p G 2 3 p I v e c X k a z r X x M l w 4 7 f 2 W 5 O L c i O C U U L 6 a U F M P e e 7 g s u k Q i D r F 5 R x 4 R r a F L 6 5 X o g Z g r i O J f B y v s L / i + b i Y b U t z J D l 3 d K 6 1 V P R X 2 F c A m f l E s A O f y V Q D E F 1 7 B 0 T p w M f h 1 r B o F C f t x 4 G M 0 6 6 z D m N c D C e O v 5 5 2 r X X B j K x y h X N 5 D G u Q J w S + m 0 o T C F v Q B 1 9 c 1 s 6 J 0 w h 8 K J p y h d Q S z D A v N E 7 m 4 j F k R j I I v y O z p e N F 7 Z N R M E j B + S V O 6 t J / r x + A T l v w E Z s h e f q k J j a Y q 1 k 1 Q Z M D 6 d Q t u C N h v A a y t L g 4 9 n r n A f f c Z T + G / s H 3 m n j s I / D y t 3 K P 5 O o l 2 J c j 9 2 L y 4 G 7 t I 9 U g Z A K H C w d 9 y c e F Y O X U J Y F e k 5 2 d f W n B 4 d X U I 1 2 a b G v S p r f m x Z X L a / N + 9 V K P y d x Q F A M d w X W b w q 3 3 y b S T U k c I V g m 6 k r u O T o a O P C x K Q i 1 n e I T j h + F Z N Y i T v G e N l l 0 4 o L l J H D 0 n c 6 j x O X l L n 4 k + H 9 / z N W 6 d l x K l P d B N 3 f o N U 3 P / p s 7 z j Y E u a 5 8 x + 4 H 3 a D 1 t S j S b k M x C R q I Q B M M 0 R 4 1 K X z U s G J / O h q T L V 1 Q Y k p n I r F 2 T F Y U 5 g R q D V j A h e C F o 4 T c z 6 D E c q V O N C U n C 7 6 K c n g l x K Q S F C z U U B c 0 A w p 2 7 L n Y x z h k t b p k 8 x S q h w K / 3 N q X Z q e m e Z f B Q t b 5 + C r T G C V g u Q G R W R g a M W c q s 6 m Z + z 8 J Q b K d H p 3 j X w v O g D 0 4 w F F G M V O T H b 2 L Q N D n Q + 4 6 Z 1 T Q U + 9 B E 1 e 4 G H r Q H b Y I r H I I O d g L q N C a V 7 R 6 k U l 6 a Y K r C c l q T N t m p j X p V P v n 0 r v z J f / O P S U L z + 4 4 e x o F 0 o R 3 M K B D T U Y J w 7 i S U k i t S i p c l r M 4 z B o I r T R m u h u k Y z P S z A i u D K m f N O L h 4 o M O h d e m X R I a 4 m 6 u R W c a Z f p S J t j J A M W n x J H 0 c T k l o B H A 1 p e b g r J i V o T o w z a I Y u f u f P h b H G E h u j m k + P S n k 8 y A c t A 1 j F o p n 1 S y N O 3 U o H I w t a w G O g M c 6 J t 0 A W D J x 1 m H w 7 d g z I t B Q P J / M d h p o K j I k T v p k N o W t 6 U w n k Q J 9 r O Z f 8 z + d H w y 9 s 1 o T T c 2 Y k Z a w E 5 X I v / 0 X v n l i g S F c K 1 n P H K A z I B E 4 h 0 R i h Q r m K w q z L A b 1 y k V b o 7 F 8 a q B B q C / F U l H W F i 5 L a D 8 p 1 3 / s E i R B S W u n z c + X 5 P q N W 5 L J e k w w D M + 0 g C q 2 W L N u a D n y B L D z Y j Q P I P 2 Z 9 6 V R K Q 4 c P p P x V f L g d 5 Z G Y / j 8 R w t q Y k h g a P b h G m 9 U 4 D T 5 6 E + R 8 S l D K O U D f 4 S b w j 1 + D C H D D G A g X U h J s h y X y s O G V m S 1 8 B + n I c Y F G 4 6 B f T R 0 3 0 n Y b m 3 B X M 9 K v b I j 4 X h Y l 4 r s 7 + / L w 0 d P 1 I x n L c S F u R R 8 j 4 h E 4 8 y S H 9 G U Y I A B B A d 9 6 r o F f y w O e i H d H B / q m U E t x h D 3 L M x E 8 D i u d W L A L J 9 c B K 1 y q X 9 c a f U 4 X J i Y X I 5 x z o b 5 I L P T m q I C E A h E 6 I T x G o p C 9 K f X N y S e K i p D C V O D f N O O o J p j O e G 6 s a M a Z R j p W E H T R J x a V E O y c 6 9 A z a N H + W A R h j 2 n S C u a N w Y G o s 6 o k E 0 t d W Q i n A R M u Y g j 8 X B G S u n L u O + c 3 0 G k S n 8 d F Y i I 9 r 3 O R R 2 O 6 r N 1 4 r O A E b c Q z I 3 h v g z A y J 8 N w R A Z d H R + j 1 p g b 7 8 u v / X b b 8 l L L 9 2 U 3 d 2 K s M i N a V m S g 3 9 b O 6 h J u V i U r 3 7 1 c 1 I u B V F A / / k D 6 E d 8 x k v v O x Z H x x u Q 6 G p G + 3 1 V u 9 s U J 9 G D H w f z L 1 s A 4 + K S A 0 h 9 L r W H a d 0 E 8 + Q S 3 u p V m j + u B T M / s 6 x u Q B c a K o q x T m i S 9 Y 8 O J i y r / c 4 D / R u Y n G T S 9 e L n w e z P t k y F 6 V r 1 7 p b U Y G Z G n J i k O g s + Q 0 G t W 0 Y T p h l M N r w o O b + y 9 F h i q Y L Y b g L O P X 0 g O J K + N G S H k 5 G a x p 6 u t B y 2 j d n Y p F 0 S 4 x E c 1 Z V t c d I 0 C 0 O S i 8 / J X P Y q r j 3 Z / u f Q c i i p r v f a 7 I R R y T I C V v X h t R P w y W D + c a K O 9 1 d A X H A + h X 5 K N O y A + U C h l H b 8 X Z n a I 5 o X C g y A a 9 H 8 G k P c 6 E P H M s R y Y 9 D y C Q 1 Y M J j A y q s E N Q S T j d n 3 j K 5 R e v e q h i R C S Z j V W Y l l J g k q 6 H L j w M u X P M Q Q 4 y n D e a Y 7 m Z X 7 e m X S C d z D k c a W J T a k / O J C E 2 2 K 6 V I Z m u 4 R M B G 3 x u l b D L Y w 1 o v n g g A L k 0 D 9 4 M f z A o X u W X 1 i D V T 0 t t Q f I 9 i H r F N x 1 r S l k 3 C l B c X C F c f k g V x 9 D Q z 1 3 b p r 7 H 8 q t e 1 P J Z 0 p q C p P Z 3 M y n 2 x J N p P S m f f t H S 4 x X s X v a X n l l Z e 8 Y A N A v 6 f W 2 R T D N H B B G 8 z X Q 9 f a E t k t i Z 2 E m V g 4 C i y Q 0 B d Z v Q b E f x r Y u B o 6 g P X a x q X o j w M T O 9 c K n 9 N o z z C Y S k d C S M X A 9 L i u L l o k Q S n j k a j w L M w j A z G x J g Y z O o Z B b c E I V i C 1 n x V q P s P X h L r 2 v w F o B T D q i e 9 s N 6 5 E w x e r 6 k 6 7 6 w B t 6 + w Y 0 m 9 Z m l S b L I 0 X V q f 6 U N r H r j x 6 / F R 2 9 6 p y + d K S 1 i O 3 j Q j M a k f S + Q H G N Q x n 3 9 Z s C x a m Y X 9 1 e z 1 5 9 Z U b 0 G o Q B t x h k C 8 0 m P X t A x r 5 L I D a c w D 3 h E + h n / G 8 r G B 0 K H y f A R T 6 + 5 2 H m q g b 6 2 f I U A 2 X p o h L J x I S n w S U y 2 X Q x 3 2 5 V G r j c 1 c 6 b V u i I Q y 0 2 Z Y 3 v v A l E I Q n D U n 4 L J h o 9 N h Y S 3 r u g f T d h u Q a a 9 L O 7 Y i r e 5 o e g c X b i 7 B d a d + e B v p n X B Y 9 6 w w 4 m Y T M y m t z v i I A G Y p a 6 i j Z l N Q K A t a P k K z Q Y g I 7 / 9 H j L T w P N B i Y p 9 P u 6 D o v P Q K U T a 3 M 9 K n 1 9 T X 9 L o D O n U H j B i H p m Q C t o y t j N W L l X 4 O t Z 5 / 6 2 j u I m H m g X 3 C U r X I C O K 5 X Z d m B n k b / W P u P R D 2 M Q b 8 p 4 y b v P b h i m X 2 t 1 L S z v S l b W z u S z e U w r j 3 J p L J i g F l p B t q s p Q F / j / O V L L j D O U s T G u r z r 7 4 O I Y Q u z C X h r / Y 1 5 Y n R M + 4 K S W 3 2 r z o 0 G t m v a G G Y t g G T n i Z f I H w Z l a E R V c 7 A 2 Y K l c W 2 e O x Y 8 k V w S J l W k p M Q Q d R p w l J a g R j E I / R r s 6 Q S Y j p O B O D R u S N v c k 0 g 9 I 1 a s L W b i y G T z j D N X m W q d 6 1 F w U 4 a K q b 4 n q X D m D V J L U V V b s N 2 n g Z f g H d L J v C x n u a D O u 6 h O 7 v o Z C m N B T x L H 3 r n 7 Q J r N j o b z 6 X x T M y b i C Z h a P c 2 J W 1 5 Z B k N d 8 s 4 B t P 4 3 / g 7 6 d Z X + A Y O c D n A A + o 7 3 p I / o m a B U R S c b 6 L s / 6 G s 9 S / 2 q S X 1 l 9 x y p P 2 n r 3 F H x G g M G R 9 c b p 6 F 4 P c O E + Y g x Y E 4 d I 4 2 W e S B G H 2 a n x K T b N S U 6 w N / t v s R j Y U k k Y / j L l a k 8 G W M H 0 5 D M R W Y b S F 8 y y x m 5 v / E I D P l U / v D P / 7 z U d g + k M J + H x f P s W u C z D j I V 6 W W z / u H J o A T L B 3 M p O X P h 1 o q s w P k U k j 8 H q e + F o p l a 1 G l t S k 9 g j 4 Y W J O Z m I U 3 D M A 8 T u t S d W q t a 2 x K n B v u y w D T 5 k 1 j K 3 s I A L s j j C s 5 L u L K Q 9 Z x w D t a o Z U U W p w R g h v I 0 e K e 5 M E d i s p C 5 C Y 3 k 5 a + x 0 i h p 6 7 T l E F P D 9 I x m s n Y E C F / n v d B I X Y B J 8 5 I N t l h q G Q z P Z S m 6 Y n c S 9 / r A 9 b T w C M 1 P R i c n m B 6 9 r i d E W H 6 t 0 Y a m g C p I x C I g b I o n D y 2 D o X Y u Y w / r x G z 9 E a w K E H v 5 Z g 4 W p N e O U Y Y i E z V 7 1 N p k 0 g G E V k V a O G Y 5 u 4 r P S Z j I F h j L l A 2 Y g P f u 3 p O v / 8 z X c Z Y j h X w O 4 y v y q O L t E n K p i A s B r P b D x a Y 6 b Y F + 5 F Y + 9 f s t c V s h X Y 2 c W 0 u O 1 Z z / q o E 0 e h g 2 Z 8 p R 1 O l I I Q H N A x N u v S z S P X g I B m K l 1 u z h + n k S V d 9 O S g z S K w y V H w s P J J l O S y L l R U x o l 4 Z h S z t d m I N x Z l W c B J 1 E L h d I w a y i B t l u h I U r R m n m c D k 2 M 8 Y P J T G + 6 5 j V U x e T B Y f T P K N 0 5 j J m B k C S M E + 6 l h c 6 H 2 X W Y d B H m v i C O U Z i w T t l J G o Y V g Z y O b G N c 1 1 q G D I T h I n Q h F P N w 5 v h p f c c u T G P 0 3 k z M J 9 v 5 p E Q G R 7 v G w w M s K q S D Z M K p r R D s 7 o v R p d R M 0 h C x 5 Z 6 m 4 U d m X 2 C K 4 e 7 6 D N D M w t o r i Y L 8 A e 7 t q 6 r I j F z n Z p G P e G 3 s X 8 5 N 8 e p B F q 0 3 j Y 5 N C n D E J g k e G p z C A 3 6 l d B C 8 X h S i o W C F P C i B N Z a g G g r x 6 e Y 9 r U + v u B S k w S 0 e A z + Z x y S M Z m M S 3 E t K 4 W r o I t C V L p 7 f W k 9 h U l a j M O S O U X Y n A N a 5 B K 0 y V f w n q 5 L s J q W 8 M b j + Y K a 6 l B D W e 1 d C R t b E g L x R k E m P / E T X 9 K q s L S J H b U L u P v g n L z + + s v a U G 5 l U 6 v V Y A 5 h 0 K C t w k k Q B + t L g / m 4 H o p M E M 5 D c j l + A U F o s W E w v M 6 V k 3 Q O q Q 2 1 Q D 5 a w p W q f H R q S d a + Y 4 f 0 n Z q a f 5 x P Y P i T W m s U T H c J h W D n a 7 9 x M j c p i 5 n X w F A F Z V r 2 5 7 Q N E M 4 C O r g t a E 1 r a M k A W 5 2 A 2 Z d i U Q 8 w o E 6 E 6 / e U D n z R n / A G V b U Z 8 x 8 5 A a 3 f w 8 + D R q B f E s w 5 E S Q C + n B c c 0 Z f l a 3 n f B 2 J m 1 H X 0 t w 8 u p W T H 1 3 J J U o Q J t 6 1 2 G c k Y K 6 t 4 g R w N N U X B / 1 A I a X Z 9 1 4 z p o I C l O 3 p t 0 x v 4 + u X u L / U + K C H Z 8 K i d W D q S W h t d a X L j c w v p S R Z B G N O s l 3 P g V a r L Z s b s I r Q V 3 y 2 I C L K w A i D J z T V 5 + e h I Z 4 T 2 N / 6 g s Q 6 M v n s l u R j 9 2 Q O 5 h f D 0 A t z i 7 p m n k s O H N t W R 5 S b q n F / H o J + x u b m t j 4 M y y s P + g 1 I V x A O n C n W M + / 1 u n L 5 p a L U j I c Y c E b X M N j c W M w H N R n v U 0 y t Q b p S u z E S 4 0 g T D r R h w W a P x s S w W R 7 X g S R N 6 7 G N 3 o 7 G / I f D 9 A G 4 5 a P u o e o j E c 3 J f P o V L e p x 0 e C U w R 7 U O 8 P 7 w 2 A C Z z 6 5 h P Y W I b U h a G j K U T v Q t I s y p E y C R M e T 2 f C s 3 s 7 t X v 3 z f q + j z M S M i A D s Y 1 b d Z U 4 k h Q h J k E z G I 5 h 4 y 2 1 d 2 B M s Y R G N p a S U g e / k T / L S P + W u f + Z + F 5 r K l s K V e Z y j P 5 0 J 3 A F x 8 3 v 7 c u X 3 L 7 O p 4 z E D Q x F M 9 O 3 s w K r J R M H o C Y l n 0 a A L 4 C s S 8 / 3 7 j 1 Q z k Z H a 7 b Y K H P r D X F q 0 t r Y i p d L F r n 0 K o J a E y R J v G A k o B i 8 o g c 7 I J A + k n H 0 A A r Q h y V O y k G M 4 d H J 6 C z X X 9 v a e P s z C / L z U H h 1 I I p + R a C Y C 1 R 9 T 5 j B C u 9 K 2 D p T Q K V V d h y N 6 p K n I V F y s q B N s G A 8 u P K M W 8 j Z y j s A M B J N x n G C G J K J F N e N c t 6 L M M 4 p R h u J E 7 1 w a v l p 4 8 j O c B 5 w q 6 J o 1 X T I w O q l N 6 A Q 2 X t n E 3 N F 6 G 4 3 s g e j Q B / q g 9 M l o W v k p U i R + + l T U Q m b f e w Y y z k G l h m u F D 6 U 5 B 4 1 C j c e x w h S P 4 X o r l r F i W b B c L g d T z h N a N O 1 0 r V X f l t a T i s Q L O c m v p q F V Y d Z B U 5 + F j r e + f y D z L + e P 5 R B i 2 H F / / 8 O M D M V z r D Y I E K 8 I L J Y o z M N o E U Q Y f X a u I h 1 6 C K 5 F b e W 9 P 9 b W C 0 Y f 4 0 U 3 5 e H D R 6 o N l a H i 0 a 7 M 5 + 7 C u f V 8 H t Y + I z F o A u M E 7 O 7 u 4 w I O z M J P V J u F c F E 3 M l D / h a r 2 1 V d f w l N A M 0 G G c u l z t f c Q z F q S d p 8 Z E M x + B p G h U 9 V e p 1 m E h / a 6 J O g Y 7 R L 8 E / Q E I 1 I g n A E d Y o b 4 S Z w e D o 8 I w f z R j Y m 5 h + y y l F M 3 o S X O E N I G K p 1 H 6 I e C T h J z F W i 1 U 0 P 7 o 3 D A F 0 C g j D w 2 N J z P x X L j T M 8 A n B 6 Y y 1 z 1 P w E 6 4 P 7 x 0 L A a O i c B 0 v / y Q f O O E 7 n c v Y Q E w s 8 U R B R e 3 P 6 H 3 4 X A Y J x / U g L h P 7 h k Q C y R W B x K E F o K n 8 k 0 X s q V K 2 a j L s 0 d + M L w Y W g C T i M u C r B 6 j x Y C k 0 i 9 9 n b 2 e h q a n 3 / F k / K m 7 c r B / j 4 E a V k n g D U r B X 4 U n 4 d E 1 W w 2 Z W V l B d p y w o 1 w W W p i 1 o t 3 q v g A P u X G e b p q m P J g S v s + a / B i C z D D I e M p + E L / 1 / c a b j Z Z A U P d R q d 4 x L h W e F 2 z e 4 l J T M W J v 6 c 7 u 2 K b A 7 F r k J y l i L Q 6 L E c L s y e f k 2 v X 1 g / N D 2 4 V 0 r U q G K B F E C N r s e 0 f E r 4 C 2 s g F o y i 0 M / H P I S M d B 4 f Y M E u S i n N + K g R z l M d y I 2 Q 8 E T Q U G Z V I Q q N x l 2 8 y L J l L w 9 M z w K t 3 U P P n y k K y W Y v j n g V Z h b N f h O n E v C 3 W h K M D O g 2 F F B g 6 f V m 1 8 F h Q u 5 H J N D X n 6 F l t m B A 6 x w M m 4 s / N Z g u a q q o B A R K h m o A w 9 x i o I J P R N w g k M b V V O h 3 H m L D I 5 Z A W A s G b v Y j U t w a S X y / o U o 0 z A Q 3 Z f O t A 1 r 6 C / s S 9 y N j f + c 5 b + C E E U + u + u g F c S E p m 4 g Z v 7 J u f / d k / g O 9 m 6 / N B B 2 K 3 h d u w i A 2 F R R S C F g z N o j / h L I i U W 8 t + h s H l N c z S D x f Q 1 n / 4 V t N 9 a a k D q f 9 I I 2 k k W K b T x 8 I J E O K C + g O T Q F + m t W l I e 9 u S h S 8 W v P m M o U 6 k t C N R a D T I x + P a O 2 o q K e G r l u E d P Z D o d U d u j T J 5 h e 6 9 W g F e h y r D 4 x x q q i j N P j C i 0 Y 2 B a E M S T 9 F U w m D Q 7 B u 5 7 p X i T + E Y 7 n a H K 5 8 y N k 1 j B 0 z / C O + 8 8 9 v G I s y 7 K z D h 9 i W f e o o 2 U D v A v B y 6 / j i Q k b g i l K b f J H h J x / S t P C 1 F a U / t 4 9 D 8 8 7 W U p 6 m 8 q B W J m Q K O y x B o u z N j 4 d C 5 x 1 g w U z 2 Z i o k T 9 n Y 4 G e 5 3 g t n q D A 5 w u X s C A u I s 4 E 7 y + T U G F M i M I d n Y g C + L N j E D P Q V V a J p c F R f R 1 c n 0 u V N p p q q d 7 R 5 a y M f q o D t y 8 D P R w x h K 7 m g S T u K 5 O R t x A a b h 8 8 C g j X G C 1 o 4 U 0 O c M m 8 f g 9 C 7 m Y p D 6 L C 6 f x C A 6 k o h l o F F K k y U s Y L U d a T z s y f z n c k w 4 w r k k e r 6 O H t z 7 7 L 2 n j 0 T f g 4 A l j x d / P J L 0 D C Q s Z V + X H D R Z F s z M 5 E p r g A 5 W o s F x y o T M X O B f 6 t g Q f A 5 I C J i e X G m v 9 9 H A B 0 1 J E r x 3 c + 7 n w y x k E q P f l I m g d H W 4 L Y x / h W i k A w G Q h J n D M H 9 d L N v L i Y s M a 9 h x w H 0 5 i R 1 H f 0 7 q Q 7 Z H T T 9 G B a G R G Z 3 i i 1 q K 9 + Z 3 f H S a F b V 6 Q 5 k q n o C w i 0 Y 1 7 S e d S a n B z N 0 d I 3 h F Q d w 2 o 6 Y D M i j O x Y 9 B 3 x N c o B g G U T b A V F E M V j Q 1 e W x P A I z d A 0 O m y z C 7 0 b h i I a + 7 A F I 7 M f q X A j e n d X + w h H B L I w a z R r H X 6 M t u 0 x T u E N l m S W h G i H V s q Z l g / 0 F 4 c t t N R j 5 p / o W 4 q y S 0 k 9 u H U K F C R 5 d z u 6 H P G n R L I j y H b o V E h m K U K Y t O K a V T 0 F S Q O P A f q J m m M R M n 7 2 o P u 5 J d S U q 6 F M d 5 3 v c c w I C h v P f 6 V s G A A 4 s b k l i 9 m m p 5 E C t a 4 z M V t w o p J F b V 7 + G L c y J J M F k y m h G L y / T p e + k F f e 1 A 5 g J R 0 k G P w E Q 4 / B 7 X 1 z A 9 m I s a x R 5 0 M X B M 4 q T U 9 h s 6 A Q y Q 0 N z l E m m m P z E Q w g T h t s H K p d C Y T g L P k Q d 9 U Y B 4 v s N 4 w I y B i O X i O A q p s S C D 4 3 m Y / j S A B u 3 1 G Q 2 F J v J / 5 n P w c Z k b x / k d M l I K x J r N p l U D J O K M A H p 7 R X G / J B v X c E D 4 j g u G M 0 M Q X m C e n j e x H Q i 7 W I p z U x F p b n a E O 3 / w 8 6 z o V s B Q 8 5 z P 8 h j 9 c G z 5 B s J S 6 Q X P N A n / 6 2 9 u y t / / l z v y 2 5 9 U 5 X t 3 G / K l 6 w V o f d w f m o l m q T c v 5 2 n r A L y c M h F v A d O Q y 8 y D z 5 8 V q B a F e U o B o A z F 9 T g 9 q N h c g g U W W T v u 9 A V d n V 3 P B 2 C 5 q 8 D s s E C A F i Q N N c u w l g o A O Y O B 5 V J m F i m c B 7 G B q W J p a M J 5 a J E l v O j 4 H 5 k J 3 k Z b T M Y E Q e J y N D G p P R n o C M D 7 t F q c C I U j f c w 1 4 P 2 9 N p C h b M f b Y 8 h L n j 3 Z t m F A X u r y F C Y + M q p H R u p Z n M / K 4 v l g 0 g z g p 8 D s R D f i e t M z 4 s l M M Q i p i c I J 3 2 t f s R 4 C N B q l P 0 1 n / c l v J k P B + U J W 1 5 F x 0 p Q 5 c t z S M + z 2 I U i g M c I p N b W Z L Z G A f 0 W p z 4 w f B i W 6 Z l i e 1 s m 4 X n 0 Q X j L G W h / J q D J V N A G m H C r L P A l 0 u l l 3 I p n F v W P e 9 Y 6 A D 5 w a I P X 7 z 9 l u d 9 T P p s b y f E J L / t 7 v P J T v P e h q R d 3 N q i F f f 7 U o K 1 l q J v R x s J 5 t H H B 5 b k h H R q K m c m B i k e 8 0 i P E Z A B l d t W k s J P 8 / j J j E / F q 4 Y E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 G u i d = " 0 3 e 7 d f 1 1 - 0 c 6 7 - 4 9 3 f - b b 0 2 - 5 4 5 6 4 1 3 7 f 5 a c "   R e v = " 2 "   R e v G u i d = " e 5 e 8 7 4 d 3 - b c 4 7 - 4 e 2 b - b 8 f 4 - 0 e a 4 3 a 4 3 e 9 c 4 "   V i s i b l e = " t r u e "   I n s t O n l y = " f a l s e "   G e o D a t a G u i d = " a 7 4 4 d 0 9 b - 6 b 7 e - 4 2 9 5 - 8 d a 4 - b 0 8 0 e b 7 d 0 7 f 6 " & g t ; & l t ; G e o V i s 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A316384-1EA8-4F96-B510-87305E05194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7FDA9E7-829E-4511-AB80-253F928B839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By Lat</vt:lpstr>
      <vt:lpstr>By Lat All</vt:lpstr>
      <vt:lpstr>By Elevation</vt:lpstr>
      <vt:lpstr>List of Stations</vt:lpstr>
      <vt:lpstr>Comparison with UC</vt:lpstr>
      <vt:lpstr>Comparison Charts</vt:lpstr>
    </vt:vector>
  </TitlesOfParts>
  <Company>CSU, Fresno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CWIstu</dc:creator>
  <cp:lastModifiedBy>CWI Student</cp:lastModifiedBy>
  <dcterms:created xsi:type="dcterms:W3CDTF">2016-06-27T21:32:42Z</dcterms:created>
  <dcterms:modified xsi:type="dcterms:W3CDTF">2016-07-19T21:34:23Z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WorkbookGuid">
    <vt:lpwstr>19cbc08f-15c2-433f-b66c-e8488d6f73ca</vt:lpwstr>
  </property>
</Properties>
</file>