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390" yWindow="525" windowWidth="19815" windowHeight="7365" activeTab="6"/>
  </bookViews>
  <sheets>
    <sheet name="Sheet2" sheetId="2" r:id="rId1"/>
    <sheet name="Sheet4" sheetId="4" r:id="rId2"/>
    <sheet name="Sheet5" sheetId="5" r:id="rId3"/>
    <sheet name="Sheet6" sheetId="6" r:id="rId4"/>
    <sheet name="Sheet7" sheetId="7" r:id="rId5"/>
    <sheet name="Sheet1" sheetId="1" r:id="rId6"/>
    <sheet name="Dashboard" sheetId="3" r:id="rId7"/>
  </sheets>
  <definedNames>
    <definedName name="ExternalData_1" localSheetId="5">Sheet1!$B$4:$F$64</definedName>
    <definedName name="state_names">#REF!</definedName>
  </definedNames>
  <calcPr calcId="125725"/>
  <pivotCaches>
    <pivotCache cacheId="3" r:id="rId8"/>
  </pivotCaches>
</workbook>
</file>

<file path=xl/calcChain.xml><?xml version="1.0" encoding="utf-8"?>
<calcChain xmlns="http://schemas.openxmlformats.org/spreadsheetml/2006/main">
  <c r="N5" i="1"/>
  <c r="D64"/>
  <c r="E64"/>
  <c r="F64"/>
  <c r="C64"/>
  <c r="D62"/>
  <c r="E62"/>
  <c r="F62"/>
  <c r="D63"/>
  <c r="E63"/>
  <c r="F63"/>
  <c r="C63"/>
  <c r="C62"/>
  <c r="J4"/>
  <c r="J9"/>
  <c r="J11"/>
  <c r="J10"/>
  <c r="J7"/>
  <c r="D61"/>
  <c r="E61"/>
  <c r="F61"/>
  <c r="C61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"/>
  <c r="L7"/>
  <c r="L8"/>
  <c r="L9"/>
  <c r="L10"/>
  <c r="L11"/>
  <c r="L12"/>
  <c r="L13"/>
  <c r="L14"/>
  <c r="L15"/>
  <c r="L16"/>
  <c r="L17"/>
  <c r="L18"/>
  <c r="L19"/>
  <c r="L5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62" s="1"/>
  <c r="G61" l="1"/>
  <c r="G64"/>
  <c r="G63"/>
  <c r="J5"/>
  <c r="J6" s="1"/>
</calcChain>
</file>

<file path=xl/sharedStrings.xml><?xml version="1.0" encoding="utf-8"?>
<sst xmlns="http://schemas.openxmlformats.org/spreadsheetml/2006/main" count="219" uniqueCount="85">
  <si>
    <t>COVID-19 US by State - current</t>
  </si>
  <si>
    <t>state</t>
  </si>
  <si>
    <t>positive</t>
  </si>
  <si>
    <t>deaths</t>
  </si>
  <si>
    <t>modified</t>
  </si>
  <si>
    <t>total</t>
  </si>
  <si>
    <t>pos %</t>
  </si>
  <si>
    <t>Total</t>
  </si>
  <si>
    <t>NY</t>
  </si>
  <si>
    <t>Positive</t>
  </si>
  <si>
    <t>NJ</t>
  </si>
  <si>
    <t>Pos %</t>
  </si>
  <si>
    <t>MI</t>
  </si>
  <si>
    <t>Deaths</t>
  </si>
  <si>
    <t>CA</t>
  </si>
  <si>
    <t>LA</t>
  </si>
  <si>
    <t>Latest</t>
  </si>
  <si>
    <t>MA</t>
  </si>
  <si>
    <t>Oldest</t>
  </si>
  <si>
    <t>FL</t>
  </si>
  <si>
    <t>Rows</t>
  </si>
  <si>
    <t>IL</t>
  </si>
  <si>
    <t>PA</t>
  </si>
  <si>
    <t>WA</t>
  </si>
  <si>
    <t>GA</t>
  </si>
  <si>
    <t>TX</t>
  </si>
  <si>
    <t>CT</t>
  </si>
  <si>
    <t>CO</t>
  </si>
  <si>
    <t>IN</t>
  </si>
  <si>
    <t>OH</t>
  </si>
  <si>
    <t>TN</t>
  </si>
  <si>
    <t>MD</t>
  </si>
  <si>
    <t>NC</t>
  </si>
  <si>
    <t>MO</t>
  </si>
  <si>
    <t>WI</t>
  </si>
  <si>
    <t>VA</t>
  </si>
  <si>
    <t>AZ</t>
  </si>
  <si>
    <t>SC</t>
  </si>
  <si>
    <t>NV</t>
  </si>
  <si>
    <t>AL</t>
  </si>
  <si>
    <t>MS</t>
  </si>
  <si>
    <t>UT</t>
  </si>
  <si>
    <t>OK</t>
  </si>
  <si>
    <t>MN</t>
  </si>
  <si>
    <t>OR</t>
  </si>
  <si>
    <t>KY</t>
  </si>
  <si>
    <t>ID</t>
  </si>
  <si>
    <t>RI</t>
  </si>
  <si>
    <t>DC</t>
  </si>
  <si>
    <t>AR</t>
  </si>
  <si>
    <t>IA</t>
  </si>
  <si>
    <t>KS</t>
  </si>
  <si>
    <t>NH</t>
  </si>
  <si>
    <t>DE</t>
  </si>
  <si>
    <t>ME</t>
  </si>
  <si>
    <t>NM</t>
  </si>
  <si>
    <t>VT</t>
  </si>
  <si>
    <t>PR</t>
  </si>
  <si>
    <t>HI</t>
  </si>
  <si>
    <t>NE</t>
  </si>
  <si>
    <t>MT</t>
  </si>
  <si>
    <t>WV</t>
  </si>
  <si>
    <t>SD</t>
  </si>
  <si>
    <t>ND</t>
  </si>
  <si>
    <t>WY</t>
  </si>
  <si>
    <t>AK</t>
  </si>
  <si>
    <t>GU</t>
  </si>
  <si>
    <t>VI</t>
  </si>
  <si>
    <t>MP</t>
  </si>
  <si>
    <t>AS</t>
  </si>
  <si>
    <t>IF</t>
  </si>
  <si>
    <t>SUM</t>
  </si>
  <si>
    <t>SUMIF</t>
  </si>
  <si>
    <t>TOTAL</t>
  </si>
  <si>
    <t>MAX</t>
  </si>
  <si>
    <t>MIN</t>
  </si>
  <si>
    <t>AVERAGE</t>
  </si>
  <si>
    <t>Row Labels</t>
  </si>
  <si>
    <t>Grand Total</t>
  </si>
  <si>
    <t>Count of deaths</t>
  </si>
  <si>
    <t>Sum of total</t>
  </si>
  <si>
    <t>Sum of pos %</t>
  </si>
  <si>
    <t>Sum of positive</t>
  </si>
  <si>
    <t>Values</t>
  </si>
  <si>
    <t>(All)</t>
  </si>
</sst>
</file>

<file path=xl/styles.xml><?xml version="1.0" encoding="utf-8"?>
<styleSheet xmlns="http://schemas.openxmlformats.org/spreadsheetml/2006/main">
  <numFmts count="1">
    <numFmt numFmtId="164" formatCode="m/d\ hh:mm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3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9" fontId="3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0" xfId="0" applyFill="1" applyBorder="1" applyAlignment="1"/>
    <xf numFmtId="0" fontId="0" fillId="3" borderId="0" xfId="0" applyFont="1" applyFill="1" applyBorder="1" applyAlignment="1"/>
    <xf numFmtId="0" fontId="0" fillId="4" borderId="0" xfId="0" applyFill="1" applyBorder="1" applyAlignment="1"/>
    <xf numFmtId="0" fontId="0" fillId="5" borderId="0" xfId="0" applyFill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pivotButton="1" applyFont="1" applyBorder="1" applyAlignment="1"/>
    <xf numFmtId="0" fontId="0" fillId="0" borderId="9" xfId="0" applyFont="1" applyBorder="1" applyAlignment="1"/>
    <xf numFmtId="0" fontId="0" fillId="0" borderId="6" xfId="0" applyFont="1" applyBorder="1" applyAlignment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8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22" fontId="0" fillId="0" borderId="5" xfId="0" applyNumberFormat="1" applyFont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14" fontId="0" fillId="0" borderId="7" xfId="0" applyNumberFormat="1" applyFont="1" applyBorder="1" applyAlignment="1"/>
    <xf numFmtId="0" fontId="0" fillId="0" borderId="2" xfId="0" applyNumberFormat="1" applyFont="1" applyBorder="1" applyAlignment="1"/>
    <xf numFmtId="0" fontId="0" fillId="0" borderId="9" xfId="0" applyNumberFormat="1" applyFont="1" applyBorder="1" applyAlignment="1"/>
    <xf numFmtId="0" fontId="0" fillId="0" borderId="5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8" xfId="0" pivotButton="1" applyFont="1" applyBorder="1" applyAlignment="1"/>
    <xf numFmtId="0" fontId="0" fillId="0" borderId="8" xfId="0" applyFont="1" applyBorder="1" applyAlignment="1"/>
  </cellXfs>
  <cellStyles count="1"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9E2F3"/>
          <bgColor rgb="FFD9E2F3"/>
        </patternFill>
      </fill>
    </dxf>
  </dxfs>
  <tableStyles count="1">
    <tableStyle name="Sheet1-style" pivot="0" count="2">
      <tableStyleElement type="headerRow" dxfId="5"/>
      <tableStyleElement type="firstRowStripe" dxfId="4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[Q-4 covid dataset assignment.xlsx]Sheet2!PivotTable1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Deth</a:t>
            </a:r>
          </a:p>
        </c:rich>
      </c:tx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76095341355469E-2"/>
          <c:y val="0.19480351414406533"/>
          <c:w val="0.90415101046906399"/>
          <c:h val="0.38194808982210571"/>
        </c:manualLayout>
      </c:layout>
      <c:bar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Sheet2!$A$4:$A$43</c:f>
              <c:strCache>
                <c:ptCount val="39"/>
                <c:pt idx="0">
                  <c:v>43920.875</c:v>
                </c:pt>
                <c:pt idx="1">
                  <c:v>43923.1141865079</c:v>
                </c:pt>
                <c:pt idx="2">
                  <c:v>43923.6145833333</c:v>
                </c:pt>
                <c:pt idx="3">
                  <c:v>2459694.39444444</c:v>
                </c:pt>
                <c:pt idx="4">
                  <c:v>30-03-2020 21:00</c:v>
                </c:pt>
                <c:pt idx="5">
                  <c:v>31-03-2020 22:00</c:v>
                </c:pt>
                <c:pt idx="6">
                  <c:v>01-04-2020 06:00</c:v>
                </c:pt>
                <c:pt idx="7">
                  <c:v>01-04-2020 07:00</c:v>
                </c:pt>
                <c:pt idx="8">
                  <c:v>01-04-2020 09:00</c:v>
                </c:pt>
                <c:pt idx="9">
                  <c:v>01-04-2020 15:00</c:v>
                </c:pt>
                <c:pt idx="10">
                  <c:v>01-04-2020 16:00</c:v>
                </c:pt>
                <c:pt idx="11">
                  <c:v>01-04-2020 17:00</c:v>
                </c:pt>
                <c:pt idx="12">
                  <c:v>01-04-2020 18:00</c:v>
                </c:pt>
                <c:pt idx="13">
                  <c:v>01-04-2020 19:00</c:v>
                </c:pt>
                <c:pt idx="14">
                  <c:v>01-04-2020 21:59</c:v>
                </c:pt>
                <c:pt idx="15">
                  <c:v>01-04-2020 22:00</c:v>
                </c:pt>
                <c:pt idx="16">
                  <c:v>01-04-2020 22:17</c:v>
                </c:pt>
                <c:pt idx="17">
                  <c:v>02-04-2020 01:00</c:v>
                </c:pt>
                <c:pt idx="18">
                  <c:v>02-04-2020 05:00</c:v>
                </c:pt>
                <c:pt idx="19">
                  <c:v>02-04-2020 06:30</c:v>
                </c:pt>
                <c:pt idx="20">
                  <c:v>02-04-2020 07:00</c:v>
                </c:pt>
                <c:pt idx="21">
                  <c:v>02-04-2020 07:30</c:v>
                </c:pt>
                <c:pt idx="22">
                  <c:v>02-04-2020 08:00</c:v>
                </c:pt>
                <c:pt idx="23">
                  <c:v>02-04-2020 08:30</c:v>
                </c:pt>
                <c:pt idx="24">
                  <c:v>02-04-2020 09:00</c:v>
                </c:pt>
                <c:pt idx="25">
                  <c:v>02-04-2020 09:01</c:v>
                </c:pt>
                <c:pt idx="26">
                  <c:v>02-04-2020 09:28</c:v>
                </c:pt>
                <c:pt idx="27">
                  <c:v>02-04-2020 09:45</c:v>
                </c:pt>
                <c:pt idx="28">
                  <c:v>02-04-2020 10:00</c:v>
                </c:pt>
                <c:pt idx="29">
                  <c:v>02-04-2020 10:56</c:v>
                </c:pt>
                <c:pt idx="30">
                  <c:v>02-04-2020 11:00</c:v>
                </c:pt>
                <c:pt idx="31">
                  <c:v>02-04-2020 12:00</c:v>
                </c:pt>
                <c:pt idx="32">
                  <c:v>02-04-2020 12:45</c:v>
                </c:pt>
                <c:pt idx="33">
                  <c:v>02-04-2020 13:00</c:v>
                </c:pt>
                <c:pt idx="34">
                  <c:v>02-04-2020 13:30</c:v>
                </c:pt>
                <c:pt idx="35">
                  <c:v>02-04-2020 13:58</c:v>
                </c:pt>
                <c:pt idx="36">
                  <c:v>02-04-2020 14:00</c:v>
                </c:pt>
                <c:pt idx="37">
                  <c:v>02-04-2020 14:04</c:v>
                </c:pt>
                <c:pt idx="38">
                  <c:v>02-04-2020 14:45</c:v>
                </c:pt>
              </c:strCache>
            </c:strRef>
          </c:cat>
          <c:val>
            <c:numRef>
              <c:f>Sheet2!$B$4:$B$43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axId val="78611200"/>
        <c:axId val="99758848"/>
      </c:barChart>
      <c:catAx>
        <c:axId val="78611200"/>
        <c:scaling>
          <c:orientation val="minMax"/>
        </c:scaling>
        <c:axPos val="b"/>
        <c:numFmt formatCode="General" sourceLinked="0"/>
        <c:tickLblPos val="nextTo"/>
        <c:crossAx val="99758848"/>
        <c:crossesAt val="0"/>
        <c:auto val="1"/>
        <c:lblAlgn val="ctr"/>
        <c:lblOffset val="100"/>
      </c:catAx>
      <c:valAx>
        <c:axId val="99758848"/>
        <c:scaling>
          <c:orientation val="minMax"/>
        </c:scaling>
        <c:axPos val="l"/>
        <c:majorGridlines/>
        <c:numFmt formatCode="General" sourceLinked="1"/>
        <c:tickLblPos val="nextTo"/>
        <c:crossAx val="78611200"/>
        <c:crosses val="autoZero"/>
        <c:crossBetween val="midCat"/>
      </c:valAx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[Q-4 covid dataset assignment.xlsx]Sheet7!PivotTable5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0090670484371291E-2"/>
          <c:y val="0.10710941097314469"/>
          <c:w val="0.89688195483828981"/>
          <c:h val="0.65837669635942386"/>
        </c:manualLayout>
      </c:layout>
      <c:barChart>
        <c:barDir val="col"/>
        <c:grouping val="clustered"/>
        <c:ser>
          <c:idx val="0"/>
          <c:order val="0"/>
          <c:tx>
            <c:strRef>
              <c:f>Sheet7!$B$4:$B$5</c:f>
              <c:strCache>
                <c:ptCount val="1"/>
                <c:pt idx="0">
                  <c:v>Sum of total</c:v>
                </c:pt>
              </c:strCache>
            </c:strRef>
          </c:tx>
          <c:cat>
            <c:strRef>
              <c:f>Sheet7!$A$6:$A$64</c:f>
              <c:strCache>
                <c:ptCount val="58"/>
                <c:pt idx="0">
                  <c:v>0</c:v>
                </c:pt>
                <c:pt idx="1">
                  <c:v>8</c:v>
                </c:pt>
                <c:pt idx="2">
                  <c:v>33</c:v>
                </c:pt>
                <c:pt idx="3">
                  <c:v>82</c:v>
                </c:pt>
                <c:pt idx="4">
                  <c:v>143</c:v>
                </c:pt>
                <c:pt idx="5">
                  <c:v>150</c:v>
                </c:pt>
                <c:pt idx="6">
                  <c:v>159</c:v>
                </c:pt>
                <c:pt idx="7">
                  <c:v>165</c:v>
                </c:pt>
                <c:pt idx="8">
                  <c:v>217</c:v>
                </c:pt>
                <c:pt idx="9">
                  <c:v>227</c:v>
                </c:pt>
                <c:pt idx="10">
                  <c:v>246</c:v>
                </c:pt>
                <c:pt idx="11">
                  <c:v>258</c:v>
                </c:pt>
                <c:pt idx="12">
                  <c:v>316</c:v>
                </c:pt>
                <c:pt idx="13">
                  <c:v>338</c:v>
                </c:pt>
                <c:pt idx="14">
                  <c:v>363</c:v>
                </c:pt>
                <c:pt idx="15">
                  <c:v>376</c:v>
                </c:pt>
                <c:pt idx="16">
                  <c:v>393</c:v>
                </c:pt>
                <c:pt idx="17">
                  <c:v>415</c:v>
                </c:pt>
                <c:pt idx="18">
                  <c:v>552</c:v>
                </c:pt>
                <c:pt idx="19">
                  <c:v>614</c:v>
                </c:pt>
                <c:pt idx="20">
                  <c:v>643</c:v>
                </c:pt>
                <c:pt idx="21">
                  <c:v>653</c:v>
                </c:pt>
                <c:pt idx="22">
                  <c:v>657</c:v>
                </c:pt>
                <c:pt idx="23">
                  <c:v>669</c:v>
                </c:pt>
                <c:pt idx="24">
                  <c:v>680</c:v>
                </c:pt>
                <c:pt idx="25">
                  <c:v>736</c:v>
                </c:pt>
                <c:pt idx="26">
                  <c:v>742</c:v>
                </c:pt>
                <c:pt idx="27">
                  <c:v>879</c:v>
                </c:pt>
                <c:pt idx="28">
                  <c:v>1074</c:v>
                </c:pt>
                <c:pt idx="29">
                  <c:v>1177</c:v>
                </c:pt>
                <c:pt idx="30">
                  <c:v>1233</c:v>
                </c:pt>
                <c:pt idx="31">
                  <c:v>1458</c:v>
                </c:pt>
                <c:pt idx="32">
                  <c:v>1554</c:v>
                </c:pt>
                <c:pt idx="33">
                  <c:v>1598</c:v>
                </c:pt>
                <c:pt idx="34">
                  <c:v>1706</c:v>
                </c:pt>
                <c:pt idx="35">
                  <c:v>1730</c:v>
                </c:pt>
                <c:pt idx="36">
                  <c:v>1834</c:v>
                </c:pt>
                <c:pt idx="37">
                  <c:v>1857</c:v>
                </c:pt>
                <c:pt idx="38">
                  <c:v>2331</c:v>
                </c:pt>
                <c:pt idx="39">
                  <c:v>2845</c:v>
                </c:pt>
                <c:pt idx="40">
                  <c:v>2902</c:v>
                </c:pt>
                <c:pt idx="41">
                  <c:v>3039</c:v>
                </c:pt>
                <c:pt idx="42">
                  <c:v>3342</c:v>
                </c:pt>
                <c:pt idx="43">
                  <c:v>3824</c:v>
                </c:pt>
                <c:pt idx="44">
                  <c:v>4268.01785714286</c:v>
                </c:pt>
                <c:pt idx="45">
                  <c:v>4669</c:v>
                </c:pt>
                <c:pt idx="46">
                  <c:v>5348</c:v>
                </c:pt>
                <c:pt idx="47">
                  <c:v>5984</c:v>
                </c:pt>
                <c:pt idx="48">
                  <c:v>7016</c:v>
                </c:pt>
                <c:pt idx="49">
                  <c:v>7695</c:v>
                </c:pt>
                <c:pt idx="50">
                  <c:v>8010</c:v>
                </c:pt>
                <c:pt idx="51">
                  <c:v>8966</c:v>
                </c:pt>
                <c:pt idx="52">
                  <c:v>9150</c:v>
                </c:pt>
                <c:pt idx="53">
                  <c:v>9191</c:v>
                </c:pt>
                <c:pt idx="54">
                  <c:v>10791</c:v>
                </c:pt>
                <c:pt idx="55">
                  <c:v>25590</c:v>
                </c:pt>
                <c:pt idx="56">
                  <c:v>92381</c:v>
                </c:pt>
                <c:pt idx="57">
                  <c:v>239009</c:v>
                </c:pt>
              </c:strCache>
            </c:strRef>
          </c:cat>
          <c:val>
            <c:numRef>
              <c:f>Sheet7!$B$6:$B$64</c:f>
              <c:numCache>
                <c:formatCode>General</c:formatCode>
                <c:ptCount val="58"/>
                <c:pt idx="0">
                  <c:v>40</c:v>
                </c:pt>
                <c:pt idx="1">
                  <c:v>21</c:v>
                </c:pt>
                <c:pt idx="2">
                  <c:v>182</c:v>
                </c:pt>
                <c:pt idx="3">
                  <c:v>524</c:v>
                </c:pt>
                <c:pt idx="4">
                  <c:v>5022</c:v>
                </c:pt>
                <c:pt idx="5">
                  <c:v>2589</c:v>
                </c:pt>
                <c:pt idx="6">
                  <c:v>4980</c:v>
                </c:pt>
                <c:pt idx="7">
                  <c:v>4382</c:v>
                </c:pt>
                <c:pt idx="8">
                  <c:v>5493</c:v>
                </c:pt>
                <c:pt idx="9">
                  <c:v>5320</c:v>
                </c:pt>
                <c:pt idx="10">
                  <c:v>4224</c:v>
                </c:pt>
                <c:pt idx="11">
                  <c:v>10464</c:v>
                </c:pt>
                <c:pt idx="12">
                  <c:v>1920</c:v>
                </c:pt>
                <c:pt idx="13">
                  <c:v>5049</c:v>
                </c:pt>
                <c:pt idx="14">
                  <c:v>14011</c:v>
                </c:pt>
                <c:pt idx="15">
                  <c:v>6464</c:v>
                </c:pt>
                <c:pt idx="16">
                  <c:v>4959</c:v>
                </c:pt>
                <c:pt idx="17">
                  <c:v>6493</c:v>
                </c:pt>
                <c:pt idx="18">
                  <c:v>6611</c:v>
                </c:pt>
                <c:pt idx="19">
                  <c:v>8668</c:v>
                </c:pt>
                <c:pt idx="20">
                  <c:v>8523</c:v>
                </c:pt>
                <c:pt idx="21">
                  <c:v>5070</c:v>
                </c:pt>
                <c:pt idx="22">
                  <c:v>5069</c:v>
                </c:pt>
                <c:pt idx="23">
                  <c:v>7282</c:v>
                </c:pt>
                <c:pt idx="24">
                  <c:v>7900</c:v>
                </c:pt>
                <c:pt idx="25">
                  <c:v>14868</c:v>
                </c:pt>
                <c:pt idx="26">
                  <c:v>22394</c:v>
                </c:pt>
                <c:pt idx="27">
                  <c:v>2144</c:v>
                </c:pt>
                <c:pt idx="28">
                  <c:v>21065</c:v>
                </c:pt>
                <c:pt idx="29">
                  <c:v>5930</c:v>
                </c:pt>
                <c:pt idx="30">
                  <c:v>8736</c:v>
                </c:pt>
                <c:pt idx="31">
                  <c:v>14046</c:v>
                </c:pt>
                <c:pt idx="32">
                  <c:v>6995</c:v>
                </c:pt>
                <c:pt idx="33">
                  <c:v>22709</c:v>
                </c:pt>
                <c:pt idx="34">
                  <c:v>17589</c:v>
                </c:pt>
                <c:pt idx="35">
                  <c:v>22047</c:v>
                </c:pt>
                <c:pt idx="36">
                  <c:v>19683</c:v>
                </c:pt>
                <c:pt idx="37">
                  <c:v>28679</c:v>
                </c:pt>
                <c:pt idx="38">
                  <c:v>21221</c:v>
                </c:pt>
                <c:pt idx="39">
                  <c:v>34611</c:v>
                </c:pt>
                <c:pt idx="40">
                  <c:v>34918</c:v>
                </c:pt>
                <c:pt idx="41">
                  <c:v>16285</c:v>
                </c:pt>
                <c:pt idx="42">
                  <c:v>18645</c:v>
                </c:pt>
                <c:pt idx="43">
                  <c:v>18300</c:v>
                </c:pt>
                <c:pt idx="44">
                  <c:v>22636.75</c:v>
                </c:pt>
                <c:pt idx="45">
                  <c:v>50679</c:v>
                </c:pt>
                <c:pt idx="46">
                  <c:v>22957</c:v>
                </c:pt>
                <c:pt idx="47">
                  <c:v>74798</c:v>
                </c:pt>
                <c:pt idx="48">
                  <c:v>54714</c:v>
                </c:pt>
                <c:pt idx="49">
                  <c:v>43656</c:v>
                </c:pt>
                <c:pt idx="50">
                  <c:v>77296</c:v>
                </c:pt>
                <c:pt idx="51">
                  <c:v>56608</c:v>
                </c:pt>
                <c:pt idx="52">
                  <c:v>51086</c:v>
                </c:pt>
                <c:pt idx="53">
                  <c:v>33000</c:v>
                </c:pt>
                <c:pt idx="54">
                  <c:v>22684</c:v>
                </c:pt>
                <c:pt idx="55">
                  <c:v>59110</c:v>
                </c:pt>
                <c:pt idx="56">
                  <c:v>477930</c:v>
                </c:pt>
                <c:pt idx="57">
                  <c:v>1267658</c:v>
                </c:pt>
              </c:numCache>
            </c:numRef>
          </c:val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Sum of pos %</c:v>
                </c:pt>
              </c:strCache>
            </c:strRef>
          </c:tx>
          <c:cat>
            <c:strRef>
              <c:f>Sheet7!$A$6:$A$64</c:f>
              <c:strCache>
                <c:ptCount val="58"/>
                <c:pt idx="0">
                  <c:v>0</c:v>
                </c:pt>
                <c:pt idx="1">
                  <c:v>8</c:v>
                </c:pt>
                <c:pt idx="2">
                  <c:v>33</c:v>
                </c:pt>
                <c:pt idx="3">
                  <c:v>82</c:v>
                </c:pt>
                <c:pt idx="4">
                  <c:v>143</c:v>
                </c:pt>
                <c:pt idx="5">
                  <c:v>150</c:v>
                </c:pt>
                <c:pt idx="6">
                  <c:v>159</c:v>
                </c:pt>
                <c:pt idx="7">
                  <c:v>165</c:v>
                </c:pt>
                <c:pt idx="8">
                  <c:v>217</c:v>
                </c:pt>
                <c:pt idx="9">
                  <c:v>227</c:v>
                </c:pt>
                <c:pt idx="10">
                  <c:v>246</c:v>
                </c:pt>
                <c:pt idx="11">
                  <c:v>258</c:v>
                </c:pt>
                <c:pt idx="12">
                  <c:v>316</c:v>
                </c:pt>
                <c:pt idx="13">
                  <c:v>338</c:v>
                </c:pt>
                <c:pt idx="14">
                  <c:v>363</c:v>
                </c:pt>
                <c:pt idx="15">
                  <c:v>376</c:v>
                </c:pt>
                <c:pt idx="16">
                  <c:v>393</c:v>
                </c:pt>
                <c:pt idx="17">
                  <c:v>415</c:v>
                </c:pt>
                <c:pt idx="18">
                  <c:v>552</c:v>
                </c:pt>
                <c:pt idx="19">
                  <c:v>614</c:v>
                </c:pt>
                <c:pt idx="20">
                  <c:v>643</c:v>
                </c:pt>
                <c:pt idx="21">
                  <c:v>653</c:v>
                </c:pt>
                <c:pt idx="22">
                  <c:v>657</c:v>
                </c:pt>
                <c:pt idx="23">
                  <c:v>669</c:v>
                </c:pt>
                <c:pt idx="24">
                  <c:v>680</c:v>
                </c:pt>
                <c:pt idx="25">
                  <c:v>736</c:v>
                </c:pt>
                <c:pt idx="26">
                  <c:v>742</c:v>
                </c:pt>
                <c:pt idx="27">
                  <c:v>879</c:v>
                </c:pt>
                <c:pt idx="28">
                  <c:v>1074</c:v>
                </c:pt>
                <c:pt idx="29">
                  <c:v>1177</c:v>
                </c:pt>
                <c:pt idx="30">
                  <c:v>1233</c:v>
                </c:pt>
                <c:pt idx="31">
                  <c:v>1458</c:v>
                </c:pt>
                <c:pt idx="32">
                  <c:v>1554</c:v>
                </c:pt>
                <c:pt idx="33">
                  <c:v>1598</c:v>
                </c:pt>
                <c:pt idx="34">
                  <c:v>1706</c:v>
                </c:pt>
                <c:pt idx="35">
                  <c:v>1730</c:v>
                </c:pt>
                <c:pt idx="36">
                  <c:v>1834</c:v>
                </c:pt>
                <c:pt idx="37">
                  <c:v>1857</c:v>
                </c:pt>
                <c:pt idx="38">
                  <c:v>2331</c:v>
                </c:pt>
                <c:pt idx="39">
                  <c:v>2845</c:v>
                </c:pt>
                <c:pt idx="40">
                  <c:v>2902</c:v>
                </c:pt>
                <c:pt idx="41">
                  <c:v>3039</c:v>
                </c:pt>
                <c:pt idx="42">
                  <c:v>3342</c:v>
                </c:pt>
                <c:pt idx="43">
                  <c:v>3824</c:v>
                </c:pt>
                <c:pt idx="44">
                  <c:v>4268.01785714286</c:v>
                </c:pt>
                <c:pt idx="45">
                  <c:v>4669</c:v>
                </c:pt>
                <c:pt idx="46">
                  <c:v>5348</c:v>
                </c:pt>
                <c:pt idx="47">
                  <c:v>5984</c:v>
                </c:pt>
                <c:pt idx="48">
                  <c:v>7016</c:v>
                </c:pt>
                <c:pt idx="49">
                  <c:v>7695</c:v>
                </c:pt>
                <c:pt idx="50">
                  <c:v>8010</c:v>
                </c:pt>
                <c:pt idx="51">
                  <c:v>8966</c:v>
                </c:pt>
                <c:pt idx="52">
                  <c:v>9150</c:v>
                </c:pt>
                <c:pt idx="53">
                  <c:v>9191</c:v>
                </c:pt>
                <c:pt idx="54">
                  <c:v>10791</c:v>
                </c:pt>
                <c:pt idx="55">
                  <c:v>25590</c:v>
                </c:pt>
                <c:pt idx="56">
                  <c:v>92381</c:v>
                </c:pt>
                <c:pt idx="57">
                  <c:v>239009</c:v>
                </c:pt>
              </c:strCache>
            </c:strRef>
          </c:cat>
          <c:val>
            <c:numRef>
              <c:f>Sheet7!$C$6:$C$64</c:f>
              <c:numCache>
                <c:formatCode>General</c:formatCode>
                <c:ptCount val="58"/>
                <c:pt idx="0">
                  <c:v>0</c:v>
                </c:pt>
                <c:pt idx="1">
                  <c:v>0.38095238095238093</c:v>
                </c:pt>
                <c:pt idx="2">
                  <c:v>0.18131868131868131</c:v>
                </c:pt>
                <c:pt idx="3">
                  <c:v>0.15648854961832062</c:v>
                </c:pt>
                <c:pt idx="4">
                  <c:v>2.8474711270410194E-2</c:v>
                </c:pt>
                <c:pt idx="5">
                  <c:v>5.7937427578215531E-2</c:v>
                </c:pt>
                <c:pt idx="6">
                  <c:v>3.1927710843373494E-2</c:v>
                </c:pt>
                <c:pt idx="7">
                  <c:v>3.7654039251483341E-2</c:v>
                </c:pt>
                <c:pt idx="8">
                  <c:v>3.9504824321864189E-2</c:v>
                </c:pt>
                <c:pt idx="9">
                  <c:v>4.2669172932330829E-2</c:v>
                </c:pt>
                <c:pt idx="10">
                  <c:v>5.823863636363636E-2</c:v>
                </c:pt>
                <c:pt idx="11">
                  <c:v>2.4655963302752295E-2</c:v>
                </c:pt>
                <c:pt idx="12">
                  <c:v>0.16458333333333333</c:v>
                </c:pt>
                <c:pt idx="13">
                  <c:v>6.6943949296890473E-2</c:v>
                </c:pt>
                <c:pt idx="14">
                  <c:v>2.5908214973949038E-2</c:v>
                </c:pt>
                <c:pt idx="15">
                  <c:v>5.8168316831683171E-2</c:v>
                </c:pt>
                <c:pt idx="16">
                  <c:v>7.9249848759830613E-2</c:v>
                </c:pt>
                <c:pt idx="17">
                  <c:v>6.391498536885877E-2</c:v>
                </c:pt>
                <c:pt idx="18">
                  <c:v>8.3497201633640897E-2</c:v>
                </c:pt>
                <c:pt idx="19">
                  <c:v>7.0835256114443926E-2</c:v>
                </c:pt>
                <c:pt idx="20">
                  <c:v>7.5442919159920213E-2</c:v>
                </c:pt>
                <c:pt idx="21">
                  <c:v>0.12879684418145956</c:v>
                </c:pt>
                <c:pt idx="22">
                  <c:v>0.12961136318800554</c:v>
                </c:pt>
                <c:pt idx="23">
                  <c:v>9.1870365284262567E-2</c:v>
                </c:pt>
                <c:pt idx="24">
                  <c:v>8.6075949367088608E-2</c:v>
                </c:pt>
                <c:pt idx="25">
                  <c:v>4.9502286790422387E-2</c:v>
                </c:pt>
                <c:pt idx="26">
                  <c:v>3.313387514512816E-2</c:v>
                </c:pt>
                <c:pt idx="27">
                  <c:v>0.4099813432835821</c:v>
                </c:pt>
                <c:pt idx="28">
                  <c:v>5.0985046285307381E-2</c:v>
                </c:pt>
                <c:pt idx="29">
                  <c:v>0.19848229342327151</c:v>
                </c:pt>
                <c:pt idx="30">
                  <c:v>0.14114010989010989</c:v>
                </c:pt>
                <c:pt idx="31">
                  <c:v>0.10380179410508329</c:v>
                </c:pt>
                <c:pt idx="32">
                  <c:v>0.22215868477483916</c:v>
                </c:pt>
                <c:pt idx="33">
                  <c:v>7.0368576335373634E-2</c:v>
                </c:pt>
                <c:pt idx="34">
                  <c:v>9.6992438455853092E-2</c:v>
                </c:pt>
                <c:pt idx="35">
                  <c:v>7.8468725903751077E-2</c:v>
                </c:pt>
                <c:pt idx="36">
                  <c:v>9.3176853121983441E-2</c:v>
                </c:pt>
                <c:pt idx="37">
                  <c:v>6.4751211687994706E-2</c:v>
                </c:pt>
                <c:pt idx="38">
                  <c:v>0.10984402243061119</c:v>
                </c:pt>
                <c:pt idx="39">
                  <c:v>8.2199300800323602E-2</c:v>
                </c:pt>
                <c:pt idx="40">
                  <c:v>8.3108998224411479E-2</c:v>
                </c:pt>
                <c:pt idx="41">
                  <c:v>0.18661344795824378</c:v>
                </c:pt>
                <c:pt idx="42">
                  <c:v>0.17924376508447304</c:v>
                </c:pt>
                <c:pt idx="43">
                  <c:v>0.20896174863387978</c:v>
                </c:pt>
                <c:pt idx="44">
                  <c:v>0.13128710277211744</c:v>
                </c:pt>
                <c:pt idx="45">
                  <c:v>9.2128889678170442E-2</c:v>
                </c:pt>
                <c:pt idx="46">
                  <c:v>0.2329572679357059</c:v>
                </c:pt>
                <c:pt idx="47">
                  <c:v>8.0002139094628194E-2</c:v>
                </c:pt>
                <c:pt idx="48">
                  <c:v>0.1282304346236795</c:v>
                </c:pt>
                <c:pt idx="49">
                  <c:v>0.17626443100604727</c:v>
                </c:pt>
                <c:pt idx="50">
                  <c:v>0.10362761333057338</c:v>
                </c:pt>
                <c:pt idx="51">
                  <c:v>0.15838750706613905</c:v>
                </c:pt>
                <c:pt idx="52">
                  <c:v>0.17910973652272638</c:v>
                </c:pt>
                <c:pt idx="53">
                  <c:v>0.27851515151515149</c:v>
                </c:pt>
                <c:pt idx="54">
                  <c:v>0.47570975136660199</c:v>
                </c:pt>
                <c:pt idx="55">
                  <c:v>0.43292167145998983</c:v>
                </c:pt>
                <c:pt idx="56">
                  <c:v>0.86229774542430926</c:v>
                </c:pt>
                <c:pt idx="57">
                  <c:v>7.352077755238577</c:v>
                </c:pt>
              </c:numCache>
            </c:numRef>
          </c:val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Count of deaths</c:v>
                </c:pt>
              </c:strCache>
            </c:strRef>
          </c:tx>
          <c:cat>
            <c:strRef>
              <c:f>Sheet7!$A$6:$A$64</c:f>
              <c:strCache>
                <c:ptCount val="58"/>
                <c:pt idx="0">
                  <c:v>0</c:v>
                </c:pt>
                <c:pt idx="1">
                  <c:v>8</c:v>
                </c:pt>
                <c:pt idx="2">
                  <c:v>33</c:v>
                </c:pt>
                <c:pt idx="3">
                  <c:v>82</c:v>
                </c:pt>
                <c:pt idx="4">
                  <c:v>143</c:v>
                </c:pt>
                <c:pt idx="5">
                  <c:v>150</c:v>
                </c:pt>
                <c:pt idx="6">
                  <c:v>159</c:v>
                </c:pt>
                <c:pt idx="7">
                  <c:v>165</c:v>
                </c:pt>
                <c:pt idx="8">
                  <c:v>217</c:v>
                </c:pt>
                <c:pt idx="9">
                  <c:v>227</c:v>
                </c:pt>
                <c:pt idx="10">
                  <c:v>246</c:v>
                </c:pt>
                <c:pt idx="11">
                  <c:v>258</c:v>
                </c:pt>
                <c:pt idx="12">
                  <c:v>316</c:v>
                </c:pt>
                <c:pt idx="13">
                  <c:v>338</c:v>
                </c:pt>
                <c:pt idx="14">
                  <c:v>363</c:v>
                </c:pt>
                <c:pt idx="15">
                  <c:v>376</c:v>
                </c:pt>
                <c:pt idx="16">
                  <c:v>393</c:v>
                </c:pt>
                <c:pt idx="17">
                  <c:v>415</c:v>
                </c:pt>
                <c:pt idx="18">
                  <c:v>552</c:v>
                </c:pt>
                <c:pt idx="19">
                  <c:v>614</c:v>
                </c:pt>
                <c:pt idx="20">
                  <c:v>643</c:v>
                </c:pt>
                <c:pt idx="21">
                  <c:v>653</c:v>
                </c:pt>
                <c:pt idx="22">
                  <c:v>657</c:v>
                </c:pt>
                <c:pt idx="23">
                  <c:v>669</c:v>
                </c:pt>
                <c:pt idx="24">
                  <c:v>680</c:v>
                </c:pt>
                <c:pt idx="25">
                  <c:v>736</c:v>
                </c:pt>
                <c:pt idx="26">
                  <c:v>742</c:v>
                </c:pt>
                <c:pt idx="27">
                  <c:v>879</c:v>
                </c:pt>
                <c:pt idx="28">
                  <c:v>1074</c:v>
                </c:pt>
                <c:pt idx="29">
                  <c:v>1177</c:v>
                </c:pt>
                <c:pt idx="30">
                  <c:v>1233</c:v>
                </c:pt>
                <c:pt idx="31">
                  <c:v>1458</c:v>
                </c:pt>
                <c:pt idx="32">
                  <c:v>1554</c:v>
                </c:pt>
                <c:pt idx="33">
                  <c:v>1598</c:v>
                </c:pt>
                <c:pt idx="34">
                  <c:v>1706</c:v>
                </c:pt>
                <c:pt idx="35">
                  <c:v>1730</c:v>
                </c:pt>
                <c:pt idx="36">
                  <c:v>1834</c:v>
                </c:pt>
                <c:pt idx="37">
                  <c:v>1857</c:v>
                </c:pt>
                <c:pt idx="38">
                  <c:v>2331</c:v>
                </c:pt>
                <c:pt idx="39">
                  <c:v>2845</c:v>
                </c:pt>
                <c:pt idx="40">
                  <c:v>2902</c:v>
                </c:pt>
                <c:pt idx="41">
                  <c:v>3039</c:v>
                </c:pt>
                <c:pt idx="42">
                  <c:v>3342</c:v>
                </c:pt>
                <c:pt idx="43">
                  <c:v>3824</c:v>
                </c:pt>
                <c:pt idx="44">
                  <c:v>4268.01785714286</c:v>
                </c:pt>
                <c:pt idx="45">
                  <c:v>4669</c:v>
                </c:pt>
                <c:pt idx="46">
                  <c:v>5348</c:v>
                </c:pt>
                <c:pt idx="47">
                  <c:v>5984</c:v>
                </c:pt>
                <c:pt idx="48">
                  <c:v>7016</c:v>
                </c:pt>
                <c:pt idx="49">
                  <c:v>7695</c:v>
                </c:pt>
                <c:pt idx="50">
                  <c:v>8010</c:v>
                </c:pt>
                <c:pt idx="51">
                  <c:v>8966</c:v>
                </c:pt>
                <c:pt idx="52">
                  <c:v>9150</c:v>
                </c:pt>
                <c:pt idx="53">
                  <c:v>9191</c:v>
                </c:pt>
                <c:pt idx="54">
                  <c:v>10791</c:v>
                </c:pt>
                <c:pt idx="55">
                  <c:v>25590</c:v>
                </c:pt>
                <c:pt idx="56">
                  <c:v>92381</c:v>
                </c:pt>
                <c:pt idx="57">
                  <c:v>239009</c:v>
                </c:pt>
              </c:strCache>
            </c:strRef>
          </c:cat>
          <c:val>
            <c:numRef>
              <c:f>Sheet7!$D$6:$D$64</c:f>
              <c:numCache>
                <c:formatCode>General</c:formatCode>
                <c:ptCount val="58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</c:numCache>
            </c:numRef>
          </c:val>
        </c:ser>
        <c:axId val="76568064"/>
        <c:axId val="76569600"/>
      </c:barChart>
      <c:catAx>
        <c:axId val="76568064"/>
        <c:scaling>
          <c:orientation val="minMax"/>
        </c:scaling>
        <c:axPos val="b"/>
        <c:numFmt formatCode="#,##0.00_ ;[Red]\-#,##0.00\ " sourceLinked="1"/>
        <c:tickLblPos val="nextTo"/>
        <c:crossAx val="76569600"/>
        <c:crosses val="autoZero"/>
        <c:lblAlgn val="ctr"/>
        <c:lblOffset val="100"/>
      </c:catAx>
      <c:valAx>
        <c:axId val="76569600"/>
        <c:scaling>
          <c:logBase val="100"/>
          <c:orientation val="minMax"/>
          <c:min val="100"/>
        </c:scaling>
        <c:axPos val="l"/>
        <c:majorGridlines/>
        <c:numFmt formatCode="General" sourceLinked="1"/>
        <c:tickLblPos val="nextTo"/>
        <c:crossAx val="76568064"/>
        <c:crosses val="autoZero"/>
        <c:crossBetween val="between"/>
      </c:valAx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t"/>
      <c:layout/>
    </c:legend>
    <c:plotVisOnly val="1"/>
  </c:chart>
  <c:spPr>
    <a:solidFill>
      <a:schemeClr val="accent4">
        <a:lumMod val="40000"/>
        <a:lumOff val="6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[Q-4 covid dataset assignment.xlsx]Sheet4!PivotTable2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Case</a:t>
            </a:r>
          </a:p>
          <a:p>
            <a:pPr>
              <a:defRPr/>
            </a:pPr>
            <a:endParaRPr lang="en-US"/>
          </a:p>
        </c:rich>
      </c:tx>
    </c:title>
    <c:pivotFmts>
      <c:pivotFmt>
        <c:idx val="0"/>
        <c:marker>
          <c:symbol val="diamond"/>
          <c:size val="5"/>
          <c:spPr>
            <a:noFill/>
          </c:spPr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5"/>
            <c:spPr>
              <a:noFill/>
            </c:spPr>
          </c:marker>
          <c:cat>
            <c:strRef>
              <c:f>Sheet4!$A$4:$A$43</c:f>
              <c:strCache>
                <c:ptCount val="39"/>
                <c:pt idx="0">
                  <c:v>43920.875</c:v>
                </c:pt>
                <c:pt idx="1">
                  <c:v>43923.1141865079</c:v>
                </c:pt>
                <c:pt idx="2">
                  <c:v>43923.6145833333</c:v>
                </c:pt>
                <c:pt idx="3">
                  <c:v>2459694.39444444</c:v>
                </c:pt>
                <c:pt idx="4">
                  <c:v>30-03-2020 21:00</c:v>
                </c:pt>
                <c:pt idx="5">
                  <c:v>31-03-2020 22:00</c:v>
                </c:pt>
                <c:pt idx="6">
                  <c:v>01-04-2020 06:00</c:v>
                </c:pt>
                <c:pt idx="7">
                  <c:v>01-04-2020 07:00</c:v>
                </c:pt>
                <c:pt idx="8">
                  <c:v>01-04-2020 09:00</c:v>
                </c:pt>
                <c:pt idx="9">
                  <c:v>01-04-2020 15:00</c:v>
                </c:pt>
                <c:pt idx="10">
                  <c:v>01-04-2020 16:00</c:v>
                </c:pt>
                <c:pt idx="11">
                  <c:v>01-04-2020 17:00</c:v>
                </c:pt>
                <c:pt idx="12">
                  <c:v>01-04-2020 18:00</c:v>
                </c:pt>
                <c:pt idx="13">
                  <c:v>01-04-2020 19:00</c:v>
                </c:pt>
                <c:pt idx="14">
                  <c:v>01-04-2020 21:59</c:v>
                </c:pt>
                <c:pt idx="15">
                  <c:v>01-04-2020 22:00</c:v>
                </c:pt>
                <c:pt idx="16">
                  <c:v>01-04-2020 22:17</c:v>
                </c:pt>
                <c:pt idx="17">
                  <c:v>02-04-2020 01:00</c:v>
                </c:pt>
                <c:pt idx="18">
                  <c:v>02-04-2020 05:00</c:v>
                </c:pt>
                <c:pt idx="19">
                  <c:v>02-04-2020 06:30</c:v>
                </c:pt>
                <c:pt idx="20">
                  <c:v>02-04-2020 07:00</c:v>
                </c:pt>
                <c:pt idx="21">
                  <c:v>02-04-2020 07:30</c:v>
                </c:pt>
                <c:pt idx="22">
                  <c:v>02-04-2020 08:00</c:v>
                </c:pt>
                <c:pt idx="23">
                  <c:v>02-04-2020 08:30</c:v>
                </c:pt>
                <c:pt idx="24">
                  <c:v>02-04-2020 09:00</c:v>
                </c:pt>
                <c:pt idx="25">
                  <c:v>02-04-2020 09:01</c:v>
                </c:pt>
                <c:pt idx="26">
                  <c:v>02-04-2020 09:28</c:v>
                </c:pt>
                <c:pt idx="27">
                  <c:v>02-04-2020 09:45</c:v>
                </c:pt>
                <c:pt idx="28">
                  <c:v>02-04-2020 10:00</c:v>
                </c:pt>
                <c:pt idx="29">
                  <c:v>02-04-2020 10:56</c:v>
                </c:pt>
                <c:pt idx="30">
                  <c:v>02-04-2020 11:00</c:v>
                </c:pt>
                <c:pt idx="31">
                  <c:v>02-04-2020 12:00</c:v>
                </c:pt>
                <c:pt idx="32">
                  <c:v>02-04-2020 12:45</c:v>
                </c:pt>
                <c:pt idx="33">
                  <c:v>02-04-2020 13:00</c:v>
                </c:pt>
                <c:pt idx="34">
                  <c:v>02-04-2020 13:30</c:v>
                </c:pt>
                <c:pt idx="35">
                  <c:v>02-04-2020 13:58</c:v>
                </c:pt>
                <c:pt idx="36">
                  <c:v>02-04-2020 14:00</c:v>
                </c:pt>
                <c:pt idx="37">
                  <c:v>02-04-2020 14:04</c:v>
                </c:pt>
                <c:pt idx="38">
                  <c:v>02-04-2020 14:45</c:v>
                </c:pt>
              </c:strCache>
            </c:strRef>
          </c:cat>
          <c:val>
            <c:numRef>
              <c:f>Sheet4!$B$4:$B$43</c:f>
              <c:numCache>
                <c:formatCode>General</c:formatCode>
                <c:ptCount val="39"/>
                <c:pt idx="0">
                  <c:v>20</c:v>
                </c:pt>
                <c:pt idx="1">
                  <c:v>22636.75</c:v>
                </c:pt>
                <c:pt idx="2">
                  <c:v>238965</c:v>
                </c:pt>
                <c:pt idx="3">
                  <c:v>1267658</c:v>
                </c:pt>
                <c:pt idx="4">
                  <c:v>20</c:v>
                </c:pt>
                <c:pt idx="5">
                  <c:v>14011</c:v>
                </c:pt>
                <c:pt idx="6">
                  <c:v>2144</c:v>
                </c:pt>
                <c:pt idx="7">
                  <c:v>6493</c:v>
                </c:pt>
                <c:pt idx="8">
                  <c:v>14868</c:v>
                </c:pt>
                <c:pt idx="9">
                  <c:v>7900</c:v>
                </c:pt>
                <c:pt idx="10">
                  <c:v>33491</c:v>
                </c:pt>
                <c:pt idx="11">
                  <c:v>13212</c:v>
                </c:pt>
                <c:pt idx="12">
                  <c:v>74798</c:v>
                </c:pt>
                <c:pt idx="13">
                  <c:v>55701</c:v>
                </c:pt>
                <c:pt idx="14">
                  <c:v>16285</c:v>
                </c:pt>
                <c:pt idx="15">
                  <c:v>116769</c:v>
                </c:pt>
                <c:pt idx="16">
                  <c:v>5493</c:v>
                </c:pt>
                <c:pt idx="17">
                  <c:v>21</c:v>
                </c:pt>
                <c:pt idx="18">
                  <c:v>1920</c:v>
                </c:pt>
                <c:pt idx="19">
                  <c:v>524</c:v>
                </c:pt>
                <c:pt idx="20">
                  <c:v>22659</c:v>
                </c:pt>
                <c:pt idx="21">
                  <c:v>14228</c:v>
                </c:pt>
                <c:pt idx="22">
                  <c:v>33005</c:v>
                </c:pt>
                <c:pt idx="23">
                  <c:v>2589</c:v>
                </c:pt>
                <c:pt idx="24">
                  <c:v>22684</c:v>
                </c:pt>
                <c:pt idx="25">
                  <c:v>77296</c:v>
                </c:pt>
                <c:pt idx="26">
                  <c:v>22957</c:v>
                </c:pt>
                <c:pt idx="27">
                  <c:v>238965</c:v>
                </c:pt>
                <c:pt idx="28">
                  <c:v>83719</c:v>
                </c:pt>
                <c:pt idx="29">
                  <c:v>4980</c:v>
                </c:pt>
                <c:pt idx="30">
                  <c:v>115245</c:v>
                </c:pt>
                <c:pt idx="31">
                  <c:v>67821</c:v>
                </c:pt>
                <c:pt idx="32">
                  <c:v>8523</c:v>
                </c:pt>
                <c:pt idx="33">
                  <c:v>75359</c:v>
                </c:pt>
                <c:pt idx="34">
                  <c:v>18300</c:v>
                </c:pt>
                <c:pt idx="35">
                  <c:v>5069</c:v>
                </c:pt>
                <c:pt idx="36">
                  <c:v>78655</c:v>
                </c:pt>
                <c:pt idx="37">
                  <c:v>6995</c:v>
                </c:pt>
                <c:pt idx="38">
                  <c:v>4959</c:v>
                </c:pt>
              </c:numCache>
            </c:numRef>
          </c:val>
        </c:ser>
        <c:marker val="1"/>
        <c:axId val="136311552"/>
        <c:axId val="136313856"/>
      </c:lineChart>
      <c:catAx>
        <c:axId val="136311552"/>
        <c:scaling>
          <c:orientation val="minMax"/>
        </c:scaling>
        <c:axPos val="b"/>
        <c:numFmt formatCode="dd/mm/yyyy" sourceLinked="0"/>
        <c:tickLblPos val="nextTo"/>
        <c:crossAx val="136313856"/>
        <c:crosses val="autoZero"/>
        <c:auto val="1"/>
        <c:lblAlgn val="ctr"/>
        <c:lblOffset val="100"/>
      </c:catAx>
      <c:valAx>
        <c:axId val="136313856"/>
        <c:scaling>
          <c:orientation val="minMax"/>
        </c:scaling>
        <c:axPos val="l"/>
        <c:majorGridlines/>
        <c:numFmt formatCode="General" sourceLinked="0"/>
        <c:tickLblPos val="nextTo"/>
        <c:crossAx val="136311552"/>
        <c:crossesAt val="1"/>
        <c:crossBetween val="midCat"/>
      </c:valAx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  <a:ln>
          <a:solidFill>
            <a:srgbClr val="4472C4"/>
          </a:solidFill>
        </a:ln>
        <a:effectLst>
          <a:outerShdw blurRad="50800" dist="50800" dir="5400000" algn="ctr" rotWithShape="0">
            <a:schemeClr val="bg2">
              <a:lumMod val="95000"/>
            </a:schemeClr>
          </a:outerShdw>
        </a:effectLst>
      </c:spPr>
    </c:plotArea>
    <c:plotVisOnly val="1"/>
  </c:chart>
  <c:spPr>
    <a:solidFill>
      <a:schemeClr val="accent2">
        <a:lumMod val="40000"/>
        <a:lumOff val="6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[Q-4 covid dataset assignment.xlsx]Sheet5!PivotTable3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Sheet5!$B$3:$B$4</c:f>
              <c:strCache>
                <c:ptCount val="1"/>
                <c:pt idx="0">
                  <c:v>Sum of positive</c:v>
                </c:pt>
              </c:strCache>
            </c:strRef>
          </c:tx>
          <c:cat>
            <c:strRef>
              <c:f>Sheet5!$A$5:$A$65</c:f>
              <c:strCache>
                <c:ptCount val="6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AVERAGE</c:v>
                </c:pt>
                <c:pt idx="5">
                  <c:v>AZ</c:v>
                </c:pt>
                <c:pt idx="6">
                  <c:v>CA</c:v>
                </c:pt>
                <c:pt idx="7">
                  <c:v>CO</c:v>
                </c:pt>
                <c:pt idx="8">
                  <c:v>CT</c:v>
                </c:pt>
                <c:pt idx="9">
                  <c:v>DC</c:v>
                </c:pt>
                <c:pt idx="10">
                  <c:v>DE</c:v>
                </c:pt>
                <c:pt idx="11">
                  <c:v>FL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MAX</c:v>
                </c:pt>
                <c:pt idx="24">
                  <c:v>MD</c:v>
                </c:pt>
                <c:pt idx="25">
                  <c:v>ME</c:v>
                </c:pt>
                <c:pt idx="26">
                  <c:v>MI</c:v>
                </c:pt>
                <c:pt idx="27">
                  <c:v>MIN</c:v>
                </c:pt>
                <c:pt idx="28">
                  <c:v>MN</c:v>
                </c:pt>
                <c:pt idx="29">
                  <c:v>MO</c:v>
                </c:pt>
                <c:pt idx="30">
                  <c:v>MP</c:v>
                </c:pt>
                <c:pt idx="31">
                  <c:v>MS</c:v>
                </c:pt>
                <c:pt idx="32">
                  <c:v>MT</c:v>
                </c:pt>
                <c:pt idx="33">
                  <c:v>NC</c:v>
                </c:pt>
                <c:pt idx="34">
                  <c:v>ND</c:v>
                </c:pt>
                <c:pt idx="35">
                  <c:v>NE</c:v>
                </c:pt>
                <c:pt idx="36">
                  <c:v>NH</c:v>
                </c:pt>
                <c:pt idx="37">
                  <c:v>NJ</c:v>
                </c:pt>
                <c:pt idx="38">
                  <c:v>NM</c:v>
                </c:pt>
                <c:pt idx="39">
                  <c:v>NV</c:v>
                </c:pt>
                <c:pt idx="40">
                  <c:v>NY</c:v>
                </c:pt>
                <c:pt idx="41">
                  <c:v>OH</c:v>
                </c:pt>
                <c:pt idx="42">
                  <c:v>OK</c:v>
                </c:pt>
                <c:pt idx="43">
                  <c:v>OR</c:v>
                </c:pt>
                <c:pt idx="44">
                  <c:v>PA</c:v>
                </c:pt>
                <c:pt idx="45">
                  <c:v>PR</c:v>
                </c:pt>
                <c:pt idx="46">
                  <c:v>RI</c:v>
                </c:pt>
                <c:pt idx="47">
                  <c:v>SC</c:v>
                </c:pt>
                <c:pt idx="48">
                  <c:v>SD</c:v>
                </c:pt>
                <c:pt idx="49">
                  <c:v>TN</c:v>
                </c:pt>
                <c:pt idx="50">
                  <c:v>TOTAL</c:v>
                </c:pt>
                <c:pt idx="51">
                  <c:v>TX</c:v>
                </c:pt>
                <c:pt idx="52">
                  <c:v>UT</c:v>
                </c:pt>
                <c:pt idx="53">
                  <c:v>VA</c:v>
                </c:pt>
                <c:pt idx="54">
                  <c:v>VI</c:v>
                </c:pt>
                <c:pt idx="55">
                  <c:v>VT</c:v>
                </c:pt>
                <c:pt idx="56">
                  <c:v>WA</c:v>
                </c:pt>
                <c:pt idx="57">
                  <c:v>WI</c:v>
                </c:pt>
                <c:pt idx="58">
                  <c:v>WV</c:v>
                </c:pt>
                <c:pt idx="59">
                  <c:v>WY</c:v>
                </c:pt>
              </c:strCache>
            </c:strRef>
          </c:cat>
          <c:val>
            <c:numRef>
              <c:f>Sheet5!$B$5:$B$65</c:f>
              <c:numCache>
                <c:formatCode>General</c:formatCode>
                <c:ptCount val="60"/>
                <c:pt idx="0">
                  <c:v>143</c:v>
                </c:pt>
                <c:pt idx="1">
                  <c:v>1233</c:v>
                </c:pt>
                <c:pt idx="2">
                  <c:v>643</c:v>
                </c:pt>
                <c:pt idx="3">
                  <c:v>0</c:v>
                </c:pt>
                <c:pt idx="4">
                  <c:v>4268.0178571428569</c:v>
                </c:pt>
                <c:pt idx="5">
                  <c:v>1598</c:v>
                </c:pt>
                <c:pt idx="6">
                  <c:v>9191</c:v>
                </c:pt>
                <c:pt idx="7">
                  <c:v>3342</c:v>
                </c:pt>
                <c:pt idx="8">
                  <c:v>3824</c:v>
                </c:pt>
                <c:pt idx="9">
                  <c:v>653</c:v>
                </c:pt>
                <c:pt idx="10">
                  <c:v>393</c:v>
                </c:pt>
                <c:pt idx="11">
                  <c:v>8010</c:v>
                </c:pt>
                <c:pt idx="12">
                  <c:v>5348</c:v>
                </c:pt>
                <c:pt idx="13">
                  <c:v>82</c:v>
                </c:pt>
                <c:pt idx="14">
                  <c:v>258</c:v>
                </c:pt>
                <c:pt idx="15">
                  <c:v>614</c:v>
                </c:pt>
                <c:pt idx="16">
                  <c:v>669</c:v>
                </c:pt>
                <c:pt idx="17">
                  <c:v>7695</c:v>
                </c:pt>
                <c:pt idx="18">
                  <c:v>3039</c:v>
                </c:pt>
                <c:pt idx="19">
                  <c:v>552</c:v>
                </c:pt>
                <c:pt idx="20">
                  <c:v>680</c:v>
                </c:pt>
                <c:pt idx="21">
                  <c:v>9150</c:v>
                </c:pt>
                <c:pt idx="22">
                  <c:v>8966</c:v>
                </c:pt>
                <c:pt idx="23">
                  <c:v>92381</c:v>
                </c:pt>
                <c:pt idx="24">
                  <c:v>2331</c:v>
                </c:pt>
                <c:pt idx="25">
                  <c:v>376</c:v>
                </c:pt>
                <c:pt idx="26">
                  <c:v>10791</c:v>
                </c:pt>
                <c:pt idx="27">
                  <c:v>0</c:v>
                </c:pt>
                <c:pt idx="28">
                  <c:v>742</c:v>
                </c:pt>
                <c:pt idx="29">
                  <c:v>1834</c:v>
                </c:pt>
                <c:pt idx="30">
                  <c:v>8</c:v>
                </c:pt>
                <c:pt idx="31">
                  <c:v>1177</c:v>
                </c:pt>
                <c:pt idx="32">
                  <c:v>227</c:v>
                </c:pt>
                <c:pt idx="33">
                  <c:v>1857</c:v>
                </c:pt>
                <c:pt idx="34">
                  <c:v>159</c:v>
                </c:pt>
                <c:pt idx="35">
                  <c:v>246</c:v>
                </c:pt>
                <c:pt idx="36">
                  <c:v>415</c:v>
                </c:pt>
                <c:pt idx="37">
                  <c:v>25590</c:v>
                </c:pt>
                <c:pt idx="38">
                  <c:v>363</c:v>
                </c:pt>
                <c:pt idx="39">
                  <c:v>1458</c:v>
                </c:pt>
                <c:pt idx="40">
                  <c:v>92381</c:v>
                </c:pt>
                <c:pt idx="41">
                  <c:v>2902</c:v>
                </c:pt>
                <c:pt idx="42">
                  <c:v>879</c:v>
                </c:pt>
                <c:pt idx="43">
                  <c:v>736</c:v>
                </c:pt>
                <c:pt idx="44">
                  <c:v>7016</c:v>
                </c:pt>
                <c:pt idx="45">
                  <c:v>316</c:v>
                </c:pt>
                <c:pt idx="46">
                  <c:v>657</c:v>
                </c:pt>
                <c:pt idx="47">
                  <c:v>1554</c:v>
                </c:pt>
                <c:pt idx="48">
                  <c:v>165</c:v>
                </c:pt>
                <c:pt idx="49">
                  <c:v>2845</c:v>
                </c:pt>
                <c:pt idx="50">
                  <c:v>239009</c:v>
                </c:pt>
                <c:pt idx="51">
                  <c:v>4669</c:v>
                </c:pt>
                <c:pt idx="52">
                  <c:v>1074</c:v>
                </c:pt>
                <c:pt idx="53">
                  <c:v>1706</c:v>
                </c:pt>
                <c:pt idx="54">
                  <c:v>33</c:v>
                </c:pt>
                <c:pt idx="55">
                  <c:v>338</c:v>
                </c:pt>
                <c:pt idx="56">
                  <c:v>5984</c:v>
                </c:pt>
                <c:pt idx="57">
                  <c:v>1730</c:v>
                </c:pt>
                <c:pt idx="58">
                  <c:v>217</c:v>
                </c:pt>
                <c:pt idx="59">
                  <c:v>150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Sum of total</c:v>
                </c:pt>
              </c:strCache>
            </c:strRef>
          </c:tx>
          <c:cat>
            <c:strRef>
              <c:f>Sheet5!$A$5:$A$65</c:f>
              <c:strCache>
                <c:ptCount val="6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AVERAGE</c:v>
                </c:pt>
                <c:pt idx="5">
                  <c:v>AZ</c:v>
                </c:pt>
                <c:pt idx="6">
                  <c:v>CA</c:v>
                </c:pt>
                <c:pt idx="7">
                  <c:v>CO</c:v>
                </c:pt>
                <c:pt idx="8">
                  <c:v>CT</c:v>
                </c:pt>
                <c:pt idx="9">
                  <c:v>DC</c:v>
                </c:pt>
                <c:pt idx="10">
                  <c:v>DE</c:v>
                </c:pt>
                <c:pt idx="11">
                  <c:v>FL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MAX</c:v>
                </c:pt>
                <c:pt idx="24">
                  <c:v>MD</c:v>
                </c:pt>
                <c:pt idx="25">
                  <c:v>ME</c:v>
                </c:pt>
                <c:pt idx="26">
                  <c:v>MI</c:v>
                </c:pt>
                <c:pt idx="27">
                  <c:v>MIN</c:v>
                </c:pt>
                <c:pt idx="28">
                  <c:v>MN</c:v>
                </c:pt>
                <c:pt idx="29">
                  <c:v>MO</c:v>
                </c:pt>
                <c:pt idx="30">
                  <c:v>MP</c:v>
                </c:pt>
                <c:pt idx="31">
                  <c:v>MS</c:v>
                </c:pt>
                <c:pt idx="32">
                  <c:v>MT</c:v>
                </c:pt>
                <c:pt idx="33">
                  <c:v>NC</c:v>
                </c:pt>
                <c:pt idx="34">
                  <c:v>ND</c:v>
                </c:pt>
                <c:pt idx="35">
                  <c:v>NE</c:v>
                </c:pt>
                <c:pt idx="36">
                  <c:v>NH</c:v>
                </c:pt>
                <c:pt idx="37">
                  <c:v>NJ</c:v>
                </c:pt>
                <c:pt idx="38">
                  <c:v>NM</c:v>
                </c:pt>
                <c:pt idx="39">
                  <c:v>NV</c:v>
                </c:pt>
                <c:pt idx="40">
                  <c:v>NY</c:v>
                </c:pt>
                <c:pt idx="41">
                  <c:v>OH</c:v>
                </c:pt>
                <c:pt idx="42">
                  <c:v>OK</c:v>
                </c:pt>
                <c:pt idx="43">
                  <c:v>OR</c:v>
                </c:pt>
                <c:pt idx="44">
                  <c:v>PA</c:v>
                </c:pt>
                <c:pt idx="45">
                  <c:v>PR</c:v>
                </c:pt>
                <c:pt idx="46">
                  <c:v>RI</c:v>
                </c:pt>
                <c:pt idx="47">
                  <c:v>SC</c:v>
                </c:pt>
                <c:pt idx="48">
                  <c:v>SD</c:v>
                </c:pt>
                <c:pt idx="49">
                  <c:v>TN</c:v>
                </c:pt>
                <c:pt idx="50">
                  <c:v>TOTAL</c:v>
                </c:pt>
                <c:pt idx="51">
                  <c:v>TX</c:v>
                </c:pt>
                <c:pt idx="52">
                  <c:v>UT</c:v>
                </c:pt>
                <c:pt idx="53">
                  <c:v>VA</c:v>
                </c:pt>
                <c:pt idx="54">
                  <c:v>VI</c:v>
                </c:pt>
                <c:pt idx="55">
                  <c:v>VT</c:v>
                </c:pt>
                <c:pt idx="56">
                  <c:v>WA</c:v>
                </c:pt>
                <c:pt idx="57">
                  <c:v>WI</c:v>
                </c:pt>
                <c:pt idx="58">
                  <c:v>WV</c:v>
                </c:pt>
                <c:pt idx="59">
                  <c:v>WY</c:v>
                </c:pt>
              </c:strCache>
            </c:strRef>
          </c:cat>
          <c:val>
            <c:numRef>
              <c:f>Sheet5!$C$5:$C$65</c:f>
              <c:numCache>
                <c:formatCode>General</c:formatCode>
                <c:ptCount val="60"/>
                <c:pt idx="0">
                  <c:v>5022</c:v>
                </c:pt>
                <c:pt idx="1">
                  <c:v>8736</c:v>
                </c:pt>
                <c:pt idx="2">
                  <c:v>8523</c:v>
                </c:pt>
                <c:pt idx="3">
                  <c:v>20</c:v>
                </c:pt>
                <c:pt idx="4">
                  <c:v>22636.75</c:v>
                </c:pt>
                <c:pt idx="5">
                  <c:v>22709</c:v>
                </c:pt>
                <c:pt idx="6">
                  <c:v>33000</c:v>
                </c:pt>
                <c:pt idx="7">
                  <c:v>18645</c:v>
                </c:pt>
                <c:pt idx="8">
                  <c:v>18300</c:v>
                </c:pt>
                <c:pt idx="9">
                  <c:v>5070</c:v>
                </c:pt>
                <c:pt idx="10">
                  <c:v>4959</c:v>
                </c:pt>
                <c:pt idx="11">
                  <c:v>77296</c:v>
                </c:pt>
                <c:pt idx="12">
                  <c:v>22957</c:v>
                </c:pt>
                <c:pt idx="13">
                  <c:v>524</c:v>
                </c:pt>
                <c:pt idx="14">
                  <c:v>10464</c:v>
                </c:pt>
                <c:pt idx="15">
                  <c:v>8668</c:v>
                </c:pt>
                <c:pt idx="16">
                  <c:v>7282</c:v>
                </c:pt>
                <c:pt idx="17">
                  <c:v>43656</c:v>
                </c:pt>
                <c:pt idx="18">
                  <c:v>16285</c:v>
                </c:pt>
                <c:pt idx="19">
                  <c:v>6611</c:v>
                </c:pt>
                <c:pt idx="20">
                  <c:v>7900</c:v>
                </c:pt>
                <c:pt idx="21">
                  <c:v>51086</c:v>
                </c:pt>
                <c:pt idx="22">
                  <c:v>56608</c:v>
                </c:pt>
                <c:pt idx="23">
                  <c:v>238965</c:v>
                </c:pt>
                <c:pt idx="24">
                  <c:v>21221</c:v>
                </c:pt>
                <c:pt idx="25">
                  <c:v>6464</c:v>
                </c:pt>
                <c:pt idx="26">
                  <c:v>22684</c:v>
                </c:pt>
                <c:pt idx="27">
                  <c:v>20</c:v>
                </c:pt>
                <c:pt idx="28">
                  <c:v>22394</c:v>
                </c:pt>
                <c:pt idx="29">
                  <c:v>19683</c:v>
                </c:pt>
                <c:pt idx="30">
                  <c:v>21</c:v>
                </c:pt>
                <c:pt idx="31">
                  <c:v>5930</c:v>
                </c:pt>
                <c:pt idx="32">
                  <c:v>5320</c:v>
                </c:pt>
                <c:pt idx="33">
                  <c:v>28679</c:v>
                </c:pt>
                <c:pt idx="34">
                  <c:v>4980</c:v>
                </c:pt>
                <c:pt idx="35">
                  <c:v>4224</c:v>
                </c:pt>
                <c:pt idx="36">
                  <c:v>6493</c:v>
                </c:pt>
                <c:pt idx="37">
                  <c:v>59110</c:v>
                </c:pt>
                <c:pt idx="38">
                  <c:v>14011</c:v>
                </c:pt>
                <c:pt idx="39">
                  <c:v>14046</c:v>
                </c:pt>
                <c:pt idx="40">
                  <c:v>238965</c:v>
                </c:pt>
                <c:pt idx="41">
                  <c:v>34918</c:v>
                </c:pt>
                <c:pt idx="42">
                  <c:v>2144</c:v>
                </c:pt>
                <c:pt idx="43">
                  <c:v>14868</c:v>
                </c:pt>
                <c:pt idx="44">
                  <c:v>54714</c:v>
                </c:pt>
                <c:pt idx="45">
                  <c:v>1920</c:v>
                </c:pt>
                <c:pt idx="46">
                  <c:v>5069</c:v>
                </c:pt>
                <c:pt idx="47">
                  <c:v>6995</c:v>
                </c:pt>
                <c:pt idx="48">
                  <c:v>4382</c:v>
                </c:pt>
                <c:pt idx="49">
                  <c:v>34611</c:v>
                </c:pt>
                <c:pt idx="50">
                  <c:v>1267658</c:v>
                </c:pt>
                <c:pt idx="51">
                  <c:v>50679</c:v>
                </c:pt>
                <c:pt idx="52">
                  <c:v>21065</c:v>
                </c:pt>
                <c:pt idx="53">
                  <c:v>17589</c:v>
                </c:pt>
                <c:pt idx="54">
                  <c:v>182</c:v>
                </c:pt>
                <c:pt idx="55">
                  <c:v>5049</c:v>
                </c:pt>
                <c:pt idx="56">
                  <c:v>74798</c:v>
                </c:pt>
                <c:pt idx="57">
                  <c:v>22047</c:v>
                </c:pt>
                <c:pt idx="58">
                  <c:v>5493</c:v>
                </c:pt>
                <c:pt idx="59">
                  <c:v>2589</c:v>
                </c:pt>
              </c:numCache>
            </c:numRef>
          </c:val>
        </c:ser>
        <c:axId val="150248448"/>
        <c:axId val="150262912"/>
      </c:barChart>
      <c:catAx>
        <c:axId val="150248448"/>
        <c:scaling>
          <c:orientation val="minMax"/>
        </c:scaling>
        <c:axPos val="b"/>
        <c:tickLblPos val="nextTo"/>
        <c:crossAx val="150262912"/>
        <c:crosses val="autoZero"/>
        <c:auto val="1"/>
        <c:lblAlgn val="ctr"/>
        <c:lblOffset val="100"/>
      </c:catAx>
      <c:valAx>
        <c:axId val="150262912"/>
        <c:scaling>
          <c:logBase val="50"/>
          <c:orientation val="minMax"/>
        </c:scaling>
        <c:axPos val="l"/>
        <c:majorGridlines/>
        <c:numFmt formatCode="General" sourceLinked="1"/>
        <c:tickLblPos val="nextTo"/>
        <c:crossAx val="150248448"/>
        <c:crosses val="autoZero"/>
        <c:crossBetween val="midCat"/>
      </c:valAx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[Q-4 covid dataset assignment.xlsx]Sheet6!PivotTable4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pos%</a:t>
            </a:r>
          </a:p>
        </c:rich>
      </c:tx>
      <c:spPr>
        <a:solidFill>
          <a:schemeClr val="accent2">
            <a:lumMod val="40000"/>
            <a:lumOff val="60000"/>
          </a:schemeClr>
        </a:solidFill>
      </c:spPr>
    </c:title>
    <c:pivotFmts>
      <c:pivotFmt>
        <c:idx val="0"/>
        <c:spPr>
          <a:ln cap="rnd">
            <a:round/>
          </a:ln>
        </c:spPr>
      </c:pivotFmt>
    </c:pivotFmts>
    <c:plotArea>
      <c:layout/>
      <c:lineChart>
        <c:grouping val="standard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cap="rnd">
              <a:round/>
            </a:ln>
          </c:spPr>
          <c:cat>
            <c:strRef>
              <c:f>Sheet6!$A$4:$A$64</c:f>
              <c:strCache>
                <c:ptCount val="6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AVERAGE</c:v>
                </c:pt>
                <c:pt idx="5">
                  <c:v>AZ</c:v>
                </c:pt>
                <c:pt idx="6">
                  <c:v>CA</c:v>
                </c:pt>
                <c:pt idx="7">
                  <c:v>CO</c:v>
                </c:pt>
                <c:pt idx="8">
                  <c:v>CT</c:v>
                </c:pt>
                <c:pt idx="9">
                  <c:v>DC</c:v>
                </c:pt>
                <c:pt idx="10">
                  <c:v>DE</c:v>
                </c:pt>
                <c:pt idx="11">
                  <c:v>FL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MAX</c:v>
                </c:pt>
                <c:pt idx="24">
                  <c:v>MD</c:v>
                </c:pt>
                <c:pt idx="25">
                  <c:v>ME</c:v>
                </c:pt>
                <c:pt idx="26">
                  <c:v>MI</c:v>
                </c:pt>
                <c:pt idx="27">
                  <c:v>MIN</c:v>
                </c:pt>
                <c:pt idx="28">
                  <c:v>MN</c:v>
                </c:pt>
                <c:pt idx="29">
                  <c:v>MO</c:v>
                </c:pt>
                <c:pt idx="30">
                  <c:v>MP</c:v>
                </c:pt>
                <c:pt idx="31">
                  <c:v>MS</c:v>
                </c:pt>
                <c:pt idx="32">
                  <c:v>MT</c:v>
                </c:pt>
                <c:pt idx="33">
                  <c:v>NC</c:v>
                </c:pt>
                <c:pt idx="34">
                  <c:v>ND</c:v>
                </c:pt>
                <c:pt idx="35">
                  <c:v>NE</c:v>
                </c:pt>
                <c:pt idx="36">
                  <c:v>NH</c:v>
                </c:pt>
                <c:pt idx="37">
                  <c:v>NJ</c:v>
                </c:pt>
                <c:pt idx="38">
                  <c:v>NM</c:v>
                </c:pt>
                <c:pt idx="39">
                  <c:v>NV</c:v>
                </c:pt>
                <c:pt idx="40">
                  <c:v>NY</c:v>
                </c:pt>
                <c:pt idx="41">
                  <c:v>OH</c:v>
                </c:pt>
                <c:pt idx="42">
                  <c:v>OK</c:v>
                </c:pt>
                <c:pt idx="43">
                  <c:v>OR</c:v>
                </c:pt>
                <c:pt idx="44">
                  <c:v>PA</c:v>
                </c:pt>
                <c:pt idx="45">
                  <c:v>PR</c:v>
                </c:pt>
                <c:pt idx="46">
                  <c:v>RI</c:v>
                </c:pt>
                <c:pt idx="47">
                  <c:v>SC</c:v>
                </c:pt>
                <c:pt idx="48">
                  <c:v>SD</c:v>
                </c:pt>
                <c:pt idx="49">
                  <c:v>TN</c:v>
                </c:pt>
                <c:pt idx="50">
                  <c:v>TOTAL</c:v>
                </c:pt>
                <c:pt idx="51">
                  <c:v>TX</c:v>
                </c:pt>
                <c:pt idx="52">
                  <c:v>UT</c:v>
                </c:pt>
                <c:pt idx="53">
                  <c:v>VA</c:v>
                </c:pt>
                <c:pt idx="54">
                  <c:v>VI</c:v>
                </c:pt>
                <c:pt idx="55">
                  <c:v>VT</c:v>
                </c:pt>
                <c:pt idx="56">
                  <c:v>WA</c:v>
                </c:pt>
                <c:pt idx="57">
                  <c:v>WI</c:v>
                </c:pt>
                <c:pt idx="58">
                  <c:v>WV</c:v>
                </c:pt>
                <c:pt idx="59">
                  <c:v>WY</c:v>
                </c:pt>
              </c:strCache>
            </c:strRef>
          </c:cat>
          <c:val>
            <c:numRef>
              <c:f>Sheet6!$B$4:$B$64</c:f>
              <c:numCache>
                <c:formatCode>General</c:formatCode>
                <c:ptCount val="60"/>
                <c:pt idx="0">
                  <c:v>2.8474711270410194E-2</c:v>
                </c:pt>
                <c:pt idx="1">
                  <c:v>0.14114010989010989</c:v>
                </c:pt>
                <c:pt idx="2">
                  <c:v>7.5442919159920213E-2</c:v>
                </c:pt>
                <c:pt idx="3">
                  <c:v>0</c:v>
                </c:pt>
                <c:pt idx="4">
                  <c:v>0.13128710277211744</c:v>
                </c:pt>
                <c:pt idx="5">
                  <c:v>7.0368576335373634E-2</c:v>
                </c:pt>
                <c:pt idx="6">
                  <c:v>0.27851515151515149</c:v>
                </c:pt>
                <c:pt idx="7">
                  <c:v>0.17924376508447304</c:v>
                </c:pt>
                <c:pt idx="8">
                  <c:v>0.20896174863387978</c:v>
                </c:pt>
                <c:pt idx="9">
                  <c:v>0.12879684418145956</c:v>
                </c:pt>
                <c:pt idx="10">
                  <c:v>7.9249848759830613E-2</c:v>
                </c:pt>
                <c:pt idx="11">
                  <c:v>0.10362761333057338</c:v>
                </c:pt>
                <c:pt idx="12">
                  <c:v>0.2329572679357059</c:v>
                </c:pt>
                <c:pt idx="13">
                  <c:v>0.15648854961832062</c:v>
                </c:pt>
                <c:pt idx="14">
                  <c:v>2.4655963302752295E-2</c:v>
                </c:pt>
                <c:pt idx="15">
                  <c:v>7.0835256114443926E-2</c:v>
                </c:pt>
                <c:pt idx="16">
                  <c:v>9.1870365284262567E-2</c:v>
                </c:pt>
                <c:pt idx="17">
                  <c:v>0.17626443100604727</c:v>
                </c:pt>
                <c:pt idx="18">
                  <c:v>0.18661344795824378</c:v>
                </c:pt>
                <c:pt idx="19">
                  <c:v>8.3497201633640897E-2</c:v>
                </c:pt>
                <c:pt idx="20">
                  <c:v>8.6075949367088608E-2</c:v>
                </c:pt>
                <c:pt idx="21">
                  <c:v>0.17910973652272638</c:v>
                </c:pt>
                <c:pt idx="22">
                  <c:v>0.15838750706613905</c:v>
                </c:pt>
                <c:pt idx="23">
                  <c:v>0.47570975136660199</c:v>
                </c:pt>
                <c:pt idx="24">
                  <c:v>0.10984402243061119</c:v>
                </c:pt>
                <c:pt idx="25">
                  <c:v>5.8168316831683171E-2</c:v>
                </c:pt>
                <c:pt idx="26">
                  <c:v>0.47570975136660199</c:v>
                </c:pt>
                <c:pt idx="27">
                  <c:v>0</c:v>
                </c:pt>
                <c:pt idx="28">
                  <c:v>3.313387514512816E-2</c:v>
                </c:pt>
                <c:pt idx="29">
                  <c:v>9.3176853121983441E-2</c:v>
                </c:pt>
                <c:pt idx="30">
                  <c:v>0.38095238095238093</c:v>
                </c:pt>
                <c:pt idx="31">
                  <c:v>0.19848229342327151</c:v>
                </c:pt>
                <c:pt idx="32">
                  <c:v>4.2669172932330829E-2</c:v>
                </c:pt>
                <c:pt idx="33">
                  <c:v>6.4751211687994706E-2</c:v>
                </c:pt>
                <c:pt idx="34">
                  <c:v>3.1927710843373494E-2</c:v>
                </c:pt>
                <c:pt idx="35">
                  <c:v>5.823863636363636E-2</c:v>
                </c:pt>
                <c:pt idx="36">
                  <c:v>6.391498536885877E-2</c:v>
                </c:pt>
                <c:pt idx="37">
                  <c:v>0.43292167145998983</c:v>
                </c:pt>
                <c:pt idx="38">
                  <c:v>2.5908214973949038E-2</c:v>
                </c:pt>
                <c:pt idx="39">
                  <c:v>0.10380179410508329</c:v>
                </c:pt>
                <c:pt idx="40">
                  <c:v>0.38658799405770722</c:v>
                </c:pt>
                <c:pt idx="41">
                  <c:v>8.3108998224411479E-2</c:v>
                </c:pt>
                <c:pt idx="42">
                  <c:v>0.4099813432835821</c:v>
                </c:pt>
                <c:pt idx="43">
                  <c:v>4.9502286790422387E-2</c:v>
                </c:pt>
                <c:pt idx="44">
                  <c:v>0.1282304346236795</c:v>
                </c:pt>
                <c:pt idx="45">
                  <c:v>0.16458333333333333</c:v>
                </c:pt>
                <c:pt idx="46">
                  <c:v>0.12961136318800554</c:v>
                </c:pt>
                <c:pt idx="47">
                  <c:v>0.22215868477483916</c:v>
                </c:pt>
                <c:pt idx="48">
                  <c:v>3.7654039251483341E-2</c:v>
                </c:pt>
                <c:pt idx="49">
                  <c:v>8.2199300800323602E-2</c:v>
                </c:pt>
                <c:pt idx="50">
                  <c:v>7.352077755238577</c:v>
                </c:pt>
                <c:pt idx="51">
                  <c:v>9.2128889678170442E-2</c:v>
                </c:pt>
                <c:pt idx="52">
                  <c:v>5.0985046285307381E-2</c:v>
                </c:pt>
                <c:pt idx="53">
                  <c:v>9.6992438455853092E-2</c:v>
                </c:pt>
                <c:pt idx="54">
                  <c:v>0.18131868131868131</c:v>
                </c:pt>
                <c:pt idx="55">
                  <c:v>6.6943949296890473E-2</c:v>
                </c:pt>
                <c:pt idx="56">
                  <c:v>8.0002139094628194E-2</c:v>
                </c:pt>
                <c:pt idx="57">
                  <c:v>7.8468725903751077E-2</c:v>
                </c:pt>
                <c:pt idx="58">
                  <c:v>3.9504824321864189E-2</c:v>
                </c:pt>
                <c:pt idx="59">
                  <c:v>5.7937427578215531E-2</c:v>
                </c:pt>
              </c:numCache>
            </c:numRef>
          </c:val>
        </c:ser>
        <c:marker val="1"/>
        <c:axId val="181882880"/>
        <c:axId val="184174848"/>
      </c:lineChart>
      <c:catAx>
        <c:axId val="181882880"/>
        <c:scaling>
          <c:orientation val="minMax"/>
        </c:scaling>
        <c:axPos val="b"/>
        <c:majorTickMark val="none"/>
        <c:tickLblPos val="nextTo"/>
        <c:crossAx val="184174848"/>
        <c:crosses val="autoZero"/>
        <c:auto val="1"/>
        <c:lblAlgn val="ctr"/>
        <c:lblOffset val="100"/>
      </c:catAx>
      <c:valAx>
        <c:axId val="1841748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181882880"/>
        <c:crosses val="autoZero"/>
        <c:crossBetween val="between"/>
      </c:valAx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[Q-4 covid dataset assignment.xlsx]Sheet7!PivotTable5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0090670484371291E-2"/>
          <c:y val="0.10710941097314469"/>
          <c:w val="0.89688195483828981"/>
          <c:h val="0.65837669635942364"/>
        </c:manualLayout>
      </c:layout>
      <c:barChart>
        <c:barDir val="col"/>
        <c:grouping val="clustered"/>
        <c:ser>
          <c:idx val="0"/>
          <c:order val="0"/>
          <c:tx>
            <c:strRef>
              <c:f>Sheet7!$B$4:$B$5</c:f>
              <c:strCache>
                <c:ptCount val="1"/>
                <c:pt idx="0">
                  <c:v>Sum of total</c:v>
                </c:pt>
              </c:strCache>
            </c:strRef>
          </c:tx>
          <c:cat>
            <c:strRef>
              <c:f>Sheet7!$A$6:$A$64</c:f>
              <c:strCache>
                <c:ptCount val="58"/>
                <c:pt idx="0">
                  <c:v>0</c:v>
                </c:pt>
                <c:pt idx="1">
                  <c:v>8</c:v>
                </c:pt>
                <c:pt idx="2">
                  <c:v>33</c:v>
                </c:pt>
                <c:pt idx="3">
                  <c:v>82</c:v>
                </c:pt>
                <c:pt idx="4">
                  <c:v>143</c:v>
                </c:pt>
                <c:pt idx="5">
                  <c:v>150</c:v>
                </c:pt>
                <c:pt idx="6">
                  <c:v>159</c:v>
                </c:pt>
                <c:pt idx="7">
                  <c:v>165</c:v>
                </c:pt>
                <c:pt idx="8">
                  <c:v>217</c:v>
                </c:pt>
                <c:pt idx="9">
                  <c:v>227</c:v>
                </c:pt>
                <c:pt idx="10">
                  <c:v>246</c:v>
                </c:pt>
                <c:pt idx="11">
                  <c:v>258</c:v>
                </c:pt>
                <c:pt idx="12">
                  <c:v>316</c:v>
                </c:pt>
                <c:pt idx="13">
                  <c:v>338</c:v>
                </c:pt>
                <c:pt idx="14">
                  <c:v>363</c:v>
                </c:pt>
                <c:pt idx="15">
                  <c:v>376</c:v>
                </c:pt>
                <c:pt idx="16">
                  <c:v>393</c:v>
                </c:pt>
                <c:pt idx="17">
                  <c:v>415</c:v>
                </c:pt>
                <c:pt idx="18">
                  <c:v>552</c:v>
                </c:pt>
                <c:pt idx="19">
                  <c:v>614</c:v>
                </c:pt>
                <c:pt idx="20">
                  <c:v>643</c:v>
                </c:pt>
                <c:pt idx="21">
                  <c:v>653</c:v>
                </c:pt>
                <c:pt idx="22">
                  <c:v>657</c:v>
                </c:pt>
                <c:pt idx="23">
                  <c:v>669</c:v>
                </c:pt>
                <c:pt idx="24">
                  <c:v>680</c:v>
                </c:pt>
                <c:pt idx="25">
                  <c:v>736</c:v>
                </c:pt>
                <c:pt idx="26">
                  <c:v>742</c:v>
                </c:pt>
                <c:pt idx="27">
                  <c:v>879</c:v>
                </c:pt>
                <c:pt idx="28">
                  <c:v>1074</c:v>
                </c:pt>
                <c:pt idx="29">
                  <c:v>1177</c:v>
                </c:pt>
                <c:pt idx="30">
                  <c:v>1233</c:v>
                </c:pt>
                <c:pt idx="31">
                  <c:v>1458</c:v>
                </c:pt>
                <c:pt idx="32">
                  <c:v>1554</c:v>
                </c:pt>
                <c:pt idx="33">
                  <c:v>1598</c:v>
                </c:pt>
                <c:pt idx="34">
                  <c:v>1706</c:v>
                </c:pt>
                <c:pt idx="35">
                  <c:v>1730</c:v>
                </c:pt>
                <c:pt idx="36">
                  <c:v>1834</c:v>
                </c:pt>
                <c:pt idx="37">
                  <c:v>1857</c:v>
                </c:pt>
                <c:pt idx="38">
                  <c:v>2331</c:v>
                </c:pt>
                <c:pt idx="39">
                  <c:v>2845</c:v>
                </c:pt>
                <c:pt idx="40">
                  <c:v>2902</c:v>
                </c:pt>
                <c:pt idx="41">
                  <c:v>3039</c:v>
                </c:pt>
                <c:pt idx="42">
                  <c:v>3342</c:v>
                </c:pt>
                <c:pt idx="43">
                  <c:v>3824</c:v>
                </c:pt>
                <c:pt idx="44">
                  <c:v>4268.01785714286</c:v>
                </c:pt>
                <c:pt idx="45">
                  <c:v>4669</c:v>
                </c:pt>
                <c:pt idx="46">
                  <c:v>5348</c:v>
                </c:pt>
                <c:pt idx="47">
                  <c:v>5984</c:v>
                </c:pt>
                <c:pt idx="48">
                  <c:v>7016</c:v>
                </c:pt>
                <c:pt idx="49">
                  <c:v>7695</c:v>
                </c:pt>
                <c:pt idx="50">
                  <c:v>8010</c:v>
                </c:pt>
                <c:pt idx="51">
                  <c:v>8966</c:v>
                </c:pt>
                <c:pt idx="52">
                  <c:v>9150</c:v>
                </c:pt>
                <c:pt idx="53">
                  <c:v>9191</c:v>
                </c:pt>
                <c:pt idx="54">
                  <c:v>10791</c:v>
                </c:pt>
                <c:pt idx="55">
                  <c:v>25590</c:v>
                </c:pt>
                <c:pt idx="56">
                  <c:v>92381</c:v>
                </c:pt>
                <c:pt idx="57">
                  <c:v>239009</c:v>
                </c:pt>
              </c:strCache>
            </c:strRef>
          </c:cat>
          <c:val>
            <c:numRef>
              <c:f>Sheet7!$B$6:$B$64</c:f>
              <c:numCache>
                <c:formatCode>General</c:formatCode>
                <c:ptCount val="58"/>
                <c:pt idx="0">
                  <c:v>40</c:v>
                </c:pt>
                <c:pt idx="1">
                  <c:v>21</c:v>
                </c:pt>
                <c:pt idx="2">
                  <c:v>182</c:v>
                </c:pt>
                <c:pt idx="3">
                  <c:v>524</c:v>
                </c:pt>
                <c:pt idx="4">
                  <c:v>5022</c:v>
                </c:pt>
                <c:pt idx="5">
                  <c:v>2589</c:v>
                </c:pt>
                <c:pt idx="6">
                  <c:v>4980</c:v>
                </c:pt>
                <c:pt idx="7">
                  <c:v>4382</c:v>
                </c:pt>
                <c:pt idx="8">
                  <c:v>5493</c:v>
                </c:pt>
                <c:pt idx="9">
                  <c:v>5320</c:v>
                </c:pt>
                <c:pt idx="10">
                  <c:v>4224</c:v>
                </c:pt>
                <c:pt idx="11">
                  <c:v>10464</c:v>
                </c:pt>
                <c:pt idx="12">
                  <c:v>1920</c:v>
                </c:pt>
                <c:pt idx="13">
                  <c:v>5049</c:v>
                </c:pt>
                <c:pt idx="14">
                  <c:v>14011</c:v>
                </c:pt>
                <c:pt idx="15">
                  <c:v>6464</c:v>
                </c:pt>
                <c:pt idx="16">
                  <c:v>4959</c:v>
                </c:pt>
                <c:pt idx="17">
                  <c:v>6493</c:v>
                </c:pt>
                <c:pt idx="18">
                  <c:v>6611</c:v>
                </c:pt>
                <c:pt idx="19">
                  <c:v>8668</c:v>
                </c:pt>
                <c:pt idx="20">
                  <c:v>8523</c:v>
                </c:pt>
                <c:pt idx="21">
                  <c:v>5070</c:v>
                </c:pt>
                <c:pt idx="22">
                  <c:v>5069</c:v>
                </c:pt>
                <c:pt idx="23">
                  <c:v>7282</c:v>
                </c:pt>
                <c:pt idx="24">
                  <c:v>7900</c:v>
                </c:pt>
                <c:pt idx="25">
                  <c:v>14868</c:v>
                </c:pt>
                <c:pt idx="26">
                  <c:v>22394</c:v>
                </c:pt>
                <c:pt idx="27">
                  <c:v>2144</c:v>
                </c:pt>
                <c:pt idx="28">
                  <c:v>21065</c:v>
                </c:pt>
                <c:pt idx="29">
                  <c:v>5930</c:v>
                </c:pt>
                <c:pt idx="30">
                  <c:v>8736</c:v>
                </c:pt>
                <c:pt idx="31">
                  <c:v>14046</c:v>
                </c:pt>
                <c:pt idx="32">
                  <c:v>6995</c:v>
                </c:pt>
                <c:pt idx="33">
                  <c:v>22709</c:v>
                </c:pt>
                <c:pt idx="34">
                  <c:v>17589</c:v>
                </c:pt>
                <c:pt idx="35">
                  <c:v>22047</c:v>
                </c:pt>
                <c:pt idx="36">
                  <c:v>19683</c:v>
                </c:pt>
                <c:pt idx="37">
                  <c:v>28679</c:v>
                </c:pt>
                <c:pt idx="38">
                  <c:v>21221</c:v>
                </c:pt>
                <c:pt idx="39">
                  <c:v>34611</c:v>
                </c:pt>
                <c:pt idx="40">
                  <c:v>34918</c:v>
                </c:pt>
                <c:pt idx="41">
                  <c:v>16285</c:v>
                </c:pt>
                <c:pt idx="42">
                  <c:v>18645</c:v>
                </c:pt>
                <c:pt idx="43">
                  <c:v>18300</c:v>
                </c:pt>
                <c:pt idx="44">
                  <c:v>22636.75</c:v>
                </c:pt>
                <c:pt idx="45">
                  <c:v>50679</c:v>
                </c:pt>
                <c:pt idx="46">
                  <c:v>22957</c:v>
                </c:pt>
                <c:pt idx="47">
                  <c:v>74798</c:v>
                </c:pt>
                <c:pt idx="48">
                  <c:v>54714</c:v>
                </c:pt>
                <c:pt idx="49">
                  <c:v>43656</c:v>
                </c:pt>
                <c:pt idx="50">
                  <c:v>77296</c:v>
                </c:pt>
                <c:pt idx="51">
                  <c:v>56608</c:v>
                </c:pt>
                <c:pt idx="52">
                  <c:v>51086</c:v>
                </c:pt>
                <c:pt idx="53">
                  <c:v>33000</c:v>
                </c:pt>
                <c:pt idx="54">
                  <c:v>22684</c:v>
                </c:pt>
                <c:pt idx="55">
                  <c:v>59110</c:v>
                </c:pt>
                <c:pt idx="56">
                  <c:v>477930</c:v>
                </c:pt>
                <c:pt idx="57">
                  <c:v>1267658</c:v>
                </c:pt>
              </c:numCache>
            </c:numRef>
          </c:val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Sum of pos %</c:v>
                </c:pt>
              </c:strCache>
            </c:strRef>
          </c:tx>
          <c:cat>
            <c:strRef>
              <c:f>Sheet7!$A$6:$A$64</c:f>
              <c:strCache>
                <c:ptCount val="58"/>
                <c:pt idx="0">
                  <c:v>0</c:v>
                </c:pt>
                <c:pt idx="1">
                  <c:v>8</c:v>
                </c:pt>
                <c:pt idx="2">
                  <c:v>33</c:v>
                </c:pt>
                <c:pt idx="3">
                  <c:v>82</c:v>
                </c:pt>
                <c:pt idx="4">
                  <c:v>143</c:v>
                </c:pt>
                <c:pt idx="5">
                  <c:v>150</c:v>
                </c:pt>
                <c:pt idx="6">
                  <c:v>159</c:v>
                </c:pt>
                <c:pt idx="7">
                  <c:v>165</c:v>
                </c:pt>
                <c:pt idx="8">
                  <c:v>217</c:v>
                </c:pt>
                <c:pt idx="9">
                  <c:v>227</c:v>
                </c:pt>
                <c:pt idx="10">
                  <c:v>246</c:v>
                </c:pt>
                <c:pt idx="11">
                  <c:v>258</c:v>
                </c:pt>
                <c:pt idx="12">
                  <c:v>316</c:v>
                </c:pt>
                <c:pt idx="13">
                  <c:v>338</c:v>
                </c:pt>
                <c:pt idx="14">
                  <c:v>363</c:v>
                </c:pt>
                <c:pt idx="15">
                  <c:v>376</c:v>
                </c:pt>
                <c:pt idx="16">
                  <c:v>393</c:v>
                </c:pt>
                <c:pt idx="17">
                  <c:v>415</c:v>
                </c:pt>
                <c:pt idx="18">
                  <c:v>552</c:v>
                </c:pt>
                <c:pt idx="19">
                  <c:v>614</c:v>
                </c:pt>
                <c:pt idx="20">
                  <c:v>643</c:v>
                </c:pt>
                <c:pt idx="21">
                  <c:v>653</c:v>
                </c:pt>
                <c:pt idx="22">
                  <c:v>657</c:v>
                </c:pt>
                <c:pt idx="23">
                  <c:v>669</c:v>
                </c:pt>
                <c:pt idx="24">
                  <c:v>680</c:v>
                </c:pt>
                <c:pt idx="25">
                  <c:v>736</c:v>
                </c:pt>
                <c:pt idx="26">
                  <c:v>742</c:v>
                </c:pt>
                <c:pt idx="27">
                  <c:v>879</c:v>
                </c:pt>
                <c:pt idx="28">
                  <c:v>1074</c:v>
                </c:pt>
                <c:pt idx="29">
                  <c:v>1177</c:v>
                </c:pt>
                <c:pt idx="30">
                  <c:v>1233</c:v>
                </c:pt>
                <c:pt idx="31">
                  <c:v>1458</c:v>
                </c:pt>
                <c:pt idx="32">
                  <c:v>1554</c:v>
                </c:pt>
                <c:pt idx="33">
                  <c:v>1598</c:v>
                </c:pt>
                <c:pt idx="34">
                  <c:v>1706</c:v>
                </c:pt>
                <c:pt idx="35">
                  <c:v>1730</c:v>
                </c:pt>
                <c:pt idx="36">
                  <c:v>1834</c:v>
                </c:pt>
                <c:pt idx="37">
                  <c:v>1857</c:v>
                </c:pt>
                <c:pt idx="38">
                  <c:v>2331</c:v>
                </c:pt>
                <c:pt idx="39">
                  <c:v>2845</c:v>
                </c:pt>
                <c:pt idx="40">
                  <c:v>2902</c:v>
                </c:pt>
                <c:pt idx="41">
                  <c:v>3039</c:v>
                </c:pt>
                <c:pt idx="42">
                  <c:v>3342</c:v>
                </c:pt>
                <c:pt idx="43">
                  <c:v>3824</c:v>
                </c:pt>
                <c:pt idx="44">
                  <c:v>4268.01785714286</c:v>
                </c:pt>
                <c:pt idx="45">
                  <c:v>4669</c:v>
                </c:pt>
                <c:pt idx="46">
                  <c:v>5348</c:v>
                </c:pt>
                <c:pt idx="47">
                  <c:v>5984</c:v>
                </c:pt>
                <c:pt idx="48">
                  <c:v>7016</c:v>
                </c:pt>
                <c:pt idx="49">
                  <c:v>7695</c:v>
                </c:pt>
                <c:pt idx="50">
                  <c:v>8010</c:v>
                </c:pt>
                <c:pt idx="51">
                  <c:v>8966</c:v>
                </c:pt>
                <c:pt idx="52">
                  <c:v>9150</c:v>
                </c:pt>
                <c:pt idx="53">
                  <c:v>9191</c:v>
                </c:pt>
                <c:pt idx="54">
                  <c:v>10791</c:v>
                </c:pt>
                <c:pt idx="55">
                  <c:v>25590</c:v>
                </c:pt>
                <c:pt idx="56">
                  <c:v>92381</c:v>
                </c:pt>
                <c:pt idx="57">
                  <c:v>239009</c:v>
                </c:pt>
              </c:strCache>
            </c:strRef>
          </c:cat>
          <c:val>
            <c:numRef>
              <c:f>Sheet7!$C$6:$C$64</c:f>
              <c:numCache>
                <c:formatCode>General</c:formatCode>
                <c:ptCount val="58"/>
                <c:pt idx="0">
                  <c:v>0</c:v>
                </c:pt>
                <c:pt idx="1">
                  <c:v>0.38095238095238093</c:v>
                </c:pt>
                <c:pt idx="2">
                  <c:v>0.18131868131868131</c:v>
                </c:pt>
                <c:pt idx="3">
                  <c:v>0.15648854961832062</c:v>
                </c:pt>
                <c:pt idx="4">
                  <c:v>2.8474711270410194E-2</c:v>
                </c:pt>
                <c:pt idx="5">
                  <c:v>5.7937427578215531E-2</c:v>
                </c:pt>
                <c:pt idx="6">
                  <c:v>3.1927710843373494E-2</c:v>
                </c:pt>
                <c:pt idx="7">
                  <c:v>3.7654039251483341E-2</c:v>
                </c:pt>
                <c:pt idx="8">
                  <c:v>3.9504824321864189E-2</c:v>
                </c:pt>
                <c:pt idx="9">
                  <c:v>4.2669172932330829E-2</c:v>
                </c:pt>
                <c:pt idx="10">
                  <c:v>5.823863636363636E-2</c:v>
                </c:pt>
                <c:pt idx="11">
                  <c:v>2.4655963302752295E-2</c:v>
                </c:pt>
                <c:pt idx="12">
                  <c:v>0.16458333333333333</c:v>
                </c:pt>
                <c:pt idx="13">
                  <c:v>6.6943949296890473E-2</c:v>
                </c:pt>
                <c:pt idx="14">
                  <c:v>2.5908214973949038E-2</c:v>
                </c:pt>
                <c:pt idx="15">
                  <c:v>5.8168316831683171E-2</c:v>
                </c:pt>
                <c:pt idx="16">
                  <c:v>7.9249848759830613E-2</c:v>
                </c:pt>
                <c:pt idx="17">
                  <c:v>6.391498536885877E-2</c:v>
                </c:pt>
                <c:pt idx="18">
                  <c:v>8.3497201633640897E-2</c:v>
                </c:pt>
                <c:pt idx="19">
                  <c:v>7.0835256114443926E-2</c:v>
                </c:pt>
                <c:pt idx="20">
                  <c:v>7.5442919159920213E-2</c:v>
                </c:pt>
                <c:pt idx="21">
                  <c:v>0.12879684418145956</c:v>
                </c:pt>
                <c:pt idx="22">
                  <c:v>0.12961136318800554</c:v>
                </c:pt>
                <c:pt idx="23">
                  <c:v>9.1870365284262567E-2</c:v>
                </c:pt>
                <c:pt idx="24">
                  <c:v>8.6075949367088608E-2</c:v>
                </c:pt>
                <c:pt idx="25">
                  <c:v>4.9502286790422387E-2</c:v>
                </c:pt>
                <c:pt idx="26">
                  <c:v>3.313387514512816E-2</c:v>
                </c:pt>
                <c:pt idx="27">
                  <c:v>0.4099813432835821</c:v>
                </c:pt>
                <c:pt idx="28">
                  <c:v>5.0985046285307381E-2</c:v>
                </c:pt>
                <c:pt idx="29">
                  <c:v>0.19848229342327151</c:v>
                </c:pt>
                <c:pt idx="30">
                  <c:v>0.14114010989010989</c:v>
                </c:pt>
                <c:pt idx="31">
                  <c:v>0.10380179410508329</c:v>
                </c:pt>
                <c:pt idx="32">
                  <c:v>0.22215868477483916</c:v>
                </c:pt>
                <c:pt idx="33">
                  <c:v>7.0368576335373634E-2</c:v>
                </c:pt>
                <c:pt idx="34">
                  <c:v>9.6992438455853092E-2</c:v>
                </c:pt>
                <c:pt idx="35">
                  <c:v>7.8468725903751077E-2</c:v>
                </c:pt>
                <c:pt idx="36">
                  <c:v>9.3176853121983441E-2</c:v>
                </c:pt>
                <c:pt idx="37">
                  <c:v>6.4751211687994706E-2</c:v>
                </c:pt>
                <c:pt idx="38">
                  <c:v>0.10984402243061119</c:v>
                </c:pt>
                <c:pt idx="39">
                  <c:v>8.2199300800323602E-2</c:v>
                </c:pt>
                <c:pt idx="40">
                  <c:v>8.3108998224411479E-2</c:v>
                </c:pt>
                <c:pt idx="41">
                  <c:v>0.18661344795824378</c:v>
                </c:pt>
                <c:pt idx="42">
                  <c:v>0.17924376508447304</c:v>
                </c:pt>
                <c:pt idx="43">
                  <c:v>0.20896174863387978</c:v>
                </c:pt>
                <c:pt idx="44">
                  <c:v>0.13128710277211744</c:v>
                </c:pt>
                <c:pt idx="45">
                  <c:v>9.2128889678170442E-2</c:v>
                </c:pt>
                <c:pt idx="46">
                  <c:v>0.2329572679357059</c:v>
                </c:pt>
                <c:pt idx="47">
                  <c:v>8.0002139094628194E-2</c:v>
                </c:pt>
                <c:pt idx="48">
                  <c:v>0.1282304346236795</c:v>
                </c:pt>
                <c:pt idx="49">
                  <c:v>0.17626443100604727</c:v>
                </c:pt>
                <c:pt idx="50">
                  <c:v>0.10362761333057338</c:v>
                </c:pt>
                <c:pt idx="51">
                  <c:v>0.15838750706613905</c:v>
                </c:pt>
                <c:pt idx="52">
                  <c:v>0.17910973652272638</c:v>
                </c:pt>
                <c:pt idx="53">
                  <c:v>0.27851515151515149</c:v>
                </c:pt>
                <c:pt idx="54">
                  <c:v>0.47570975136660199</c:v>
                </c:pt>
                <c:pt idx="55">
                  <c:v>0.43292167145998983</c:v>
                </c:pt>
                <c:pt idx="56">
                  <c:v>0.86229774542430926</c:v>
                </c:pt>
                <c:pt idx="57">
                  <c:v>7.352077755238577</c:v>
                </c:pt>
              </c:numCache>
            </c:numRef>
          </c:val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Count of deaths</c:v>
                </c:pt>
              </c:strCache>
            </c:strRef>
          </c:tx>
          <c:cat>
            <c:strRef>
              <c:f>Sheet7!$A$6:$A$64</c:f>
              <c:strCache>
                <c:ptCount val="58"/>
                <c:pt idx="0">
                  <c:v>0</c:v>
                </c:pt>
                <c:pt idx="1">
                  <c:v>8</c:v>
                </c:pt>
                <c:pt idx="2">
                  <c:v>33</c:v>
                </c:pt>
                <c:pt idx="3">
                  <c:v>82</c:v>
                </c:pt>
                <c:pt idx="4">
                  <c:v>143</c:v>
                </c:pt>
                <c:pt idx="5">
                  <c:v>150</c:v>
                </c:pt>
                <c:pt idx="6">
                  <c:v>159</c:v>
                </c:pt>
                <c:pt idx="7">
                  <c:v>165</c:v>
                </c:pt>
                <c:pt idx="8">
                  <c:v>217</c:v>
                </c:pt>
                <c:pt idx="9">
                  <c:v>227</c:v>
                </c:pt>
                <c:pt idx="10">
                  <c:v>246</c:v>
                </c:pt>
                <c:pt idx="11">
                  <c:v>258</c:v>
                </c:pt>
                <c:pt idx="12">
                  <c:v>316</c:v>
                </c:pt>
                <c:pt idx="13">
                  <c:v>338</c:v>
                </c:pt>
                <c:pt idx="14">
                  <c:v>363</c:v>
                </c:pt>
                <c:pt idx="15">
                  <c:v>376</c:v>
                </c:pt>
                <c:pt idx="16">
                  <c:v>393</c:v>
                </c:pt>
                <c:pt idx="17">
                  <c:v>415</c:v>
                </c:pt>
                <c:pt idx="18">
                  <c:v>552</c:v>
                </c:pt>
                <c:pt idx="19">
                  <c:v>614</c:v>
                </c:pt>
                <c:pt idx="20">
                  <c:v>643</c:v>
                </c:pt>
                <c:pt idx="21">
                  <c:v>653</c:v>
                </c:pt>
                <c:pt idx="22">
                  <c:v>657</c:v>
                </c:pt>
                <c:pt idx="23">
                  <c:v>669</c:v>
                </c:pt>
                <c:pt idx="24">
                  <c:v>680</c:v>
                </c:pt>
                <c:pt idx="25">
                  <c:v>736</c:v>
                </c:pt>
                <c:pt idx="26">
                  <c:v>742</c:v>
                </c:pt>
                <c:pt idx="27">
                  <c:v>879</c:v>
                </c:pt>
                <c:pt idx="28">
                  <c:v>1074</c:v>
                </c:pt>
                <c:pt idx="29">
                  <c:v>1177</c:v>
                </c:pt>
                <c:pt idx="30">
                  <c:v>1233</c:v>
                </c:pt>
                <c:pt idx="31">
                  <c:v>1458</c:v>
                </c:pt>
                <c:pt idx="32">
                  <c:v>1554</c:v>
                </c:pt>
                <c:pt idx="33">
                  <c:v>1598</c:v>
                </c:pt>
                <c:pt idx="34">
                  <c:v>1706</c:v>
                </c:pt>
                <c:pt idx="35">
                  <c:v>1730</c:v>
                </c:pt>
                <c:pt idx="36">
                  <c:v>1834</c:v>
                </c:pt>
                <c:pt idx="37">
                  <c:v>1857</c:v>
                </c:pt>
                <c:pt idx="38">
                  <c:v>2331</c:v>
                </c:pt>
                <c:pt idx="39">
                  <c:v>2845</c:v>
                </c:pt>
                <c:pt idx="40">
                  <c:v>2902</c:v>
                </c:pt>
                <c:pt idx="41">
                  <c:v>3039</c:v>
                </c:pt>
                <c:pt idx="42">
                  <c:v>3342</c:v>
                </c:pt>
                <c:pt idx="43">
                  <c:v>3824</c:v>
                </c:pt>
                <c:pt idx="44">
                  <c:v>4268.01785714286</c:v>
                </c:pt>
                <c:pt idx="45">
                  <c:v>4669</c:v>
                </c:pt>
                <c:pt idx="46">
                  <c:v>5348</c:v>
                </c:pt>
                <c:pt idx="47">
                  <c:v>5984</c:v>
                </c:pt>
                <c:pt idx="48">
                  <c:v>7016</c:v>
                </c:pt>
                <c:pt idx="49">
                  <c:v>7695</c:v>
                </c:pt>
                <c:pt idx="50">
                  <c:v>8010</c:v>
                </c:pt>
                <c:pt idx="51">
                  <c:v>8966</c:v>
                </c:pt>
                <c:pt idx="52">
                  <c:v>9150</c:v>
                </c:pt>
                <c:pt idx="53">
                  <c:v>9191</c:v>
                </c:pt>
                <c:pt idx="54">
                  <c:v>10791</c:v>
                </c:pt>
                <c:pt idx="55">
                  <c:v>25590</c:v>
                </c:pt>
                <c:pt idx="56">
                  <c:v>92381</c:v>
                </c:pt>
                <c:pt idx="57">
                  <c:v>239009</c:v>
                </c:pt>
              </c:strCache>
            </c:strRef>
          </c:cat>
          <c:val>
            <c:numRef>
              <c:f>Sheet7!$D$6:$D$64</c:f>
              <c:numCache>
                <c:formatCode>General</c:formatCode>
                <c:ptCount val="58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</c:numCache>
            </c:numRef>
          </c:val>
        </c:ser>
        <c:axId val="76136448"/>
        <c:axId val="76137984"/>
      </c:barChart>
      <c:catAx>
        <c:axId val="76136448"/>
        <c:scaling>
          <c:orientation val="minMax"/>
        </c:scaling>
        <c:axPos val="b"/>
        <c:numFmt formatCode="#,##0.00_ ;[Red]\-#,##0.00\ " sourceLinked="1"/>
        <c:tickLblPos val="nextTo"/>
        <c:crossAx val="76137984"/>
        <c:crosses val="autoZero"/>
        <c:lblAlgn val="ctr"/>
        <c:lblOffset val="100"/>
      </c:catAx>
      <c:valAx>
        <c:axId val="76137984"/>
        <c:scaling>
          <c:logBase val="100"/>
          <c:orientation val="minMax"/>
          <c:min val="100"/>
        </c:scaling>
        <c:axPos val="l"/>
        <c:majorGridlines/>
        <c:numFmt formatCode="General" sourceLinked="1"/>
        <c:tickLblPos val="nextTo"/>
        <c:crossAx val="76136448"/>
        <c:crosses val="autoZero"/>
        <c:crossBetween val="between"/>
      </c:valAx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[Q-4 covid dataset assignment.xlsx]Sheet2!PivotTable1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Deth</a:t>
            </a:r>
          </a:p>
        </c:rich>
      </c:tx>
      <c:layout>
        <c:manualLayout>
          <c:xMode val="edge"/>
          <c:yMode val="edge"/>
          <c:x val="0.38465011286681716"/>
          <c:y val="2.7777777777777776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76095341355469E-2"/>
          <c:y val="0.19480351414406533"/>
          <c:w val="0.90415101046906421"/>
          <c:h val="0.38194808982210587"/>
        </c:manualLayout>
      </c:layout>
      <c:bar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Sheet2!$A$4:$A$43</c:f>
              <c:strCache>
                <c:ptCount val="39"/>
                <c:pt idx="0">
                  <c:v>43920.875</c:v>
                </c:pt>
                <c:pt idx="1">
                  <c:v>43923.1141865079</c:v>
                </c:pt>
                <c:pt idx="2">
                  <c:v>43923.6145833333</c:v>
                </c:pt>
                <c:pt idx="3">
                  <c:v>2459694.39444444</c:v>
                </c:pt>
                <c:pt idx="4">
                  <c:v>30-03-2020 21:00</c:v>
                </c:pt>
                <c:pt idx="5">
                  <c:v>31-03-2020 22:00</c:v>
                </c:pt>
                <c:pt idx="6">
                  <c:v>01-04-2020 06:00</c:v>
                </c:pt>
                <c:pt idx="7">
                  <c:v>01-04-2020 07:00</c:v>
                </c:pt>
                <c:pt idx="8">
                  <c:v>01-04-2020 09:00</c:v>
                </c:pt>
                <c:pt idx="9">
                  <c:v>01-04-2020 15:00</c:v>
                </c:pt>
                <c:pt idx="10">
                  <c:v>01-04-2020 16:00</c:v>
                </c:pt>
                <c:pt idx="11">
                  <c:v>01-04-2020 17:00</c:v>
                </c:pt>
                <c:pt idx="12">
                  <c:v>01-04-2020 18:00</c:v>
                </c:pt>
                <c:pt idx="13">
                  <c:v>01-04-2020 19:00</c:v>
                </c:pt>
                <c:pt idx="14">
                  <c:v>01-04-2020 21:59</c:v>
                </c:pt>
                <c:pt idx="15">
                  <c:v>01-04-2020 22:00</c:v>
                </c:pt>
                <c:pt idx="16">
                  <c:v>01-04-2020 22:17</c:v>
                </c:pt>
                <c:pt idx="17">
                  <c:v>02-04-2020 01:00</c:v>
                </c:pt>
                <c:pt idx="18">
                  <c:v>02-04-2020 05:00</c:v>
                </c:pt>
                <c:pt idx="19">
                  <c:v>02-04-2020 06:30</c:v>
                </c:pt>
                <c:pt idx="20">
                  <c:v>02-04-2020 07:00</c:v>
                </c:pt>
                <c:pt idx="21">
                  <c:v>02-04-2020 07:30</c:v>
                </c:pt>
                <c:pt idx="22">
                  <c:v>02-04-2020 08:00</c:v>
                </c:pt>
                <c:pt idx="23">
                  <c:v>02-04-2020 08:30</c:v>
                </c:pt>
                <c:pt idx="24">
                  <c:v>02-04-2020 09:00</c:v>
                </c:pt>
                <c:pt idx="25">
                  <c:v>02-04-2020 09:01</c:v>
                </c:pt>
                <c:pt idx="26">
                  <c:v>02-04-2020 09:28</c:v>
                </c:pt>
                <c:pt idx="27">
                  <c:v>02-04-2020 09:45</c:v>
                </c:pt>
                <c:pt idx="28">
                  <c:v>02-04-2020 10:00</c:v>
                </c:pt>
                <c:pt idx="29">
                  <c:v>02-04-2020 10:56</c:v>
                </c:pt>
                <c:pt idx="30">
                  <c:v>02-04-2020 11:00</c:v>
                </c:pt>
                <c:pt idx="31">
                  <c:v>02-04-2020 12:00</c:v>
                </c:pt>
                <c:pt idx="32">
                  <c:v>02-04-2020 12:45</c:v>
                </c:pt>
                <c:pt idx="33">
                  <c:v>02-04-2020 13:00</c:v>
                </c:pt>
                <c:pt idx="34">
                  <c:v>02-04-2020 13:30</c:v>
                </c:pt>
                <c:pt idx="35">
                  <c:v>02-04-2020 13:58</c:v>
                </c:pt>
                <c:pt idx="36">
                  <c:v>02-04-2020 14:00</c:v>
                </c:pt>
                <c:pt idx="37">
                  <c:v>02-04-2020 14:04</c:v>
                </c:pt>
                <c:pt idx="38">
                  <c:v>02-04-2020 14:45</c:v>
                </c:pt>
              </c:strCache>
            </c:strRef>
          </c:cat>
          <c:val>
            <c:numRef>
              <c:f>Sheet2!$B$4:$B$43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axId val="76256384"/>
        <c:axId val="76257920"/>
      </c:barChart>
      <c:catAx>
        <c:axId val="76256384"/>
        <c:scaling>
          <c:orientation val="minMax"/>
        </c:scaling>
        <c:axPos val="b"/>
        <c:numFmt formatCode="General" sourceLinked="0"/>
        <c:tickLblPos val="nextTo"/>
        <c:crossAx val="76257920"/>
        <c:crossesAt val="0"/>
        <c:auto val="1"/>
        <c:lblAlgn val="ctr"/>
        <c:lblOffset val="100"/>
      </c:catAx>
      <c:valAx>
        <c:axId val="76257920"/>
        <c:scaling>
          <c:orientation val="minMax"/>
        </c:scaling>
        <c:axPos val="l"/>
        <c:majorGridlines/>
        <c:numFmt formatCode="General" sourceLinked="1"/>
        <c:tickLblPos val="nextTo"/>
        <c:crossAx val="76256384"/>
        <c:crosses val="autoZero"/>
        <c:crossBetween val="midCat"/>
      </c:valAx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solidFill>
      <a:schemeClr val="bg2">
        <a:lumMod val="75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[Q-4 covid dataset assignment.xlsx]Sheet4!PivotTable2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Case</a:t>
            </a:r>
          </a:p>
          <a:p>
            <a:pPr>
              <a:defRPr/>
            </a:pPr>
            <a:endParaRPr lang="en-US"/>
          </a:p>
        </c:rich>
      </c:tx>
      <c:layout/>
    </c:title>
    <c:pivotFmts>
      <c:pivotFmt>
        <c:idx val="0"/>
        <c:marker>
          <c:symbol val="diamond"/>
          <c:size val="5"/>
          <c:spPr>
            <a:noFill/>
          </c:spPr>
        </c:marker>
      </c:pivotFmt>
      <c:pivotFmt>
        <c:idx val="1"/>
        <c:marker>
          <c:symbol val="diamond"/>
          <c:size val="5"/>
          <c:spPr>
            <a:noFill/>
          </c:spPr>
        </c:marker>
      </c:pivotFmt>
      <c:pivotFmt>
        <c:idx val="2"/>
        <c:marker>
          <c:symbol val="diamond"/>
          <c:size val="5"/>
          <c:spPr>
            <a:noFill/>
          </c:spPr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5"/>
            <c:spPr>
              <a:noFill/>
            </c:spPr>
          </c:marker>
          <c:cat>
            <c:strRef>
              <c:f>Sheet4!$A$4:$A$43</c:f>
              <c:strCache>
                <c:ptCount val="39"/>
                <c:pt idx="0">
                  <c:v>43920.875</c:v>
                </c:pt>
                <c:pt idx="1">
                  <c:v>43923.1141865079</c:v>
                </c:pt>
                <c:pt idx="2">
                  <c:v>43923.6145833333</c:v>
                </c:pt>
                <c:pt idx="3">
                  <c:v>2459694.39444444</c:v>
                </c:pt>
                <c:pt idx="4">
                  <c:v>30-03-2020 21:00</c:v>
                </c:pt>
                <c:pt idx="5">
                  <c:v>31-03-2020 22:00</c:v>
                </c:pt>
                <c:pt idx="6">
                  <c:v>01-04-2020 06:00</c:v>
                </c:pt>
                <c:pt idx="7">
                  <c:v>01-04-2020 07:00</c:v>
                </c:pt>
                <c:pt idx="8">
                  <c:v>01-04-2020 09:00</c:v>
                </c:pt>
                <c:pt idx="9">
                  <c:v>01-04-2020 15:00</c:v>
                </c:pt>
                <c:pt idx="10">
                  <c:v>01-04-2020 16:00</c:v>
                </c:pt>
                <c:pt idx="11">
                  <c:v>01-04-2020 17:00</c:v>
                </c:pt>
                <c:pt idx="12">
                  <c:v>01-04-2020 18:00</c:v>
                </c:pt>
                <c:pt idx="13">
                  <c:v>01-04-2020 19:00</c:v>
                </c:pt>
                <c:pt idx="14">
                  <c:v>01-04-2020 21:59</c:v>
                </c:pt>
                <c:pt idx="15">
                  <c:v>01-04-2020 22:00</c:v>
                </c:pt>
                <c:pt idx="16">
                  <c:v>01-04-2020 22:17</c:v>
                </c:pt>
                <c:pt idx="17">
                  <c:v>02-04-2020 01:00</c:v>
                </c:pt>
                <c:pt idx="18">
                  <c:v>02-04-2020 05:00</c:v>
                </c:pt>
                <c:pt idx="19">
                  <c:v>02-04-2020 06:30</c:v>
                </c:pt>
                <c:pt idx="20">
                  <c:v>02-04-2020 07:00</c:v>
                </c:pt>
                <c:pt idx="21">
                  <c:v>02-04-2020 07:30</c:v>
                </c:pt>
                <c:pt idx="22">
                  <c:v>02-04-2020 08:00</c:v>
                </c:pt>
                <c:pt idx="23">
                  <c:v>02-04-2020 08:30</c:v>
                </c:pt>
                <c:pt idx="24">
                  <c:v>02-04-2020 09:00</c:v>
                </c:pt>
                <c:pt idx="25">
                  <c:v>02-04-2020 09:01</c:v>
                </c:pt>
                <c:pt idx="26">
                  <c:v>02-04-2020 09:28</c:v>
                </c:pt>
                <c:pt idx="27">
                  <c:v>02-04-2020 09:45</c:v>
                </c:pt>
                <c:pt idx="28">
                  <c:v>02-04-2020 10:00</c:v>
                </c:pt>
                <c:pt idx="29">
                  <c:v>02-04-2020 10:56</c:v>
                </c:pt>
                <c:pt idx="30">
                  <c:v>02-04-2020 11:00</c:v>
                </c:pt>
                <c:pt idx="31">
                  <c:v>02-04-2020 12:00</c:v>
                </c:pt>
                <c:pt idx="32">
                  <c:v>02-04-2020 12:45</c:v>
                </c:pt>
                <c:pt idx="33">
                  <c:v>02-04-2020 13:00</c:v>
                </c:pt>
                <c:pt idx="34">
                  <c:v>02-04-2020 13:30</c:v>
                </c:pt>
                <c:pt idx="35">
                  <c:v>02-04-2020 13:58</c:v>
                </c:pt>
                <c:pt idx="36">
                  <c:v>02-04-2020 14:00</c:v>
                </c:pt>
                <c:pt idx="37">
                  <c:v>02-04-2020 14:04</c:v>
                </c:pt>
                <c:pt idx="38">
                  <c:v>02-04-2020 14:45</c:v>
                </c:pt>
              </c:strCache>
            </c:strRef>
          </c:cat>
          <c:val>
            <c:numRef>
              <c:f>Sheet4!$B$4:$B$43</c:f>
              <c:numCache>
                <c:formatCode>General</c:formatCode>
                <c:ptCount val="39"/>
                <c:pt idx="0">
                  <c:v>20</c:v>
                </c:pt>
                <c:pt idx="1">
                  <c:v>22636.75</c:v>
                </c:pt>
                <c:pt idx="2">
                  <c:v>238965</c:v>
                </c:pt>
                <c:pt idx="3">
                  <c:v>1267658</c:v>
                </c:pt>
                <c:pt idx="4">
                  <c:v>20</c:v>
                </c:pt>
                <c:pt idx="5">
                  <c:v>14011</c:v>
                </c:pt>
                <c:pt idx="6">
                  <c:v>2144</c:v>
                </c:pt>
                <c:pt idx="7">
                  <c:v>6493</c:v>
                </c:pt>
                <c:pt idx="8">
                  <c:v>14868</c:v>
                </c:pt>
                <c:pt idx="9">
                  <c:v>7900</c:v>
                </c:pt>
                <c:pt idx="10">
                  <c:v>33491</c:v>
                </c:pt>
                <c:pt idx="11">
                  <c:v>13212</c:v>
                </c:pt>
                <c:pt idx="12">
                  <c:v>74798</c:v>
                </c:pt>
                <c:pt idx="13">
                  <c:v>55701</c:v>
                </c:pt>
                <c:pt idx="14">
                  <c:v>16285</c:v>
                </c:pt>
                <c:pt idx="15">
                  <c:v>116769</c:v>
                </c:pt>
                <c:pt idx="16">
                  <c:v>5493</c:v>
                </c:pt>
                <c:pt idx="17">
                  <c:v>21</c:v>
                </c:pt>
                <c:pt idx="18">
                  <c:v>1920</c:v>
                </c:pt>
                <c:pt idx="19">
                  <c:v>524</c:v>
                </c:pt>
                <c:pt idx="20">
                  <c:v>22659</c:v>
                </c:pt>
                <c:pt idx="21">
                  <c:v>14228</c:v>
                </c:pt>
                <c:pt idx="22">
                  <c:v>33005</c:v>
                </c:pt>
                <c:pt idx="23">
                  <c:v>2589</c:v>
                </c:pt>
                <c:pt idx="24">
                  <c:v>22684</c:v>
                </c:pt>
                <c:pt idx="25">
                  <c:v>77296</c:v>
                </c:pt>
                <c:pt idx="26">
                  <c:v>22957</c:v>
                </c:pt>
                <c:pt idx="27">
                  <c:v>238965</c:v>
                </c:pt>
                <c:pt idx="28">
                  <c:v>83719</c:v>
                </c:pt>
                <c:pt idx="29">
                  <c:v>4980</c:v>
                </c:pt>
                <c:pt idx="30">
                  <c:v>115245</c:v>
                </c:pt>
                <c:pt idx="31">
                  <c:v>67821</c:v>
                </c:pt>
                <c:pt idx="32">
                  <c:v>8523</c:v>
                </c:pt>
                <c:pt idx="33">
                  <c:v>75359</c:v>
                </c:pt>
                <c:pt idx="34">
                  <c:v>18300</c:v>
                </c:pt>
                <c:pt idx="35">
                  <c:v>5069</c:v>
                </c:pt>
                <c:pt idx="36">
                  <c:v>78655</c:v>
                </c:pt>
                <c:pt idx="37">
                  <c:v>6995</c:v>
                </c:pt>
                <c:pt idx="38">
                  <c:v>4959</c:v>
                </c:pt>
              </c:numCache>
            </c:numRef>
          </c:val>
        </c:ser>
        <c:marker val="1"/>
        <c:axId val="76270208"/>
        <c:axId val="76276480"/>
      </c:lineChart>
      <c:catAx>
        <c:axId val="76270208"/>
        <c:scaling>
          <c:orientation val="minMax"/>
        </c:scaling>
        <c:axPos val="b"/>
        <c:numFmt formatCode="dd/mm/yyyy" sourceLinked="0"/>
        <c:tickLblPos val="nextTo"/>
        <c:crossAx val="76276480"/>
        <c:crosses val="autoZero"/>
        <c:auto val="1"/>
        <c:lblAlgn val="ctr"/>
        <c:lblOffset val="100"/>
      </c:catAx>
      <c:valAx>
        <c:axId val="76276480"/>
        <c:scaling>
          <c:orientation val="minMax"/>
        </c:scaling>
        <c:axPos val="l"/>
        <c:majorGridlines/>
        <c:numFmt formatCode="General" sourceLinked="0"/>
        <c:tickLblPos val="nextTo"/>
        <c:crossAx val="76270208"/>
        <c:crossesAt val="1"/>
        <c:crossBetween val="midCat"/>
      </c:valAx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  <a:ln>
          <a:solidFill>
            <a:srgbClr val="4472C4"/>
          </a:solidFill>
        </a:ln>
        <a:effectLst>
          <a:outerShdw blurRad="50800" dist="50800" dir="5400000" algn="ctr" rotWithShape="0">
            <a:schemeClr val="bg2">
              <a:lumMod val="95000"/>
            </a:schemeClr>
          </a:outerShdw>
        </a:effectLst>
      </c:spPr>
    </c:plotArea>
    <c:plotVisOnly val="1"/>
  </c:chart>
  <c:spPr>
    <a:solidFill>
      <a:schemeClr val="accent2">
        <a:lumMod val="40000"/>
        <a:lumOff val="6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[Q-4 covid dataset assignment.xlsx]Sheet5!PivotTable3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Sheet5!$B$3:$B$4</c:f>
              <c:strCache>
                <c:ptCount val="1"/>
                <c:pt idx="0">
                  <c:v>Sum of positive</c:v>
                </c:pt>
              </c:strCache>
            </c:strRef>
          </c:tx>
          <c:cat>
            <c:strRef>
              <c:f>Sheet5!$A$5:$A$65</c:f>
              <c:strCache>
                <c:ptCount val="6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AVERAGE</c:v>
                </c:pt>
                <c:pt idx="5">
                  <c:v>AZ</c:v>
                </c:pt>
                <c:pt idx="6">
                  <c:v>CA</c:v>
                </c:pt>
                <c:pt idx="7">
                  <c:v>CO</c:v>
                </c:pt>
                <c:pt idx="8">
                  <c:v>CT</c:v>
                </c:pt>
                <c:pt idx="9">
                  <c:v>DC</c:v>
                </c:pt>
                <c:pt idx="10">
                  <c:v>DE</c:v>
                </c:pt>
                <c:pt idx="11">
                  <c:v>FL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MAX</c:v>
                </c:pt>
                <c:pt idx="24">
                  <c:v>MD</c:v>
                </c:pt>
                <c:pt idx="25">
                  <c:v>ME</c:v>
                </c:pt>
                <c:pt idx="26">
                  <c:v>MI</c:v>
                </c:pt>
                <c:pt idx="27">
                  <c:v>MIN</c:v>
                </c:pt>
                <c:pt idx="28">
                  <c:v>MN</c:v>
                </c:pt>
                <c:pt idx="29">
                  <c:v>MO</c:v>
                </c:pt>
                <c:pt idx="30">
                  <c:v>MP</c:v>
                </c:pt>
                <c:pt idx="31">
                  <c:v>MS</c:v>
                </c:pt>
                <c:pt idx="32">
                  <c:v>MT</c:v>
                </c:pt>
                <c:pt idx="33">
                  <c:v>NC</c:v>
                </c:pt>
                <c:pt idx="34">
                  <c:v>ND</c:v>
                </c:pt>
                <c:pt idx="35">
                  <c:v>NE</c:v>
                </c:pt>
                <c:pt idx="36">
                  <c:v>NH</c:v>
                </c:pt>
                <c:pt idx="37">
                  <c:v>NJ</c:v>
                </c:pt>
                <c:pt idx="38">
                  <c:v>NM</c:v>
                </c:pt>
                <c:pt idx="39">
                  <c:v>NV</c:v>
                </c:pt>
                <c:pt idx="40">
                  <c:v>NY</c:v>
                </c:pt>
                <c:pt idx="41">
                  <c:v>OH</c:v>
                </c:pt>
                <c:pt idx="42">
                  <c:v>OK</c:v>
                </c:pt>
                <c:pt idx="43">
                  <c:v>OR</c:v>
                </c:pt>
                <c:pt idx="44">
                  <c:v>PA</c:v>
                </c:pt>
                <c:pt idx="45">
                  <c:v>PR</c:v>
                </c:pt>
                <c:pt idx="46">
                  <c:v>RI</c:v>
                </c:pt>
                <c:pt idx="47">
                  <c:v>SC</c:v>
                </c:pt>
                <c:pt idx="48">
                  <c:v>SD</c:v>
                </c:pt>
                <c:pt idx="49">
                  <c:v>TN</c:v>
                </c:pt>
                <c:pt idx="50">
                  <c:v>TOTAL</c:v>
                </c:pt>
                <c:pt idx="51">
                  <c:v>TX</c:v>
                </c:pt>
                <c:pt idx="52">
                  <c:v>UT</c:v>
                </c:pt>
                <c:pt idx="53">
                  <c:v>VA</c:v>
                </c:pt>
                <c:pt idx="54">
                  <c:v>VI</c:v>
                </c:pt>
                <c:pt idx="55">
                  <c:v>VT</c:v>
                </c:pt>
                <c:pt idx="56">
                  <c:v>WA</c:v>
                </c:pt>
                <c:pt idx="57">
                  <c:v>WI</c:v>
                </c:pt>
                <c:pt idx="58">
                  <c:v>WV</c:v>
                </c:pt>
                <c:pt idx="59">
                  <c:v>WY</c:v>
                </c:pt>
              </c:strCache>
            </c:strRef>
          </c:cat>
          <c:val>
            <c:numRef>
              <c:f>Sheet5!$B$5:$B$65</c:f>
              <c:numCache>
                <c:formatCode>General</c:formatCode>
                <c:ptCount val="60"/>
                <c:pt idx="0">
                  <c:v>143</c:v>
                </c:pt>
                <c:pt idx="1">
                  <c:v>1233</c:v>
                </c:pt>
                <c:pt idx="2">
                  <c:v>643</c:v>
                </c:pt>
                <c:pt idx="3">
                  <c:v>0</c:v>
                </c:pt>
                <c:pt idx="4">
                  <c:v>4268.0178571428569</c:v>
                </c:pt>
                <c:pt idx="5">
                  <c:v>1598</c:v>
                </c:pt>
                <c:pt idx="6">
                  <c:v>9191</c:v>
                </c:pt>
                <c:pt idx="7">
                  <c:v>3342</c:v>
                </c:pt>
                <c:pt idx="8">
                  <c:v>3824</c:v>
                </c:pt>
                <c:pt idx="9">
                  <c:v>653</c:v>
                </c:pt>
                <c:pt idx="10">
                  <c:v>393</c:v>
                </c:pt>
                <c:pt idx="11">
                  <c:v>8010</c:v>
                </c:pt>
                <c:pt idx="12">
                  <c:v>5348</c:v>
                </c:pt>
                <c:pt idx="13">
                  <c:v>82</c:v>
                </c:pt>
                <c:pt idx="14">
                  <c:v>258</c:v>
                </c:pt>
                <c:pt idx="15">
                  <c:v>614</c:v>
                </c:pt>
                <c:pt idx="16">
                  <c:v>669</c:v>
                </c:pt>
                <c:pt idx="17">
                  <c:v>7695</c:v>
                </c:pt>
                <c:pt idx="18">
                  <c:v>3039</c:v>
                </c:pt>
                <c:pt idx="19">
                  <c:v>552</c:v>
                </c:pt>
                <c:pt idx="20">
                  <c:v>680</c:v>
                </c:pt>
                <c:pt idx="21">
                  <c:v>9150</c:v>
                </c:pt>
                <c:pt idx="22">
                  <c:v>8966</c:v>
                </c:pt>
                <c:pt idx="23">
                  <c:v>92381</c:v>
                </c:pt>
                <c:pt idx="24">
                  <c:v>2331</c:v>
                </c:pt>
                <c:pt idx="25">
                  <c:v>376</c:v>
                </c:pt>
                <c:pt idx="26">
                  <c:v>10791</c:v>
                </c:pt>
                <c:pt idx="27">
                  <c:v>0</c:v>
                </c:pt>
                <c:pt idx="28">
                  <c:v>742</c:v>
                </c:pt>
                <c:pt idx="29">
                  <c:v>1834</c:v>
                </c:pt>
                <c:pt idx="30">
                  <c:v>8</c:v>
                </c:pt>
                <c:pt idx="31">
                  <c:v>1177</c:v>
                </c:pt>
                <c:pt idx="32">
                  <c:v>227</c:v>
                </c:pt>
                <c:pt idx="33">
                  <c:v>1857</c:v>
                </c:pt>
                <c:pt idx="34">
                  <c:v>159</c:v>
                </c:pt>
                <c:pt idx="35">
                  <c:v>246</c:v>
                </c:pt>
                <c:pt idx="36">
                  <c:v>415</c:v>
                </c:pt>
                <c:pt idx="37">
                  <c:v>25590</c:v>
                </c:pt>
                <c:pt idx="38">
                  <c:v>363</c:v>
                </c:pt>
                <c:pt idx="39">
                  <c:v>1458</c:v>
                </c:pt>
                <c:pt idx="40">
                  <c:v>92381</c:v>
                </c:pt>
                <c:pt idx="41">
                  <c:v>2902</c:v>
                </c:pt>
                <c:pt idx="42">
                  <c:v>879</c:v>
                </c:pt>
                <c:pt idx="43">
                  <c:v>736</c:v>
                </c:pt>
                <c:pt idx="44">
                  <c:v>7016</c:v>
                </c:pt>
                <c:pt idx="45">
                  <c:v>316</c:v>
                </c:pt>
                <c:pt idx="46">
                  <c:v>657</c:v>
                </c:pt>
                <c:pt idx="47">
                  <c:v>1554</c:v>
                </c:pt>
                <c:pt idx="48">
                  <c:v>165</c:v>
                </c:pt>
                <c:pt idx="49">
                  <c:v>2845</c:v>
                </c:pt>
                <c:pt idx="50">
                  <c:v>239009</c:v>
                </c:pt>
                <c:pt idx="51">
                  <c:v>4669</c:v>
                </c:pt>
                <c:pt idx="52">
                  <c:v>1074</c:v>
                </c:pt>
                <c:pt idx="53">
                  <c:v>1706</c:v>
                </c:pt>
                <c:pt idx="54">
                  <c:v>33</c:v>
                </c:pt>
                <c:pt idx="55">
                  <c:v>338</c:v>
                </c:pt>
                <c:pt idx="56">
                  <c:v>5984</c:v>
                </c:pt>
                <c:pt idx="57">
                  <c:v>1730</c:v>
                </c:pt>
                <c:pt idx="58">
                  <c:v>217</c:v>
                </c:pt>
                <c:pt idx="59">
                  <c:v>150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Sum of total</c:v>
                </c:pt>
              </c:strCache>
            </c:strRef>
          </c:tx>
          <c:cat>
            <c:strRef>
              <c:f>Sheet5!$A$5:$A$65</c:f>
              <c:strCache>
                <c:ptCount val="6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AVERAGE</c:v>
                </c:pt>
                <c:pt idx="5">
                  <c:v>AZ</c:v>
                </c:pt>
                <c:pt idx="6">
                  <c:v>CA</c:v>
                </c:pt>
                <c:pt idx="7">
                  <c:v>CO</c:v>
                </c:pt>
                <c:pt idx="8">
                  <c:v>CT</c:v>
                </c:pt>
                <c:pt idx="9">
                  <c:v>DC</c:v>
                </c:pt>
                <c:pt idx="10">
                  <c:v>DE</c:v>
                </c:pt>
                <c:pt idx="11">
                  <c:v>FL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MAX</c:v>
                </c:pt>
                <c:pt idx="24">
                  <c:v>MD</c:v>
                </c:pt>
                <c:pt idx="25">
                  <c:v>ME</c:v>
                </c:pt>
                <c:pt idx="26">
                  <c:v>MI</c:v>
                </c:pt>
                <c:pt idx="27">
                  <c:v>MIN</c:v>
                </c:pt>
                <c:pt idx="28">
                  <c:v>MN</c:v>
                </c:pt>
                <c:pt idx="29">
                  <c:v>MO</c:v>
                </c:pt>
                <c:pt idx="30">
                  <c:v>MP</c:v>
                </c:pt>
                <c:pt idx="31">
                  <c:v>MS</c:v>
                </c:pt>
                <c:pt idx="32">
                  <c:v>MT</c:v>
                </c:pt>
                <c:pt idx="33">
                  <c:v>NC</c:v>
                </c:pt>
                <c:pt idx="34">
                  <c:v>ND</c:v>
                </c:pt>
                <c:pt idx="35">
                  <c:v>NE</c:v>
                </c:pt>
                <c:pt idx="36">
                  <c:v>NH</c:v>
                </c:pt>
                <c:pt idx="37">
                  <c:v>NJ</c:v>
                </c:pt>
                <c:pt idx="38">
                  <c:v>NM</c:v>
                </c:pt>
                <c:pt idx="39">
                  <c:v>NV</c:v>
                </c:pt>
                <c:pt idx="40">
                  <c:v>NY</c:v>
                </c:pt>
                <c:pt idx="41">
                  <c:v>OH</c:v>
                </c:pt>
                <c:pt idx="42">
                  <c:v>OK</c:v>
                </c:pt>
                <c:pt idx="43">
                  <c:v>OR</c:v>
                </c:pt>
                <c:pt idx="44">
                  <c:v>PA</c:v>
                </c:pt>
                <c:pt idx="45">
                  <c:v>PR</c:v>
                </c:pt>
                <c:pt idx="46">
                  <c:v>RI</c:v>
                </c:pt>
                <c:pt idx="47">
                  <c:v>SC</c:v>
                </c:pt>
                <c:pt idx="48">
                  <c:v>SD</c:v>
                </c:pt>
                <c:pt idx="49">
                  <c:v>TN</c:v>
                </c:pt>
                <c:pt idx="50">
                  <c:v>TOTAL</c:v>
                </c:pt>
                <c:pt idx="51">
                  <c:v>TX</c:v>
                </c:pt>
                <c:pt idx="52">
                  <c:v>UT</c:v>
                </c:pt>
                <c:pt idx="53">
                  <c:v>VA</c:v>
                </c:pt>
                <c:pt idx="54">
                  <c:v>VI</c:v>
                </c:pt>
                <c:pt idx="55">
                  <c:v>VT</c:v>
                </c:pt>
                <c:pt idx="56">
                  <c:v>WA</c:v>
                </c:pt>
                <c:pt idx="57">
                  <c:v>WI</c:v>
                </c:pt>
                <c:pt idx="58">
                  <c:v>WV</c:v>
                </c:pt>
                <c:pt idx="59">
                  <c:v>WY</c:v>
                </c:pt>
              </c:strCache>
            </c:strRef>
          </c:cat>
          <c:val>
            <c:numRef>
              <c:f>Sheet5!$C$5:$C$65</c:f>
              <c:numCache>
                <c:formatCode>General</c:formatCode>
                <c:ptCount val="60"/>
                <c:pt idx="0">
                  <c:v>5022</c:v>
                </c:pt>
                <c:pt idx="1">
                  <c:v>8736</c:v>
                </c:pt>
                <c:pt idx="2">
                  <c:v>8523</c:v>
                </c:pt>
                <c:pt idx="3">
                  <c:v>20</c:v>
                </c:pt>
                <c:pt idx="4">
                  <c:v>22636.75</c:v>
                </c:pt>
                <c:pt idx="5">
                  <c:v>22709</c:v>
                </c:pt>
                <c:pt idx="6">
                  <c:v>33000</c:v>
                </c:pt>
                <c:pt idx="7">
                  <c:v>18645</c:v>
                </c:pt>
                <c:pt idx="8">
                  <c:v>18300</c:v>
                </c:pt>
                <c:pt idx="9">
                  <c:v>5070</c:v>
                </c:pt>
                <c:pt idx="10">
                  <c:v>4959</c:v>
                </c:pt>
                <c:pt idx="11">
                  <c:v>77296</c:v>
                </c:pt>
                <c:pt idx="12">
                  <c:v>22957</c:v>
                </c:pt>
                <c:pt idx="13">
                  <c:v>524</c:v>
                </c:pt>
                <c:pt idx="14">
                  <c:v>10464</c:v>
                </c:pt>
                <c:pt idx="15">
                  <c:v>8668</c:v>
                </c:pt>
                <c:pt idx="16">
                  <c:v>7282</c:v>
                </c:pt>
                <c:pt idx="17">
                  <c:v>43656</c:v>
                </c:pt>
                <c:pt idx="18">
                  <c:v>16285</c:v>
                </c:pt>
                <c:pt idx="19">
                  <c:v>6611</c:v>
                </c:pt>
                <c:pt idx="20">
                  <c:v>7900</c:v>
                </c:pt>
                <c:pt idx="21">
                  <c:v>51086</c:v>
                </c:pt>
                <c:pt idx="22">
                  <c:v>56608</c:v>
                </c:pt>
                <c:pt idx="23">
                  <c:v>238965</c:v>
                </c:pt>
                <c:pt idx="24">
                  <c:v>21221</c:v>
                </c:pt>
                <c:pt idx="25">
                  <c:v>6464</c:v>
                </c:pt>
                <c:pt idx="26">
                  <c:v>22684</c:v>
                </c:pt>
                <c:pt idx="27">
                  <c:v>20</c:v>
                </c:pt>
                <c:pt idx="28">
                  <c:v>22394</c:v>
                </c:pt>
                <c:pt idx="29">
                  <c:v>19683</c:v>
                </c:pt>
                <c:pt idx="30">
                  <c:v>21</c:v>
                </c:pt>
                <c:pt idx="31">
                  <c:v>5930</c:v>
                </c:pt>
                <c:pt idx="32">
                  <c:v>5320</c:v>
                </c:pt>
                <c:pt idx="33">
                  <c:v>28679</c:v>
                </c:pt>
                <c:pt idx="34">
                  <c:v>4980</c:v>
                </c:pt>
                <c:pt idx="35">
                  <c:v>4224</c:v>
                </c:pt>
                <c:pt idx="36">
                  <c:v>6493</c:v>
                </c:pt>
                <c:pt idx="37">
                  <c:v>59110</c:v>
                </c:pt>
                <c:pt idx="38">
                  <c:v>14011</c:v>
                </c:pt>
                <c:pt idx="39">
                  <c:v>14046</c:v>
                </c:pt>
                <c:pt idx="40">
                  <c:v>238965</c:v>
                </c:pt>
                <c:pt idx="41">
                  <c:v>34918</c:v>
                </c:pt>
                <c:pt idx="42">
                  <c:v>2144</c:v>
                </c:pt>
                <c:pt idx="43">
                  <c:v>14868</c:v>
                </c:pt>
                <c:pt idx="44">
                  <c:v>54714</c:v>
                </c:pt>
                <c:pt idx="45">
                  <c:v>1920</c:v>
                </c:pt>
                <c:pt idx="46">
                  <c:v>5069</c:v>
                </c:pt>
                <c:pt idx="47">
                  <c:v>6995</c:v>
                </c:pt>
                <c:pt idx="48">
                  <c:v>4382</c:v>
                </c:pt>
                <c:pt idx="49">
                  <c:v>34611</c:v>
                </c:pt>
                <c:pt idx="50">
                  <c:v>1267658</c:v>
                </c:pt>
                <c:pt idx="51">
                  <c:v>50679</c:v>
                </c:pt>
                <c:pt idx="52">
                  <c:v>21065</c:v>
                </c:pt>
                <c:pt idx="53">
                  <c:v>17589</c:v>
                </c:pt>
                <c:pt idx="54">
                  <c:v>182</c:v>
                </c:pt>
                <c:pt idx="55">
                  <c:v>5049</c:v>
                </c:pt>
                <c:pt idx="56">
                  <c:v>74798</c:v>
                </c:pt>
                <c:pt idx="57">
                  <c:v>22047</c:v>
                </c:pt>
                <c:pt idx="58">
                  <c:v>5493</c:v>
                </c:pt>
                <c:pt idx="59">
                  <c:v>2589</c:v>
                </c:pt>
              </c:numCache>
            </c:numRef>
          </c:val>
        </c:ser>
        <c:axId val="76489472"/>
        <c:axId val="76491008"/>
      </c:barChart>
      <c:catAx>
        <c:axId val="76489472"/>
        <c:scaling>
          <c:orientation val="minMax"/>
        </c:scaling>
        <c:axPos val="b"/>
        <c:tickLblPos val="nextTo"/>
        <c:crossAx val="76491008"/>
        <c:crosses val="autoZero"/>
        <c:auto val="1"/>
        <c:lblAlgn val="ctr"/>
        <c:lblOffset val="100"/>
      </c:catAx>
      <c:valAx>
        <c:axId val="76491008"/>
        <c:scaling>
          <c:logBase val="50"/>
          <c:orientation val="minMax"/>
        </c:scaling>
        <c:axPos val="l"/>
        <c:majorGridlines/>
        <c:numFmt formatCode="General" sourceLinked="1"/>
        <c:tickLblPos val="nextTo"/>
        <c:crossAx val="76489472"/>
        <c:crosses val="autoZero"/>
        <c:crossBetween val="midCat"/>
      </c:valAx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[Q-4 covid dataset assignment.xlsx]Sheet6!PivotTable4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pos%</a:t>
            </a:r>
          </a:p>
        </c:rich>
      </c:tx>
      <c:layout/>
      <c:spPr>
        <a:solidFill>
          <a:schemeClr val="accent2">
            <a:lumMod val="40000"/>
            <a:lumOff val="60000"/>
          </a:schemeClr>
        </a:solidFill>
      </c:spPr>
    </c:title>
    <c:pivotFmts>
      <c:pivotFmt>
        <c:idx val="0"/>
        <c:spPr>
          <a:ln cap="rnd">
            <a:round/>
          </a:ln>
        </c:spPr>
      </c:pivotFmt>
      <c:pivotFmt>
        <c:idx val="1"/>
        <c:spPr>
          <a:ln cap="rnd">
            <a:round/>
          </a:ln>
        </c:spPr>
        <c:dLbl>
          <c:idx val="0"/>
          <c:delete val="1"/>
        </c:dLbl>
      </c:pivotFmt>
      <c:pivotFmt>
        <c:idx val="2"/>
        <c:spPr>
          <a:ln cap="rnd">
            <a:round/>
          </a:ln>
        </c:spPr>
      </c:pivotFmt>
    </c:pivotFmts>
    <c:plotArea>
      <c:layout/>
      <c:lineChart>
        <c:grouping val="standard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cap="rnd">
              <a:round/>
            </a:ln>
          </c:spPr>
          <c:cat>
            <c:strRef>
              <c:f>Sheet6!$A$4:$A$64</c:f>
              <c:strCache>
                <c:ptCount val="6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AVERAGE</c:v>
                </c:pt>
                <c:pt idx="5">
                  <c:v>AZ</c:v>
                </c:pt>
                <c:pt idx="6">
                  <c:v>CA</c:v>
                </c:pt>
                <c:pt idx="7">
                  <c:v>CO</c:v>
                </c:pt>
                <c:pt idx="8">
                  <c:v>CT</c:v>
                </c:pt>
                <c:pt idx="9">
                  <c:v>DC</c:v>
                </c:pt>
                <c:pt idx="10">
                  <c:v>DE</c:v>
                </c:pt>
                <c:pt idx="11">
                  <c:v>FL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MAX</c:v>
                </c:pt>
                <c:pt idx="24">
                  <c:v>MD</c:v>
                </c:pt>
                <c:pt idx="25">
                  <c:v>ME</c:v>
                </c:pt>
                <c:pt idx="26">
                  <c:v>MI</c:v>
                </c:pt>
                <c:pt idx="27">
                  <c:v>MIN</c:v>
                </c:pt>
                <c:pt idx="28">
                  <c:v>MN</c:v>
                </c:pt>
                <c:pt idx="29">
                  <c:v>MO</c:v>
                </c:pt>
                <c:pt idx="30">
                  <c:v>MP</c:v>
                </c:pt>
                <c:pt idx="31">
                  <c:v>MS</c:v>
                </c:pt>
                <c:pt idx="32">
                  <c:v>MT</c:v>
                </c:pt>
                <c:pt idx="33">
                  <c:v>NC</c:v>
                </c:pt>
                <c:pt idx="34">
                  <c:v>ND</c:v>
                </c:pt>
                <c:pt idx="35">
                  <c:v>NE</c:v>
                </c:pt>
                <c:pt idx="36">
                  <c:v>NH</c:v>
                </c:pt>
                <c:pt idx="37">
                  <c:v>NJ</c:v>
                </c:pt>
                <c:pt idx="38">
                  <c:v>NM</c:v>
                </c:pt>
                <c:pt idx="39">
                  <c:v>NV</c:v>
                </c:pt>
                <c:pt idx="40">
                  <c:v>NY</c:v>
                </c:pt>
                <c:pt idx="41">
                  <c:v>OH</c:v>
                </c:pt>
                <c:pt idx="42">
                  <c:v>OK</c:v>
                </c:pt>
                <c:pt idx="43">
                  <c:v>OR</c:v>
                </c:pt>
                <c:pt idx="44">
                  <c:v>PA</c:v>
                </c:pt>
                <c:pt idx="45">
                  <c:v>PR</c:v>
                </c:pt>
                <c:pt idx="46">
                  <c:v>RI</c:v>
                </c:pt>
                <c:pt idx="47">
                  <c:v>SC</c:v>
                </c:pt>
                <c:pt idx="48">
                  <c:v>SD</c:v>
                </c:pt>
                <c:pt idx="49">
                  <c:v>TN</c:v>
                </c:pt>
                <c:pt idx="50">
                  <c:v>TOTAL</c:v>
                </c:pt>
                <c:pt idx="51">
                  <c:v>TX</c:v>
                </c:pt>
                <c:pt idx="52">
                  <c:v>UT</c:v>
                </c:pt>
                <c:pt idx="53">
                  <c:v>VA</c:v>
                </c:pt>
                <c:pt idx="54">
                  <c:v>VI</c:v>
                </c:pt>
                <c:pt idx="55">
                  <c:v>VT</c:v>
                </c:pt>
                <c:pt idx="56">
                  <c:v>WA</c:v>
                </c:pt>
                <c:pt idx="57">
                  <c:v>WI</c:v>
                </c:pt>
                <c:pt idx="58">
                  <c:v>WV</c:v>
                </c:pt>
                <c:pt idx="59">
                  <c:v>WY</c:v>
                </c:pt>
              </c:strCache>
            </c:strRef>
          </c:cat>
          <c:val>
            <c:numRef>
              <c:f>Sheet6!$B$4:$B$64</c:f>
              <c:numCache>
                <c:formatCode>General</c:formatCode>
                <c:ptCount val="60"/>
                <c:pt idx="0">
                  <c:v>2.8474711270410194E-2</c:v>
                </c:pt>
                <c:pt idx="1">
                  <c:v>0.14114010989010989</c:v>
                </c:pt>
                <c:pt idx="2">
                  <c:v>7.5442919159920213E-2</c:v>
                </c:pt>
                <c:pt idx="3">
                  <c:v>0</c:v>
                </c:pt>
                <c:pt idx="4">
                  <c:v>0.13128710277211744</c:v>
                </c:pt>
                <c:pt idx="5">
                  <c:v>7.0368576335373634E-2</c:v>
                </c:pt>
                <c:pt idx="6">
                  <c:v>0.27851515151515149</c:v>
                </c:pt>
                <c:pt idx="7">
                  <c:v>0.17924376508447304</c:v>
                </c:pt>
                <c:pt idx="8">
                  <c:v>0.20896174863387978</c:v>
                </c:pt>
                <c:pt idx="9">
                  <c:v>0.12879684418145956</c:v>
                </c:pt>
                <c:pt idx="10">
                  <c:v>7.9249848759830613E-2</c:v>
                </c:pt>
                <c:pt idx="11">
                  <c:v>0.10362761333057338</c:v>
                </c:pt>
                <c:pt idx="12">
                  <c:v>0.2329572679357059</c:v>
                </c:pt>
                <c:pt idx="13">
                  <c:v>0.15648854961832062</c:v>
                </c:pt>
                <c:pt idx="14">
                  <c:v>2.4655963302752295E-2</c:v>
                </c:pt>
                <c:pt idx="15">
                  <c:v>7.0835256114443926E-2</c:v>
                </c:pt>
                <c:pt idx="16">
                  <c:v>9.1870365284262567E-2</c:v>
                </c:pt>
                <c:pt idx="17">
                  <c:v>0.17626443100604727</c:v>
                </c:pt>
                <c:pt idx="18">
                  <c:v>0.18661344795824378</c:v>
                </c:pt>
                <c:pt idx="19">
                  <c:v>8.3497201633640897E-2</c:v>
                </c:pt>
                <c:pt idx="20">
                  <c:v>8.6075949367088608E-2</c:v>
                </c:pt>
                <c:pt idx="21">
                  <c:v>0.17910973652272638</c:v>
                </c:pt>
                <c:pt idx="22">
                  <c:v>0.15838750706613905</c:v>
                </c:pt>
                <c:pt idx="23">
                  <c:v>0.47570975136660199</c:v>
                </c:pt>
                <c:pt idx="24">
                  <c:v>0.10984402243061119</c:v>
                </c:pt>
                <c:pt idx="25">
                  <c:v>5.8168316831683171E-2</c:v>
                </c:pt>
                <c:pt idx="26">
                  <c:v>0.47570975136660199</c:v>
                </c:pt>
                <c:pt idx="27">
                  <c:v>0</c:v>
                </c:pt>
                <c:pt idx="28">
                  <c:v>3.313387514512816E-2</c:v>
                </c:pt>
                <c:pt idx="29">
                  <c:v>9.3176853121983441E-2</c:v>
                </c:pt>
                <c:pt idx="30">
                  <c:v>0.38095238095238093</c:v>
                </c:pt>
                <c:pt idx="31">
                  <c:v>0.19848229342327151</c:v>
                </c:pt>
                <c:pt idx="32">
                  <c:v>4.2669172932330829E-2</c:v>
                </c:pt>
                <c:pt idx="33">
                  <c:v>6.4751211687994706E-2</c:v>
                </c:pt>
                <c:pt idx="34">
                  <c:v>3.1927710843373494E-2</c:v>
                </c:pt>
                <c:pt idx="35">
                  <c:v>5.823863636363636E-2</c:v>
                </c:pt>
                <c:pt idx="36">
                  <c:v>6.391498536885877E-2</c:v>
                </c:pt>
                <c:pt idx="37">
                  <c:v>0.43292167145998983</c:v>
                </c:pt>
                <c:pt idx="38">
                  <c:v>2.5908214973949038E-2</c:v>
                </c:pt>
                <c:pt idx="39">
                  <c:v>0.10380179410508329</c:v>
                </c:pt>
                <c:pt idx="40">
                  <c:v>0.38658799405770722</c:v>
                </c:pt>
                <c:pt idx="41">
                  <c:v>8.3108998224411479E-2</c:v>
                </c:pt>
                <c:pt idx="42">
                  <c:v>0.4099813432835821</c:v>
                </c:pt>
                <c:pt idx="43">
                  <c:v>4.9502286790422387E-2</c:v>
                </c:pt>
                <c:pt idx="44">
                  <c:v>0.1282304346236795</c:v>
                </c:pt>
                <c:pt idx="45">
                  <c:v>0.16458333333333333</c:v>
                </c:pt>
                <c:pt idx="46">
                  <c:v>0.12961136318800554</c:v>
                </c:pt>
                <c:pt idx="47">
                  <c:v>0.22215868477483916</c:v>
                </c:pt>
                <c:pt idx="48">
                  <c:v>3.7654039251483341E-2</c:v>
                </c:pt>
                <c:pt idx="49">
                  <c:v>8.2199300800323602E-2</c:v>
                </c:pt>
                <c:pt idx="50">
                  <c:v>7.352077755238577</c:v>
                </c:pt>
                <c:pt idx="51">
                  <c:v>9.2128889678170442E-2</c:v>
                </c:pt>
                <c:pt idx="52">
                  <c:v>5.0985046285307381E-2</c:v>
                </c:pt>
                <c:pt idx="53">
                  <c:v>9.6992438455853092E-2</c:v>
                </c:pt>
                <c:pt idx="54">
                  <c:v>0.18131868131868131</c:v>
                </c:pt>
                <c:pt idx="55">
                  <c:v>6.6943949296890473E-2</c:v>
                </c:pt>
                <c:pt idx="56">
                  <c:v>8.0002139094628194E-2</c:v>
                </c:pt>
                <c:pt idx="57">
                  <c:v>7.8468725903751077E-2</c:v>
                </c:pt>
                <c:pt idx="58">
                  <c:v>3.9504824321864189E-2</c:v>
                </c:pt>
                <c:pt idx="59">
                  <c:v>5.7937427578215531E-2</c:v>
                </c:pt>
              </c:numCache>
            </c:numRef>
          </c:val>
        </c:ser>
        <c:marker val="1"/>
        <c:axId val="76552832"/>
        <c:axId val="76554624"/>
      </c:lineChart>
      <c:catAx>
        <c:axId val="76552832"/>
        <c:scaling>
          <c:orientation val="minMax"/>
        </c:scaling>
        <c:axPos val="b"/>
        <c:majorTickMark val="none"/>
        <c:tickLblPos val="nextTo"/>
        <c:crossAx val="76554624"/>
        <c:crosses val="autoZero"/>
        <c:auto val="1"/>
        <c:lblAlgn val="ctr"/>
        <c:lblOffset val="100"/>
      </c:catAx>
      <c:valAx>
        <c:axId val="76554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76552832"/>
        <c:crosses val="autoZero"/>
        <c:crossBetween val="between"/>
      </c:valAx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/>
      <c:spPr>
        <a:gradFill>
          <a:gsLst>
            <a:gs pos="0">
              <a:srgbClr val="4472C4">
                <a:tint val="66000"/>
                <a:satMod val="160000"/>
              </a:srgbClr>
            </a:gs>
            <a:gs pos="50000">
              <a:srgbClr val="4472C4">
                <a:tint val="44500"/>
                <a:satMod val="160000"/>
              </a:srgbClr>
            </a:gs>
            <a:gs pos="100000">
              <a:srgbClr val="4472C4">
                <a:tint val="23500"/>
                <a:satMod val="160000"/>
              </a:srgbClr>
            </a:gs>
          </a:gsLst>
          <a:lin ang="5400000" scaled="0"/>
        </a:gradFill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</xdr:row>
      <xdr:rowOff>85725</xdr:rowOff>
    </xdr:from>
    <xdr:to>
      <xdr:col>7</xdr:col>
      <xdr:colOff>76200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9</xdr:col>
      <xdr:colOff>561975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171450</xdr:rowOff>
    </xdr:from>
    <xdr:to>
      <xdr:col>20</xdr:col>
      <xdr:colOff>85725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28575</xdr:rowOff>
    </xdr:from>
    <xdr:to>
      <xdr:col>10</xdr:col>
      <xdr:colOff>123825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19</xdr:col>
      <xdr:colOff>66675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9</xdr:col>
      <xdr:colOff>152400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0</xdr:row>
      <xdr:rowOff>47625</xdr:rowOff>
    </xdr:from>
    <xdr:to>
      <xdr:col>18</xdr:col>
      <xdr:colOff>266700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15</xdr:row>
      <xdr:rowOff>47625</xdr:rowOff>
    </xdr:from>
    <xdr:to>
      <xdr:col>8</xdr:col>
      <xdr:colOff>561975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276225</xdr:colOff>
      <xdr:row>15</xdr:row>
      <xdr:rowOff>0</xdr:rowOff>
    </xdr:from>
    <xdr:to>
      <xdr:col>18</xdr:col>
      <xdr:colOff>76200</xdr:colOff>
      <xdr:row>29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133349</xdr:colOff>
      <xdr:row>31</xdr:row>
      <xdr:rowOff>47625</xdr:rowOff>
    </xdr:from>
    <xdr:to>
      <xdr:col>16</xdr:col>
      <xdr:colOff>85724</xdr:colOff>
      <xdr:row>48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925.436409953705" createdVersion="3" refreshedVersion="3" minRefreshableVersion="3" recordCount="60">
  <cacheSource type="worksheet">
    <worksheetSource name="Table_1"/>
  </cacheSource>
  <cacheFields count="6">
    <cacheField name="state" numFmtId="0">
      <sharedItems count="60">
        <s v="NY"/>
        <s v="NJ"/>
        <s v="MI"/>
        <s v="CA"/>
        <s v="LA"/>
        <s v="MA"/>
        <s v="FL"/>
        <s v="IL"/>
        <s v="PA"/>
        <s v="WA"/>
        <s v="GA"/>
        <s v="TX"/>
        <s v="CT"/>
        <s v="CO"/>
        <s v="IN"/>
        <s v="OH"/>
        <s v="TN"/>
        <s v="MD"/>
        <s v="NC"/>
        <s v="MO"/>
        <s v="WI"/>
        <s v="VA"/>
        <s v="AZ"/>
        <s v="SC"/>
        <s v="NV"/>
        <s v="AL"/>
        <s v="MS"/>
        <s v="UT"/>
        <s v="OK"/>
        <s v="MN"/>
        <s v="OR"/>
        <s v="KY"/>
        <s v="ID"/>
        <s v="RI"/>
        <s v="DC"/>
        <s v="AR"/>
        <s v="IA"/>
        <s v="KS"/>
        <s v="NH"/>
        <s v="DE"/>
        <s v="ME"/>
        <s v="NM"/>
        <s v="VT"/>
        <s v="PR"/>
        <s v="HI"/>
        <s v="NE"/>
        <s v="MT"/>
        <s v="WV"/>
        <s v="SD"/>
        <s v="ND"/>
        <s v="WY"/>
        <s v="AK"/>
        <s v="GU"/>
        <s v="VI"/>
        <s v="MP"/>
        <s v="AS"/>
        <s v="TOTAL"/>
        <s v="MAX"/>
        <s v="MIN"/>
        <s v="AVERAGE"/>
      </sharedItems>
    </cacheField>
    <cacheField name="positive" numFmtId="0">
      <sharedItems containsSemiMixedTypes="0" containsString="0" containsNumber="1" minValue="0" maxValue="239009" count="58">
        <n v="92381"/>
        <n v="25590"/>
        <n v="10791"/>
        <n v="9191"/>
        <n v="9150"/>
        <n v="8966"/>
        <n v="8010"/>
        <n v="7695"/>
        <n v="7016"/>
        <n v="5984"/>
        <n v="5348"/>
        <n v="4669"/>
        <n v="3824"/>
        <n v="3342"/>
        <n v="3039"/>
        <n v="2902"/>
        <n v="2845"/>
        <n v="2331"/>
        <n v="1857"/>
        <n v="1834"/>
        <n v="1730"/>
        <n v="1706"/>
        <n v="1598"/>
        <n v="1554"/>
        <n v="1458"/>
        <n v="1233"/>
        <n v="1177"/>
        <n v="1074"/>
        <n v="879"/>
        <n v="742"/>
        <n v="736"/>
        <n v="680"/>
        <n v="669"/>
        <n v="657"/>
        <n v="653"/>
        <n v="643"/>
        <n v="614"/>
        <n v="552"/>
        <n v="415"/>
        <n v="393"/>
        <n v="376"/>
        <n v="363"/>
        <n v="338"/>
        <n v="316"/>
        <n v="258"/>
        <n v="246"/>
        <n v="227"/>
        <n v="217"/>
        <n v="165"/>
        <n v="159"/>
        <n v="150"/>
        <n v="143"/>
        <n v="82"/>
        <n v="33"/>
        <n v="8"/>
        <n v="0"/>
        <n v="239009"/>
        <n v="4268.0178571428569"/>
      </sharedItems>
    </cacheField>
    <cacheField name="deaths" numFmtId="0">
      <sharedItems containsString="0" containsBlank="1" containsNumber="1" minValue="0" maxValue="5784" count="43">
        <n v="2373"/>
        <n v="537"/>
        <n v="417"/>
        <n v="203"/>
        <n v="310"/>
        <n v="154"/>
        <n v="128"/>
        <n v="157"/>
        <n v="90"/>
        <n v="247"/>
        <n v="163"/>
        <n v="70"/>
        <n v="112"/>
        <n v="80"/>
        <n v="78"/>
        <n v="81"/>
        <n v="32"/>
        <n v="36"/>
        <n v="16"/>
        <n v="19"/>
        <n v="31"/>
        <n v="41"/>
        <n v="38"/>
        <n v="26"/>
        <n v="7"/>
        <n v="34"/>
        <n v="18"/>
        <n v="20"/>
        <n v="9"/>
        <n v="12"/>
        <n v="11"/>
        <n v="13"/>
        <n v="4"/>
        <n v="6"/>
        <n v="17"/>
        <n v="1"/>
        <n v="5"/>
        <n v="2"/>
        <n v="3"/>
        <n v="0"/>
        <m/>
        <n v="5784"/>
        <n v="105.16363636363636"/>
      </sharedItems>
    </cacheField>
    <cacheField name="modified" numFmtId="0">
      <sharedItems containsSemiMixedTypes="0" containsDate="1" containsString="0" containsMixedTypes="1" minDate="2020-03-30T21:00:00" maxDate="1900-01-07T05:07:05" count="39">
        <d v="2020-04-02T09:45:00"/>
        <d v="2020-04-02T11:00:00"/>
        <d v="2020-04-02T09:00:00"/>
        <d v="2020-04-01T22:00:00"/>
        <d v="2020-04-02T14:00:00"/>
        <d v="2020-04-02T09:01:00"/>
        <d v="2020-04-02T10:00:00"/>
        <d v="2020-04-01T18:00:00"/>
        <d v="2020-04-02T09:28:00"/>
        <d v="2020-04-01T19:00:00"/>
        <d v="2020-04-02T13:30:00"/>
        <d v="2020-04-01T16:00:00"/>
        <d v="2020-04-01T21:59:00"/>
        <d v="2020-04-02T12:00:00"/>
        <d v="2020-04-02T13:00:00"/>
        <d v="2020-04-02T08:00:00"/>
        <d v="2020-04-02T07:00:00"/>
        <d v="2020-04-02T14:04:00"/>
        <d v="2020-04-02T07:30:00"/>
        <d v="2020-04-01T17:00:00"/>
        <d v="2020-04-01T06:00:00"/>
        <d v="2020-04-01T09:00:00"/>
        <d v="2020-04-01T15:00:00"/>
        <d v="2020-04-02T13:58:00"/>
        <d v="2020-04-02T12:45:00"/>
        <d v="2020-04-01T07:00:00"/>
        <d v="2020-04-02T14:45:00"/>
        <d v="2020-03-31T22:00:00"/>
        <d v="2020-04-02T05:00:00"/>
        <d v="2020-04-01T22:17:00"/>
        <d v="2020-04-02T10:56:00"/>
        <d v="2020-04-02T08:30:00"/>
        <d v="2020-04-02T06:30:00"/>
        <d v="2020-04-02T01:00:00"/>
        <d v="2020-03-30T21:00:00"/>
        <n v="2459694.3944444438"/>
        <n v="43923.614583333336"/>
        <n v="43920.875"/>
        <n v="43923.114186507926"/>
      </sharedItems>
    </cacheField>
    <cacheField name="total" numFmtId="0">
      <sharedItems containsSemiMixedTypes="0" containsString="0" containsNumber="1" minValue="20" maxValue="1267658"/>
    </cacheField>
    <cacheField name="pos %" numFmtId="0">
      <sharedItems containsSemiMixedTypes="0" containsString="0" containsNumber="1" minValue="0" maxValue="7.352077755238577" count="58">
        <n v="0.38658799405770722"/>
        <n v="0.43292167145998983"/>
        <n v="0.47570975136660199"/>
        <n v="0.27851515151515149"/>
        <n v="0.17910973652272638"/>
        <n v="0.15838750706613905"/>
        <n v="0.10362761333057338"/>
        <n v="0.17626443100604727"/>
        <n v="0.1282304346236795"/>
        <n v="8.0002139094628194E-2"/>
        <n v="0.2329572679357059"/>
        <n v="9.2128889678170442E-2"/>
        <n v="0.20896174863387978"/>
        <n v="0.17924376508447304"/>
        <n v="0.18661344795824378"/>
        <n v="8.3108998224411479E-2"/>
        <n v="8.2199300800323602E-2"/>
        <n v="0.10984402243061119"/>
        <n v="6.4751211687994706E-2"/>
        <n v="9.3176853121983441E-2"/>
        <n v="7.8468725903751077E-2"/>
        <n v="9.6992438455853092E-2"/>
        <n v="7.0368576335373634E-2"/>
        <n v="0.22215868477483916"/>
        <n v="0.10380179410508329"/>
        <n v="0.14114010989010989"/>
        <n v="0.19848229342327151"/>
        <n v="5.0985046285307381E-2"/>
        <n v="0.4099813432835821"/>
        <n v="3.313387514512816E-2"/>
        <n v="4.9502286790422387E-2"/>
        <n v="8.6075949367088608E-2"/>
        <n v="9.1870365284262567E-2"/>
        <n v="0.12961136318800554"/>
        <n v="0.12879684418145956"/>
        <n v="7.5442919159920213E-2"/>
        <n v="7.0835256114443926E-2"/>
        <n v="8.3497201633640897E-2"/>
        <n v="6.391498536885877E-2"/>
        <n v="7.9249848759830613E-2"/>
        <n v="5.8168316831683171E-2"/>
        <n v="2.5908214973949038E-2"/>
        <n v="6.6943949296890473E-2"/>
        <n v="0.16458333333333333"/>
        <n v="2.4655963302752295E-2"/>
        <n v="5.823863636363636E-2"/>
        <n v="4.2669172932330829E-2"/>
        <n v="3.9504824321864189E-2"/>
        <n v="3.7654039251483341E-2"/>
        <n v="3.1927710843373494E-2"/>
        <n v="5.7937427578215531E-2"/>
        <n v="2.8474711270410194E-2"/>
        <n v="0.15648854961832062"/>
        <n v="0.18131868131868131"/>
        <n v="0.38095238095238093"/>
        <n v="0"/>
        <n v="7.352077755238577"/>
        <n v="0.1312871027721174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n v="238965"/>
    <x v="0"/>
  </r>
  <r>
    <x v="1"/>
    <x v="1"/>
    <x v="1"/>
    <x v="1"/>
    <n v="59110"/>
    <x v="1"/>
  </r>
  <r>
    <x v="2"/>
    <x v="2"/>
    <x v="2"/>
    <x v="2"/>
    <n v="22684"/>
    <x v="2"/>
  </r>
  <r>
    <x v="3"/>
    <x v="3"/>
    <x v="3"/>
    <x v="3"/>
    <n v="33000"/>
    <x v="3"/>
  </r>
  <r>
    <x v="4"/>
    <x v="4"/>
    <x v="4"/>
    <x v="1"/>
    <n v="51086"/>
    <x v="4"/>
  </r>
  <r>
    <x v="5"/>
    <x v="5"/>
    <x v="5"/>
    <x v="4"/>
    <n v="56608"/>
    <x v="5"/>
  </r>
  <r>
    <x v="6"/>
    <x v="6"/>
    <x v="6"/>
    <x v="5"/>
    <n v="77296"/>
    <x v="6"/>
  </r>
  <r>
    <x v="7"/>
    <x v="7"/>
    <x v="7"/>
    <x v="3"/>
    <n v="43656"/>
    <x v="7"/>
  </r>
  <r>
    <x v="8"/>
    <x v="8"/>
    <x v="8"/>
    <x v="6"/>
    <n v="54714"/>
    <x v="8"/>
  </r>
  <r>
    <x v="9"/>
    <x v="9"/>
    <x v="9"/>
    <x v="7"/>
    <n v="74798"/>
    <x v="9"/>
  </r>
  <r>
    <x v="10"/>
    <x v="10"/>
    <x v="10"/>
    <x v="8"/>
    <n v="22957"/>
    <x v="10"/>
  </r>
  <r>
    <x v="11"/>
    <x v="11"/>
    <x v="11"/>
    <x v="9"/>
    <n v="50679"/>
    <x v="11"/>
  </r>
  <r>
    <x v="12"/>
    <x v="12"/>
    <x v="12"/>
    <x v="10"/>
    <n v="18300"/>
    <x v="12"/>
  </r>
  <r>
    <x v="13"/>
    <x v="13"/>
    <x v="13"/>
    <x v="11"/>
    <n v="18645"/>
    <x v="13"/>
  </r>
  <r>
    <x v="14"/>
    <x v="14"/>
    <x v="14"/>
    <x v="12"/>
    <n v="16285"/>
    <x v="14"/>
  </r>
  <r>
    <x v="15"/>
    <x v="15"/>
    <x v="15"/>
    <x v="13"/>
    <n v="34918"/>
    <x v="15"/>
  </r>
  <r>
    <x v="16"/>
    <x v="16"/>
    <x v="16"/>
    <x v="14"/>
    <n v="34611"/>
    <x v="16"/>
  </r>
  <r>
    <x v="17"/>
    <x v="17"/>
    <x v="17"/>
    <x v="15"/>
    <n v="21221"/>
    <x v="17"/>
  </r>
  <r>
    <x v="18"/>
    <x v="18"/>
    <x v="18"/>
    <x v="13"/>
    <n v="28679"/>
    <x v="18"/>
  </r>
  <r>
    <x v="19"/>
    <x v="19"/>
    <x v="19"/>
    <x v="14"/>
    <n v="19683"/>
    <x v="19"/>
  </r>
  <r>
    <x v="20"/>
    <x v="20"/>
    <x v="20"/>
    <x v="4"/>
    <n v="22047"/>
    <x v="20"/>
  </r>
  <r>
    <x v="21"/>
    <x v="21"/>
    <x v="21"/>
    <x v="16"/>
    <n v="17589"/>
    <x v="21"/>
  </r>
  <r>
    <x v="22"/>
    <x v="22"/>
    <x v="16"/>
    <x v="3"/>
    <n v="22709"/>
    <x v="22"/>
  </r>
  <r>
    <x v="23"/>
    <x v="23"/>
    <x v="20"/>
    <x v="17"/>
    <n v="6995"/>
    <x v="23"/>
  </r>
  <r>
    <x v="24"/>
    <x v="24"/>
    <x v="22"/>
    <x v="18"/>
    <n v="14046"/>
    <x v="24"/>
  </r>
  <r>
    <x v="25"/>
    <x v="25"/>
    <x v="16"/>
    <x v="3"/>
    <n v="8736"/>
    <x v="25"/>
  </r>
  <r>
    <x v="26"/>
    <x v="26"/>
    <x v="23"/>
    <x v="19"/>
    <n v="5930"/>
    <x v="26"/>
  </r>
  <r>
    <x v="27"/>
    <x v="27"/>
    <x v="24"/>
    <x v="14"/>
    <n v="21065"/>
    <x v="27"/>
  </r>
  <r>
    <x v="28"/>
    <x v="28"/>
    <x v="25"/>
    <x v="20"/>
    <n v="2144"/>
    <x v="28"/>
  </r>
  <r>
    <x v="29"/>
    <x v="29"/>
    <x v="26"/>
    <x v="6"/>
    <n v="22394"/>
    <x v="29"/>
  </r>
  <r>
    <x v="30"/>
    <x v="30"/>
    <x v="19"/>
    <x v="21"/>
    <n v="14868"/>
    <x v="30"/>
  </r>
  <r>
    <x v="31"/>
    <x v="31"/>
    <x v="27"/>
    <x v="22"/>
    <n v="7900"/>
    <x v="31"/>
  </r>
  <r>
    <x v="32"/>
    <x v="32"/>
    <x v="28"/>
    <x v="19"/>
    <n v="7282"/>
    <x v="32"/>
  </r>
  <r>
    <x v="33"/>
    <x v="33"/>
    <x v="29"/>
    <x v="23"/>
    <n v="5069"/>
    <x v="33"/>
  </r>
  <r>
    <x v="34"/>
    <x v="34"/>
    <x v="29"/>
    <x v="16"/>
    <n v="5070"/>
    <x v="34"/>
  </r>
  <r>
    <x v="35"/>
    <x v="35"/>
    <x v="29"/>
    <x v="24"/>
    <n v="8523"/>
    <x v="35"/>
  </r>
  <r>
    <x v="36"/>
    <x v="36"/>
    <x v="30"/>
    <x v="3"/>
    <n v="8668"/>
    <x v="36"/>
  </r>
  <r>
    <x v="37"/>
    <x v="37"/>
    <x v="31"/>
    <x v="6"/>
    <n v="6611"/>
    <x v="37"/>
  </r>
  <r>
    <x v="38"/>
    <x v="38"/>
    <x v="32"/>
    <x v="25"/>
    <n v="6493"/>
    <x v="38"/>
  </r>
  <r>
    <x v="39"/>
    <x v="39"/>
    <x v="29"/>
    <x v="26"/>
    <n v="4959"/>
    <x v="39"/>
  </r>
  <r>
    <x v="40"/>
    <x v="40"/>
    <x v="24"/>
    <x v="15"/>
    <n v="6464"/>
    <x v="40"/>
  </r>
  <r>
    <x v="41"/>
    <x v="41"/>
    <x v="33"/>
    <x v="27"/>
    <n v="14011"/>
    <x v="41"/>
  </r>
  <r>
    <x v="42"/>
    <x v="42"/>
    <x v="34"/>
    <x v="1"/>
    <n v="5049"/>
    <x v="42"/>
  </r>
  <r>
    <x v="43"/>
    <x v="43"/>
    <x v="29"/>
    <x v="28"/>
    <n v="1920"/>
    <x v="43"/>
  </r>
  <r>
    <x v="44"/>
    <x v="44"/>
    <x v="35"/>
    <x v="11"/>
    <n v="10464"/>
    <x v="44"/>
  </r>
  <r>
    <x v="45"/>
    <x v="45"/>
    <x v="36"/>
    <x v="13"/>
    <n v="4224"/>
    <x v="45"/>
  </r>
  <r>
    <x v="46"/>
    <x v="46"/>
    <x v="36"/>
    <x v="15"/>
    <n v="5320"/>
    <x v="46"/>
  </r>
  <r>
    <x v="47"/>
    <x v="47"/>
    <x v="37"/>
    <x v="29"/>
    <n v="5493"/>
    <x v="47"/>
  </r>
  <r>
    <x v="48"/>
    <x v="48"/>
    <x v="37"/>
    <x v="11"/>
    <n v="4382"/>
    <x v="48"/>
  </r>
  <r>
    <x v="49"/>
    <x v="49"/>
    <x v="38"/>
    <x v="30"/>
    <n v="4980"/>
    <x v="49"/>
  </r>
  <r>
    <x v="50"/>
    <x v="50"/>
    <x v="39"/>
    <x v="31"/>
    <n v="2589"/>
    <x v="50"/>
  </r>
  <r>
    <x v="51"/>
    <x v="51"/>
    <x v="38"/>
    <x v="9"/>
    <n v="5022"/>
    <x v="51"/>
  </r>
  <r>
    <x v="52"/>
    <x v="52"/>
    <x v="38"/>
    <x v="32"/>
    <n v="524"/>
    <x v="52"/>
  </r>
  <r>
    <x v="53"/>
    <x v="53"/>
    <x v="40"/>
    <x v="18"/>
    <n v="182"/>
    <x v="53"/>
  </r>
  <r>
    <x v="54"/>
    <x v="54"/>
    <x v="35"/>
    <x v="33"/>
    <n v="21"/>
    <x v="54"/>
  </r>
  <r>
    <x v="55"/>
    <x v="55"/>
    <x v="39"/>
    <x v="34"/>
    <n v="20"/>
    <x v="55"/>
  </r>
  <r>
    <x v="56"/>
    <x v="56"/>
    <x v="41"/>
    <x v="35"/>
    <n v="1267658"/>
    <x v="56"/>
  </r>
  <r>
    <x v="57"/>
    <x v="0"/>
    <x v="0"/>
    <x v="36"/>
    <n v="238965"/>
    <x v="2"/>
  </r>
  <r>
    <x v="58"/>
    <x v="55"/>
    <x v="39"/>
    <x v="37"/>
    <n v="20"/>
    <x v="55"/>
  </r>
  <r>
    <x v="59"/>
    <x v="57"/>
    <x v="42"/>
    <x v="38"/>
    <n v="22636.75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43" firstHeaderRow="1" firstDataRow="1" firstDataCol="1"/>
  <pivotFields count="6">
    <pivotField showAll="0"/>
    <pivotField showAll="0"/>
    <pivotField dataField="1" showAll="0">
      <items count="44">
        <item x="39"/>
        <item x="35"/>
        <item x="37"/>
        <item x="38"/>
        <item x="32"/>
        <item x="36"/>
        <item x="33"/>
        <item x="24"/>
        <item x="28"/>
        <item x="30"/>
        <item x="29"/>
        <item x="31"/>
        <item x="18"/>
        <item x="34"/>
        <item x="26"/>
        <item x="19"/>
        <item x="27"/>
        <item x="23"/>
        <item x="20"/>
        <item x="16"/>
        <item x="25"/>
        <item x="17"/>
        <item x="22"/>
        <item x="21"/>
        <item x="11"/>
        <item x="14"/>
        <item x="13"/>
        <item x="15"/>
        <item x="8"/>
        <item x="42"/>
        <item x="12"/>
        <item x="6"/>
        <item x="5"/>
        <item x="7"/>
        <item x="10"/>
        <item x="3"/>
        <item x="9"/>
        <item x="4"/>
        <item x="2"/>
        <item x="1"/>
        <item x="0"/>
        <item x="41"/>
        <item x="40"/>
        <item t="default"/>
      </items>
    </pivotField>
    <pivotField axis="axisRow" showAll="0" sortType="ascending">
      <items count="40">
        <item x="37"/>
        <item x="38"/>
        <item x="36"/>
        <item x="35"/>
        <item x="34"/>
        <item x="27"/>
        <item x="20"/>
        <item x="25"/>
        <item x="21"/>
        <item x="22"/>
        <item x="11"/>
        <item x="19"/>
        <item x="7"/>
        <item x="9"/>
        <item x="12"/>
        <item x="3"/>
        <item x="29"/>
        <item x="33"/>
        <item x="28"/>
        <item x="32"/>
        <item x="16"/>
        <item x="18"/>
        <item x="15"/>
        <item x="31"/>
        <item x="2"/>
        <item x="5"/>
        <item x="8"/>
        <item x="0"/>
        <item x="6"/>
        <item x="30"/>
        <item x="1"/>
        <item x="13"/>
        <item x="24"/>
        <item x="14"/>
        <item x="10"/>
        <item x="23"/>
        <item x="4"/>
        <item x="17"/>
        <item x="26"/>
        <item t="default"/>
      </items>
    </pivotField>
    <pivotField showAll="0"/>
    <pivotField showAll="0"/>
  </pivotFields>
  <rowFields count="1">
    <field x="3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deaths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43" firstHeaderRow="1" firstDataRow="1" firstDataCol="1"/>
  <pivotFields count="6">
    <pivotField showAll="0"/>
    <pivotField showAll="0"/>
    <pivotField showAll="0"/>
    <pivotField axis="axisRow" showAll="0" sortType="ascending">
      <items count="40">
        <item x="37"/>
        <item x="38"/>
        <item x="36"/>
        <item x="35"/>
        <item x="34"/>
        <item x="27"/>
        <item x="20"/>
        <item x="25"/>
        <item x="21"/>
        <item x="22"/>
        <item x="11"/>
        <item x="19"/>
        <item x="7"/>
        <item x="9"/>
        <item x="12"/>
        <item x="3"/>
        <item x="29"/>
        <item x="33"/>
        <item x="28"/>
        <item x="32"/>
        <item x="16"/>
        <item x="18"/>
        <item x="15"/>
        <item x="31"/>
        <item x="2"/>
        <item x="5"/>
        <item x="8"/>
        <item x="0"/>
        <item x="6"/>
        <item x="30"/>
        <item x="1"/>
        <item x="13"/>
        <item x="24"/>
        <item x="14"/>
        <item x="10"/>
        <item x="23"/>
        <item x="4"/>
        <item x="17"/>
        <item x="26"/>
        <item t="default"/>
      </items>
    </pivotField>
    <pivotField dataField="1" showAll="0"/>
    <pivotField showAll="0"/>
  </pivotFields>
  <rowFields count="1">
    <field x="3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total" fld="4" baseField="0" baseItem="0"/>
  </dataFields>
  <formats count="4">
    <format dxfId="3">
      <pivotArea dataOnly="0" labelOnly="1" fieldPosition="0">
        <references count="1">
          <reference field="3" count="1">
            <x v="0"/>
          </reference>
        </references>
      </pivotArea>
    </format>
    <format dxfId="2">
      <pivotArea dataOnly="0" labelOnly="1" fieldPosition="0">
        <references count="1">
          <reference field="3" count="1">
            <x v="2"/>
          </reference>
        </references>
      </pivotArea>
    </format>
    <format dxfId="1">
      <pivotArea dataOnly="0" fieldPosition="0">
        <references count="1">
          <reference field="3" count="1">
            <x v="3"/>
          </reference>
        </references>
      </pivotArea>
    </format>
    <format dxfId="0">
      <pivotArea dataOnly="0" labelOnly="1" fieldPosition="0">
        <references count="1">
          <reference field="3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C65" firstHeaderRow="1" firstDataRow="2" firstDataCol="1"/>
  <pivotFields count="6">
    <pivotField axis="axisRow" showAll="0">
      <items count="61">
        <item x="51"/>
        <item x="25"/>
        <item x="35"/>
        <item x="55"/>
        <item x="59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57"/>
        <item x="17"/>
        <item x="40"/>
        <item x="2"/>
        <item x="58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5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dataField="1" showAll="0">
      <items count="59"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57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6"/>
        <item t="default"/>
      </items>
    </pivotField>
    <pivotField showAll="0"/>
    <pivotField showAll="0">
      <items count="40">
        <item x="37"/>
        <item x="38"/>
        <item x="36"/>
        <item x="35"/>
        <item x="34"/>
        <item x="27"/>
        <item x="20"/>
        <item x="25"/>
        <item x="21"/>
        <item x="22"/>
        <item x="11"/>
        <item x="19"/>
        <item x="7"/>
        <item x="9"/>
        <item x="12"/>
        <item x="3"/>
        <item x="29"/>
        <item x="33"/>
        <item x="28"/>
        <item x="32"/>
        <item x="16"/>
        <item x="18"/>
        <item x="15"/>
        <item x="31"/>
        <item x="2"/>
        <item x="5"/>
        <item x="8"/>
        <item x="0"/>
        <item x="6"/>
        <item x="30"/>
        <item x="1"/>
        <item x="13"/>
        <item x="24"/>
        <item x="14"/>
        <item x="10"/>
        <item x="23"/>
        <item x="4"/>
        <item x="17"/>
        <item x="26"/>
        <item t="default"/>
      </items>
    </pivotField>
    <pivotField dataField="1" showAll="0"/>
    <pivotField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sitive" fld="1" baseField="0" baseItem="0"/>
    <dataField name="Sum of total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64" firstHeaderRow="1" firstDataRow="1" firstDataCol="1"/>
  <pivotFields count="6">
    <pivotField axis="axisRow" showAll="0">
      <items count="61">
        <item x="51"/>
        <item x="25"/>
        <item x="35"/>
        <item x="55"/>
        <item x="59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57"/>
        <item x="17"/>
        <item x="40"/>
        <item x="2"/>
        <item x="58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5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pos %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:D64" firstHeaderRow="1" firstDataRow="2" firstDataCol="1" rowPageCount="1" colPageCount="1"/>
  <pivotFields count="6">
    <pivotField axis="axisPage" showAll="0">
      <items count="61">
        <item x="51"/>
        <item x="25"/>
        <item x="35"/>
        <item x="55"/>
        <item x="59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57"/>
        <item x="17"/>
        <item x="40"/>
        <item x="2"/>
        <item x="58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5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axis="axisRow" showAll="0">
      <items count="59"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57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6"/>
        <item t="default"/>
      </items>
    </pivotField>
    <pivotField dataField="1" showAll="0">
      <items count="44">
        <item x="39"/>
        <item x="35"/>
        <item x="37"/>
        <item x="38"/>
        <item x="32"/>
        <item x="36"/>
        <item x="33"/>
        <item x="24"/>
        <item x="28"/>
        <item x="30"/>
        <item x="29"/>
        <item x="31"/>
        <item x="18"/>
        <item x="34"/>
        <item x="26"/>
        <item x="19"/>
        <item x="27"/>
        <item x="23"/>
        <item x="20"/>
        <item x="16"/>
        <item x="25"/>
        <item x="17"/>
        <item x="22"/>
        <item x="21"/>
        <item x="11"/>
        <item x="14"/>
        <item x="13"/>
        <item x="15"/>
        <item x="8"/>
        <item x="42"/>
        <item x="12"/>
        <item x="6"/>
        <item x="5"/>
        <item x="7"/>
        <item x="10"/>
        <item x="3"/>
        <item x="9"/>
        <item x="4"/>
        <item x="2"/>
        <item x="1"/>
        <item x="0"/>
        <item x="41"/>
        <item x="40"/>
        <item t="default"/>
      </items>
    </pivotField>
    <pivotField showAll="0">
      <items count="40">
        <item x="37"/>
        <item x="38"/>
        <item x="36"/>
        <item x="35"/>
        <item x="34"/>
        <item x="27"/>
        <item x="20"/>
        <item x="25"/>
        <item x="21"/>
        <item x="22"/>
        <item x="11"/>
        <item x="19"/>
        <item x="7"/>
        <item x="9"/>
        <item x="12"/>
        <item x="3"/>
        <item x="29"/>
        <item x="33"/>
        <item x="28"/>
        <item x="32"/>
        <item x="16"/>
        <item x="18"/>
        <item x="15"/>
        <item x="31"/>
        <item x="2"/>
        <item x="5"/>
        <item x="8"/>
        <item x="0"/>
        <item x="6"/>
        <item x="30"/>
        <item x="1"/>
        <item x="13"/>
        <item x="24"/>
        <item x="14"/>
        <item x="10"/>
        <item x="23"/>
        <item x="4"/>
        <item x="17"/>
        <item x="26"/>
        <item t="default"/>
      </items>
    </pivotField>
    <pivotField dataField="1" showAll="0"/>
    <pivotField dataField="1" showAll="0">
      <items count="59">
        <item x="55"/>
        <item x="44"/>
        <item x="41"/>
        <item x="51"/>
        <item x="49"/>
        <item x="29"/>
        <item x="48"/>
        <item x="47"/>
        <item x="46"/>
        <item x="30"/>
        <item x="27"/>
        <item x="50"/>
        <item x="40"/>
        <item x="45"/>
        <item x="38"/>
        <item x="18"/>
        <item x="42"/>
        <item x="22"/>
        <item x="36"/>
        <item x="35"/>
        <item x="20"/>
        <item x="39"/>
        <item x="9"/>
        <item x="16"/>
        <item x="15"/>
        <item x="37"/>
        <item x="31"/>
        <item x="32"/>
        <item x="11"/>
        <item x="19"/>
        <item x="21"/>
        <item x="6"/>
        <item x="24"/>
        <item x="17"/>
        <item x="8"/>
        <item x="34"/>
        <item x="33"/>
        <item x="57"/>
        <item x="25"/>
        <item x="52"/>
        <item x="5"/>
        <item x="43"/>
        <item x="7"/>
        <item x="4"/>
        <item x="13"/>
        <item x="53"/>
        <item x="14"/>
        <item x="26"/>
        <item x="12"/>
        <item x="23"/>
        <item x="10"/>
        <item x="3"/>
        <item x="54"/>
        <item x="0"/>
        <item x="28"/>
        <item x="1"/>
        <item x="2"/>
        <item x="56"/>
        <item t="default"/>
      </items>
    </pivotField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total" fld="4" baseField="0" baseItem="0"/>
    <dataField name="Sum of pos %" fld="5" baseField="0" baseItem="0"/>
    <dataField name="Count of deaths" fld="2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B4:G64">
  <tableColumns count="6">
    <tableColumn id="1" name="state"/>
    <tableColumn id="2" name="positive"/>
    <tableColumn id="3" name="deaths"/>
    <tableColumn id="4" name="modified"/>
    <tableColumn id="5" name="total"/>
    <tableColumn id="6" name="pos %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43"/>
  <sheetViews>
    <sheetView workbookViewId="0">
      <selection activeCell="H4" sqref="H4"/>
    </sheetView>
  </sheetViews>
  <sheetFormatPr defaultRowHeight="15"/>
  <cols>
    <col min="1" max="1" width="15.5703125" customWidth="1"/>
    <col min="2" max="2" width="15.140625" customWidth="1"/>
    <col min="3" max="5" width="12" bestFit="1" customWidth="1"/>
    <col min="6" max="40" width="15.5703125" bestFit="1" customWidth="1"/>
    <col min="41" max="41" width="11.140625" bestFit="1" customWidth="1"/>
  </cols>
  <sheetData>
    <row r="3" spans="1:2">
      <c r="A3" s="20" t="s">
        <v>77</v>
      </c>
      <c r="B3" s="22" t="s">
        <v>79</v>
      </c>
    </row>
    <row r="4" spans="1:2">
      <c r="A4" s="23">
        <v>43920.875</v>
      </c>
      <c r="B4" s="29">
        <v>1</v>
      </c>
    </row>
    <row r="5" spans="1:2">
      <c r="A5" s="24">
        <v>43923.114186507926</v>
      </c>
      <c r="B5" s="30">
        <v>1</v>
      </c>
    </row>
    <row r="6" spans="1:2">
      <c r="A6" s="24">
        <v>43923.614583333336</v>
      </c>
      <c r="B6" s="30">
        <v>1</v>
      </c>
    </row>
    <row r="7" spans="1:2">
      <c r="A7" s="24">
        <v>2459694.3944444438</v>
      </c>
      <c r="B7" s="30">
        <v>1</v>
      </c>
    </row>
    <row r="8" spans="1:2">
      <c r="A8" s="31">
        <v>43920.875</v>
      </c>
      <c r="B8" s="30">
        <v>1</v>
      </c>
    </row>
    <row r="9" spans="1:2">
      <c r="A9" s="31">
        <v>43921.916666666664</v>
      </c>
      <c r="B9" s="30">
        <v>1</v>
      </c>
    </row>
    <row r="10" spans="1:2">
      <c r="A10" s="31">
        <v>43922.25</v>
      </c>
      <c r="B10" s="30">
        <v>1</v>
      </c>
    </row>
    <row r="11" spans="1:2">
      <c r="A11" s="31">
        <v>43922.291666666664</v>
      </c>
      <c r="B11" s="30">
        <v>1</v>
      </c>
    </row>
    <row r="12" spans="1:2">
      <c r="A12" s="31">
        <v>43922.375</v>
      </c>
      <c r="B12" s="30">
        <v>1</v>
      </c>
    </row>
    <row r="13" spans="1:2">
      <c r="A13" s="31">
        <v>43922.625</v>
      </c>
      <c r="B13" s="30">
        <v>1</v>
      </c>
    </row>
    <row r="14" spans="1:2">
      <c r="A14" s="31">
        <v>43922.666666666664</v>
      </c>
      <c r="B14" s="30">
        <v>3</v>
      </c>
    </row>
    <row r="15" spans="1:2">
      <c r="A15" s="31">
        <v>43922.708333333336</v>
      </c>
      <c r="B15" s="30">
        <v>2</v>
      </c>
    </row>
    <row r="16" spans="1:2">
      <c r="A16" s="31">
        <v>43922.75</v>
      </c>
      <c r="B16" s="30">
        <v>1</v>
      </c>
    </row>
    <row r="17" spans="1:2">
      <c r="A17" s="31">
        <v>43922.791666666664</v>
      </c>
      <c r="B17" s="30">
        <v>2</v>
      </c>
    </row>
    <row r="18" spans="1:2">
      <c r="A18" s="31">
        <v>43922.915972222225</v>
      </c>
      <c r="B18" s="30">
        <v>1</v>
      </c>
    </row>
    <row r="19" spans="1:2">
      <c r="A19" s="31">
        <v>43922.916666666664</v>
      </c>
      <c r="B19" s="30">
        <v>5</v>
      </c>
    </row>
    <row r="20" spans="1:2">
      <c r="A20" s="31">
        <v>43922.928472222222</v>
      </c>
      <c r="B20" s="30">
        <v>1</v>
      </c>
    </row>
    <row r="21" spans="1:2">
      <c r="A21" s="31">
        <v>43923.041666666664</v>
      </c>
      <c r="B21" s="30">
        <v>1</v>
      </c>
    </row>
    <row r="22" spans="1:2">
      <c r="A22" s="31">
        <v>43923.208333333336</v>
      </c>
      <c r="B22" s="30">
        <v>1</v>
      </c>
    </row>
    <row r="23" spans="1:2">
      <c r="A23" s="31">
        <v>43923.270833333336</v>
      </c>
      <c r="B23" s="30">
        <v>1</v>
      </c>
    </row>
    <row r="24" spans="1:2">
      <c r="A24" s="31">
        <v>43923.291666666664</v>
      </c>
      <c r="B24" s="30">
        <v>2</v>
      </c>
    </row>
    <row r="25" spans="1:2">
      <c r="A25" s="31">
        <v>43923.3125</v>
      </c>
      <c r="B25" s="30">
        <v>1</v>
      </c>
    </row>
    <row r="26" spans="1:2">
      <c r="A26" s="31">
        <v>43923.333333333336</v>
      </c>
      <c r="B26" s="30">
        <v>3</v>
      </c>
    </row>
    <row r="27" spans="1:2">
      <c r="A27" s="31">
        <v>43923.354166666664</v>
      </c>
      <c r="B27" s="30">
        <v>1</v>
      </c>
    </row>
    <row r="28" spans="1:2">
      <c r="A28" s="31">
        <v>43923.375</v>
      </c>
      <c r="B28" s="30">
        <v>1</v>
      </c>
    </row>
    <row r="29" spans="1:2">
      <c r="A29" s="31">
        <v>43923.375694444447</v>
      </c>
      <c r="B29" s="30">
        <v>1</v>
      </c>
    </row>
    <row r="30" spans="1:2">
      <c r="A30" s="31">
        <v>43923.394444444442</v>
      </c>
      <c r="B30" s="30">
        <v>1</v>
      </c>
    </row>
    <row r="31" spans="1:2">
      <c r="A31" s="31">
        <v>43923.40625</v>
      </c>
      <c r="B31" s="30">
        <v>1</v>
      </c>
    </row>
    <row r="32" spans="1:2">
      <c r="A32" s="31">
        <v>43923.416666666664</v>
      </c>
      <c r="B32" s="30">
        <v>3</v>
      </c>
    </row>
    <row r="33" spans="1:2">
      <c r="A33" s="31">
        <v>43923.455555555556</v>
      </c>
      <c r="B33" s="30">
        <v>1</v>
      </c>
    </row>
    <row r="34" spans="1:2">
      <c r="A34" s="31">
        <v>43923.458333333336</v>
      </c>
      <c r="B34" s="30">
        <v>3</v>
      </c>
    </row>
    <row r="35" spans="1:2">
      <c r="A35" s="31">
        <v>43923.5</v>
      </c>
      <c r="B35" s="30">
        <v>3</v>
      </c>
    </row>
    <row r="36" spans="1:2">
      <c r="A36" s="31">
        <v>43923.53125</v>
      </c>
      <c r="B36" s="30">
        <v>1</v>
      </c>
    </row>
    <row r="37" spans="1:2">
      <c r="A37" s="31">
        <v>43923.541666666664</v>
      </c>
      <c r="B37" s="30">
        <v>3</v>
      </c>
    </row>
    <row r="38" spans="1:2">
      <c r="A38" s="31">
        <v>43923.5625</v>
      </c>
      <c r="B38" s="30">
        <v>1</v>
      </c>
    </row>
    <row r="39" spans="1:2">
      <c r="A39" s="31">
        <v>43923.581944444442</v>
      </c>
      <c r="B39" s="30">
        <v>1</v>
      </c>
    </row>
    <row r="40" spans="1:2">
      <c r="A40" s="31">
        <v>43923.583333333336</v>
      </c>
      <c r="B40" s="30">
        <v>2</v>
      </c>
    </row>
    <row r="41" spans="1:2">
      <c r="A41" s="31">
        <v>43923.586111111108</v>
      </c>
      <c r="B41" s="30">
        <v>1</v>
      </c>
    </row>
    <row r="42" spans="1:2">
      <c r="A42" s="31">
        <v>43923.614583333336</v>
      </c>
      <c r="B42" s="30">
        <v>1</v>
      </c>
    </row>
    <row r="43" spans="1:2">
      <c r="A43" s="25" t="s">
        <v>78</v>
      </c>
      <c r="B43" s="28">
        <v>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43"/>
  <sheetViews>
    <sheetView workbookViewId="0">
      <selection activeCell="K12" sqref="K12"/>
    </sheetView>
  </sheetViews>
  <sheetFormatPr defaultRowHeight="15"/>
  <cols>
    <col min="1" max="1" width="15.5703125" bestFit="1" customWidth="1"/>
    <col min="2" max="2" width="11.7109375" bestFit="1" customWidth="1"/>
  </cols>
  <sheetData>
    <row r="3" spans="1:2">
      <c r="A3" s="20" t="s">
        <v>77</v>
      </c>
      <c r="B3" s="22" t="s">
        <v>80</v>
      </c>
    </row>
    <row r="4" spans="1:2">
      <c r="A4" s="32">
        <v>43920.875</v>
      </c>
      <c r="B4" s="29">
        <v>20</v>
      </c>
    </row>
    <row r="5" spans="1:2">
      <c r="A5" s="33">
        <v>43923.114186507926</v>
      </c>
      <c r="B5" s="30">
        <v>22636.75</v>
      </c>
    </row>
    <row r="6" spans="1:2">
      <c r="A6" s="33">
        <v>43923.614583333336</v>
      </c>
      <c r="B6" s="30">
        <v>238965</v>
      </c>
    </row>
    <row r="7" spans="1:2">
      <c r="A7" s="33">
        <v>2459694.3944444438</v>
      </c>
      <c r="B7" s="34">
        <v>1267658</v>
      </c>
    </row>
    <row r="8" spans="1:2">
      <c r="A8" s="31">
        <v>43920.875</v>
      </c>
      <c r="B8" s="30">
        <v>20</v>
      </c>
    </row>
    <row r="9" spans="1:2">
      <c r="A9" s="31">
        <v>43921.916666666664</v>
      </c>
      <c r="B9" s="30">
        <v>14011</v>
      </c>
    </row>
    <row r="10" spans="1:2">
      <c r="A10" s="31">
        <v>43922.25</v>
      </c>
      <c r="B10" s="30">
        <v>2144</v>
      </c>
    </row>
    <row r="11" spans="1:2">
      <c r="A11" s="31">
        <v>43922.291666666664</v>
      </c>
      <c r="B11" s="30">
        <v>6493</v>
      </c>
    </row>
    <row r="12" spans="1:2">
      <c r="A12" s="31">
        <v>43922.375</v>
      </c>
      <c r="B12" s="30">
        <v>14868</v>
      </c>
    </row>
    <row r="13" spans="1:2">
      <c r="A13" s="31">
        <v>43922.625</v>
      </c>
      <c r="B13" s="30">
        <v>7900</v>
      </c>
    </row>
    <row r="14" spans="1:2">
      <c r="A14" s="31">
        <v>43922.666666666664</v>
      </c>
      <c r="B14" s="30">
        <v>33491</v>
      </c>
    </row>
    <row r="15" spans="1:2">
      <c r="A15" s="31">
        <v>43922.708333333336</v>
      </c>
      <c r="B15" s="30">
        <v>13212</v>
      </c>
    </row>
    <row r="16" spans="1:2">
      <c r="A16" s="31">
        <v>43922.75</v>
      </c>
      <c r="B16" s="30">
        <v>74798</v>
      </c>
    </row>
    <row r="17" spans="1:2">
      <c r="A17" s="31">
        <v>43922.791666666664</v>
      </c>
      <c r="B17" s="30">
        <v>55701</v>
      </c>
    </row>
    <row r="18" spans="1:2">
      <c r="A18" s="31">
        <v>43922.915972222225</v>
      </c>
      <c r="B18" s="30">
        <v>16285</v>
      </c>
    </row>
    <row r="19" spans="1:2">
      <c r="A19" s="31">
        <v>43922.916666666664</v>
      </c>
      <c r="B19" s="30">
        <v>116769</v>
      </c>
    </row>
    <row r="20" spans="1:2">
      <c r="A20" s="31">
        <v>43922.928472222222</v>
      </c>
      <c r="B20" s="30">
        <v>5493</v>
      </c>
    </row>
    <row r="21" spans="1:2">
      <c r="A21" s="31">
        <v>43923.041666666664</v>
      </c>
      <c r="B21" s="30">
        <v>21</v>
      </c>
    </row>
    <row r="22" spans="1:2">
      <c r="A22" s="31">
        <v>43923.208333333336</v>
      </c>
      <c r="B22" s="30">
        <v>1920</v>
      </c>
    </row>
    <row r="23" spans="1:2">
      <c r="A23" s="31">
        <v>43923.270833333336</v>
      </c>
      <c r="B23" s="30">
        <v>524</v>
      </c>
    </row>
    <row r="24" spans="1:2">
      <c r="A24" s="31">
        <v>43923.291666666664</v>
      </c>
      <c r="B24" s="30">
        <v>22659</v>
      </c>
    </row>
    <row r="25" spans="1:2">
      <c r="A25" s="31">
        <v>43923.3125</v>
      </c>
      <c r="B25" s="30">
        <v>14228</v>
      </c>
    </row>
    <row r="26" spans="1:2">
      <c r="A26" s="31">
        <v>43923.333333333336</v>
      </c>
      <c r="B26" s="30">
        <v>33005</v>
      </c>
    </row>
    <row r="27" spans="1:2">
      <c r="A27" s="31">
        <v>43923.354166666664</v>
      </c>
      <c r="B27" s="30">
        <v>2589</v>
      </c>
    </row>
    <row r="28" spans="1:2">
      <c r="A28" s="31">
        <v>43923.375</v>
      </c>
      <c r="B28" s="30">
        <v>22684</v>
      </c>
    </row>
    <row r="29" spans="1:2">
      <c r="A29" s="31">
        <v>43923.375694444447</v>
      </c>
      <c r="B29" s="30">
        <v>77296</v>
      </c>
    </row>
    <row r="30" spans="1:2">
      <c r="A30" s="31">
        <v>43923.394444444442</v>
      </c>
      <c r="B30" s="30">
        <v>22957</v>
      </c>
    </row>
    <row r="31" spans="1:2">
      <c r="A31" s="31">
        <v>43923.40625</v>
      </c>
      <c r="B31" s="30">
        <v>238965</v>
      </c>
    </row>
    <row r="32" spans="1:2">
      <c r="A32" s="31">
        <v>43923.416666666664</v>
      </c>
      <c r="B32" s="30">
        <v>83719</v>
      </c>
    </row>
    <row r="33" spans="1:2">
      <c r="A33" s="31">
        <v>43923.455555555556</v>
      </c>
      <c r="B33" s="30">
        <v>4980</v>
      </c>
    </row>
    <row r="34" spans="1:2">
      <c r="A34" s="31">
        <v>43923.458333333336</v>
      </c>
      <c r="B34" s="30">
        <v>115245</v>
      </c>
    </row>
    <row r="35" spans="1:2">
      <c r="A35" s="31">
        <v>43923.5</v>
      </c>
      <c r="B35" s="30">
        <v>67821</v>
      </c>
    </row>
    <row r="36" spans="1:2">
      <c r="A36" s="31">
        <v>43923.53125</v>
      </c>
      <c r="B36" s="30">
        <v>8523</v>
      </c>
    </row>
    <row r="37" spans="1:2">
      <c r="A37" s="31">
        <v>43923.541666666664</v>
      </c>
      <c r="B37" s="30">
        <v>75359</v>
      </c>
    </row>
    <row r="38" spans="1:2">
      <c r="A38" s="31">
        <v>43923.5625</v>
      </c>
      <c r="B38" s="30">
        <v>18300</v>
      </c>
    </row>
    <row r="39" spans="1:2">
      <c r="A39" s="31">
        <v>43923.581944444442</v>
      </c>
      <c r="B39" s="30">
        <v>5069</v>
      </c>
    </row>
    <row r="40" spans="1:2">
      <c r="A40" s="31">
        <v>43923.583333333336</v>
      </c>
      <c r="B40" s="30">
        <v>78655</v>
      </c>
    </row>
    <row r="41" spans="1:2">
      <c r="A41" s="31">
        <v>43923.586111111108</v>
      </c>
      <c r="B41" s="30">
        <v>6995</v>
      </c>
    </row>
    <row r="42" spans="1:2">
      <c r="A42" s="31">
        <v>43923.614583333336</v>
      </c>
      <c r="B42" s="30">
        <v>4959</v>
      </c>
    </row>
    <row r="43" spans="1:2">
      <c r="A43" s="25" t="s">
        <v>78</v>
      </c>
      <c r="B43" s="28">
        <v>2796937.75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65"/>
  <sheetViews>
    <sheetView workbookViewId="0">
      <selection activeCell="G22" sqref="G22"/>
    </sheetView>
  </sheetViews>
  <sheetFormatPr defaultRowHeight="15"/>
  <cols>
    <col min="1" max="1" width="13.140625" customWidth="1"/>
    <col min="2" max="2" width="14.85546875" customWidth="1"/>
    <col min="3" max="3" width="11.7109375" customWidth="1"/>
    <col min="4" max="5" width="3" bestFit="1" customWidth="1"/>
    <col min="6" max="29" width="4" bestFit="1" customWidth="1"/>
    <col min="30" max="45" width="5" bestFit="1" customWidth="1"/>
    <col min="46" max="46" width="12" bestFit="1" customWidth="1"/>
    <col min="47" max="55" width="5" bestFit="1" customWidth="1"/>
    <col min="56" max="58" width="6" bestFit="1" customWidth="1"/>
    <col min="59" max="59" width="7" bestFit="1" customWidth="1"/>
    <col min="60" max="60" width="11.140625" bestFit="1" customWidth="1"/>
  </cols>
  <sheetData>
    <row r="3" spans="1:3">
      <c r="A3" s="17"/>
      <c r="B3" s="20" t="s">
        <v>83</v>
      </c>
      <c r="C3" s="19"/>
    </row>
    <row r="4" spans="1:3">
      <c r="A4" s="20" t="s">
        <v>77</v>
      </c>
      <c r="B4" s="17" t="s">
        <v>82</v>
      </c>
      <c r="C4" s="39" t="s">
        <v>80</v>
      </c>
    </row>
    <row r="5" spans="1:3">
      <c r="A5" s="23" t="s">
        <v>65</v>
      </c>
      <c r="B5" s="35">
        <v>143</v>
      </c>
      <c r="C5" s="40">
        <v>5022</v>
      </c>
    </row>
    <row r="6" spans="1:3">
      <c r="A6" s="24" t="s">
        <v>39</v>
      </c>
      <c r="B6" s="37">
        <v>1233</v>
      </c>
      <c r="C6" s="41">
        <v>8736</v>
      </c>
    </row>
    <row r="7" spans="1:3">
      <c r="A7" s="24" t="s">
        <v>49</v>
      </c>
      <c r="B7" s="37">
        <v>643</v>
      </c>
      <c r="C7" s="41">
        <v>8523</v>
      </c>
    </row>
    <row r="8" spans="1:3">
      <c r="A8" s="24" t="s">
        <v>69</v>
      </c>
      <c r="B8" s="37">
        <v>0</v>
      </c>
      <c r="C8" s="41">
        <v>20</v>
      </c>
    </row>
    <row r="9" spans="1:3">
      <c r="A9" s="24" t="s">
        <v>76</v>
      </c>
      <c r="B9" s="37">
        <v>4268.0178571428569</v>
      </c>
      <c r="C9" s="41">
        <v>22636.75</v>
      </c>
    </row>
    <row r="10" spans="1:3">
      <c r="A10" s="24" t="s">
        <v>36</v>
      </c>
      <c r="B10" s="37">
        <v>1598</v>
      </c>
      <c r="C10" s="41">
        <v>22709</v>
      </c>
    </row>
    <row r="11" spans="1:3">
      <c r="A11" s="24" t="s">
        <v>14</v>
      </c>
      <c r="B11" s="37">
        <v>9191</v>
      </c>
      <c r="C11" s="41">
        <v>33000</v>
      </c>
    </row>
    <row r="12" spans="1:3">
      <c r="A12" s="24" t="s">
        <v>27</v>
      </c>
      <c r="B12" s="37">
        <v>3342</v>
      </c>
      <c r="C12" s="41">
        <v>18645</v>
      </c>
    </row>
    <row r="13" spans="1:3">
      <c r="A13" s="24" t="s">
        <v>26</v>
      </c>
      <c r="B13" s="37">
        <v>3824</v>
      </c>
      <c r="C13" s="41">
        <v>18300</v>
      </c>
    </row>
    <row r="14" spans="1:3">
      <c r="A14" s="24" t="s">
        <v>48</v>
      </c>
      <c r="B14" s="37">
        <v>653</v>
      </c>
      <c r="C14" s="41">
        <v>5070</v>
      </c>
    </row>
    <row r="15" spans="1:3">
      <c r="A15" s="24" t="s">
        <v>53</v>
      </c>
      <c r="B15" s="37">
        <v>393</v>
      </c>
      <c r="C15" s="41">
        <v>4959</v>
      </c>
    </row>
    <row r="16" spans="1:3">
      <c r="A16" s="24" t="s">
        <v>19</v>
      </c>
      <c r="B16" s="37">
        <v>8010</v>
      </c>
      <c r="C16" s="41">
        <v>77296</v>
      </c>
    </row>
    <row r="17" spans="1:3">
      <c r="A17" s="24" t="s">
        <v>24</v>
      </c>
      <c r="B17" s="37">
        <v>5348</v>
      </c>
      <c r="C17" s="41">
        <v>22957</v>
      </c>
    </row>
    <row r="18" spans="1:3">
      <c r="A18" s="24" t="s">
        <v>66</v>
      </c>
      <c r="B18" s="37">
        <v>82</v>
      </c>
      <c r="C18" s="41">
        <v>524</v>
      </c>
    </row>
    <row r="19" spans="1:3">
      <c r="A19" s="24" t="s">
        <v>58</v>
      </c>
      <c r="B19" s="37">
        <v>258</v>
      </c>
      <c r="C19" s="41">
        <v>10464</v>
      </c>
    </row>
    <row r="20" spans="1:3">
      <c r="A20" s="24" t="s">
        <v>50</v>
      </c>
      <c r="B20" s="37">
        <v>614</v>
      </c>
      <c r="C20" s="41">
        <v>8668</v>
      </c>
    </row>
    <row r="21" spans="1:3">
      <c r="A21" s="24" t="s">
        <v>46</v>
      </c>
      <c r="B21" s="37">
        <v>669</v>
      </c>
      <c r="C21" s="41">
        <v>7282</v>
      </c>
    </row>
    <row r="22" spans="1:3">
      <c r="A22" s="24" t="s">
        <v>21</v>
      </c>
      <c r="B22" s="37">
        <v>7695</v>
      </c>
      <c r="C22" s="41">
        <v>43656</v>
      </c>
    </row>
    <row r="23" spans="1:3">
      <c r="A23" s="24" t="s">
        <v>28</v>
      </c>
      <c r="B23" s="37">
        <v>3039</v>
      </c>
      <c r="C23" s="41">
        <v>16285</v>
      </c>
    </row>
    <row r="24" spans="1:3">
      <c r="A24" s="24" t="s">
        <v>51</v>
      </c>
      <c r="B24" s="37">
        <v>552</v>
      </c>
      <c r="C24" s="41">
        <v>6611</v>
      </c>
    </row>
    <row r="25" spans="1:3">
      <c r="A25" s="24" t="s">
        <v>45</v>
      </c>
      <c r="B25" s="37">
        <v>680</v>
      </c>
      <c r="C25" s="41">
        <v>7900</v>
      </c>
    </row>
    <row r="26" spans="1:3">
      <c r="A26" s="24" t="s">
        <v>15</v>
      </c>
      <c r="B26" s="37">
        <v>9150</v>
      </c>
      <c r="C26" s="41">
        <v>51086</v>
      </c>
    </row>
    <row r="27" spans="1:3">
      <c r="A27" s="24" t="s">
        <v>17</v>
      </c>
      <c r="B27" s="37">
        <v>8966</v>
      </c>
      <c r="C27" s="41">
        <v>56608</v>
      </c>
    </row>
    <row r="28" spans="1:3">
      <c r="A28" s="24" t="s">
        <v>74</v>
      </c>
      <c r="B28" s="37">
        <v>92381</v>
      </c>
      <c r="C28" s="41">
        <v>238965</v>
      </c>
    </row>
    <row r="29" spans="1:3">
      <c r="A29" s="24" t="s">
        <v>31</v>
      </c>
      <c r="B29" s="37">
        <v>2331</v>
      </c>
      <c r="C29" s="41">
        <v>21221</v>
      </c>
    </row>
    <row r="30" spans="1:3">
      <c r="A30" s="24" t="s">
        <v>54</v>
      </c>
      <c r="B30" s="37">
        <v>376</v>
      </c>
      <c r="C30" s="41">
        <v>6464</v>
      </c>
    </row>
    <row r="31" spans="1:3">
      <c r="A31" s="24" t="s">
        <v>12</v>
      </c>
      <c r="B31" s="37">
        <v>10791</v>
      </c>
      <c r="C31" s="41">
        <v>22684</v>
      </c>
    </row>
    <row r="32" spans="1:3">
      <c r="A32" s="24" t="s">
        <v>75</v>
      </c>
      <c r="B32" s="37">
        <v>0</v>
      </c>
      <c r="C32" s="41">
        <v>20</v>
      </c>
    </row>
    <row r="33" spans="1:3">
      <c r="A33" s="24" t="s">
        <v>43</v>
      </c>
      <c r="B33" s="37">
        <v>742</v>
      </c>
      <c r="C33" s="41">
        <v>22394</v>
      </c>
    </row>
    <row r="34" spans="1:3">
      <c r="A34" s="24" t="s">
        <v>33</v>
      </c>
      <c r="B34" s="37">
        <v>1834</v>
      </c>
      <c r="C34" s="41">
        <v>19683</v>
      </c>
    </row>
    <row r="35" spans="1:3">
      <c r="A35" s="24" t="s">
        <v>68</v>
      </c>
      <c r="B35" s="37">
        <v>8</v>
      </c>
      <c r="C35" s="41">
        <v>21</v>
      </c>
    </row>
    <row r="36" spans="1:3">
      <c r="A36" s="24" t="s">
        <v>40</v>
      </c>
      <c r="B36" s="37">
        <v>1177</v>
      </c>
      <c r="C36" s="41">
        <v>5930</v>
      </c>
    </row>
    <row r="37" spans="1:3">
      <c r="A37" s="24" t="s">
        <v>60</v>
      </c>
      <c r="B37" s="37">
        <v>227</v>
      </c>
      <c r="C37" s="41">
        <v>5320</v>
      </c>
    </row>
    <row r="38" spans="1:3">
      <c r="A38" s="24" t="s">
        <v>32</v>
      </c>
      <c r="B38" s="37">
        <v>1857</v>
      </c>
      <c r="C38" s="41">
        <v>28679</v>
      </c>
    </row>
    <row r="39" spans="1:3">
      <c r="A39" s="24" t="s">
        <v>63</v>
      </c>
      <c r="B39" s="37">
        <v>159</v>
      </c>
      <c r="C39" s="41">
        <v>4980</v>
      </c>
    </row>
    <row r="40" spans="1:3">
      <c r="A40" s="24" t="s">
        <v>59</v>
      </c>
      <c r="B40" s="37">
        <v>246</v>
      </c>
      <c r="C40" s="41">
        <v>4224</v>
      </c>
    </row>
    <row r="41" spans="1:3">
      <c r="A41" s="24" t="s">
        <v>52</v>
      </c>
      <c r="B41" s="37">
        <v>415</v>
      </c>
      <c r="C41" s="41">
        <v>6493</v>
      </c>
    </row>
    <row r="42" spans="1:3">
      <c r="A42" s="24" t="s">
        <v>10</v>
      </c>
      <c r="B42" s="37">
        <v>25590</v>
      </c>
      <c r="C42" s="41">
        <v>59110</v>
      </c>
    </row>
    <row r="43" spans="1:3">
      <c r="A43" s="24" t="s">
        <v>55</v>
      </c>
      <c r="B43" s="37">
        <v>363</v>
      </c>
      <c r="C43" s="41">
        <v>14011</v>
      </c>
    </row>
    <row r="44" spans="1:3">
      <c r="A44" s="24" t="s">
        <v>38</v>
      </c>
      <c r="B44" s="37">
        <v>1458</v>
      </c>
      <c r="C44" s="41">
        <v>14046</v>
      </c>
    </row>
    <row r="45" spans="1:3">
      <c r="A45" s="24" t="s">
        <v>8</v>
      </c>
      <c r="B45" s="37">
        <v>92381</v>
      </c>
      <c r="C45" s="41">
        <v>238965</v>
      </c>
    </row>
    <row r="46" spans="1:3">
      <c r="A46" s="24" t="s">
        <v>29</v>
      </c>
      <c r="B46" s="37">
        <v>2902</v>
      </c>
      <c r="C46" s="41">
        <v>34918</v>
      </c>
    </row>
    <row r="47" spans="1:3">
      <c r="A47" s="24" t="s">
        <v>42</v>
      </c>
      <c r="B47" s="37">
        <v>879</v>
      </c>
      <c r="C47" s="41">
        <v>2144</v>
      </c>
    </row>
    <row r="48" spans="1:3">
      <c r="A48" s="24" t="s">
        <v>44</v>
      </c>
      <c r="B48" s="37">
        <v>736</v>
      </c>
      <c r="C48" s="41">
        <v>14868</v>
      </c>
    </row>
    <row r="49" spans="1:3">
      <c r="A49" s="24" t="s">
        <v>22</v>
      </c>
      <c r="B49" s="37">
        <v>7016</v>
      </c>
      <c r="C49" s="41">
        <v>54714</v>
      </c>
    </row>
    <row r="50" spans="1:3">
      <c r="A50" s="24" t="s">
        <v>57</v>
      </c>
      <c r="B50" s="37">
        <v>316</v>
      </c>
      <c r="C50" s="41">
        <v>1920</v>
      </c>
    </row>
    <row r="51" spans="1:3">
      <c r="A51" s="24" t="s">
        <v>47</v>
      </c>
      <c r="B51" s="37">
        <v>657</v>
      </c>
      <c r="C51" s="41">
        <v>5069</v>
      </c>
    </row>
    <row r="52" spans="1:3">
      <c r="A52" s="24" t="s">
        <v>37</v>
      </c>
      <c r="B52" s="37">
        <v>1554</v>
      </c>
      <c r="C52" s="41">
        <v>6995</v>
      </c>
    </row>
    <row r="53" spans="1:3">
      <c r="A53" s="24" t="s">
        <v>62</v>
      </c>
      <c r="B53" s="37">
        <v>165</v>
      </c>
      <c r="C53" s="41">
        <v>4382</v>
      </c>
    </row>
    <row r="54" spans="1:3">
      <c r="A54" s="24" t="s">
        <v>30</v>
      </c>
      <c r="B54" s="37">
        <v>2845</v>
      </c>
      <c r="C54" s="41">
        <v>34611</v>
      </c>
    </row>
    <row r="55" spans="1:3">
      <c r="A55" s="24" t="s">
        <v>73</v>
      </c>
      <c r="B55" s="37">
        <v>239009</v>
      </c>
      <c r="C55" s="41">
        <v>1267658</v>
      </c>
    </row>
    <row r="56" spans="1:3">
      <c r="A56" s="24" t="s">
        <v>25</v>
      </c>
      <c r="B56" s="37">
        <v>4669</v>
      </c>
      <c r="C56" s="41">
        <v>50679</v>
      </c>
    </row>
    <row r="57" spans="1:3">
      <c r="A57" s="24" t="s">
        <v>41</v>
      </c>
      <c r="B57" s="37">
        <v>1074</v>
      </c>
      <c r="C57" s="41">
        <v>21065</v>
      </c>
    </row>
    <row r="58" spans="1:3">
      <c r="A58" s="24" t="s">
        <v>35</v>
      </c>
      <c r="B58" s="37">
        <v>1706</v>
      </c>
      <c r="C58" s="41">
        <v>17589</v>
      </c>
    </row>
    <row r="59" spans="1:3">
      <c r="A59" s="24" t="s">
        <v>67</v>
      </c>
      <c r="B59" s="37">
        <v>33</v>
      </c>
      <c r="C59" s="41">
        <v>182</v>
      </c>
    </row>
    <row r="60" spans="1:3">
      <c r="A60" s="24" t="s">
        <v>56</v>
      </c>
      <c r="B60" s="37">
        <v>338</v>
      </c>
      <c r="C60" s="41">
        <v>5049</v>
      </c>
    </row>
    <row r="61" spans="1:3">
      <c r="A61" s="24" t="s">
        <v>23</v>
      </c>
      <c r="B61" s="37">
        <v>5984</v>
      </c>
      <c r="C61" s="41">
        <v>74798</v>
      </c>
    </row>
    <row r="62" spans="1:3">
      <c r="A62" s="24" t="s">
        <v>34</v>
      </c>
      <c r="B62" s="37">
        <v>1730</v>
      </c>
      <c r="C62" s="41">
        <v>22047</v>
      </c>
    </row>
    <row r="63" spans="1:3">
      <c r="A63" s="24" t="s">
        <v>61</v>
      </c>
      <c r="B63" s="37">
        <v>217</v>
      </c>
      <c r="C63" s="41">
        <v>5493</v>
      </c>
    </row>
    <row r="64" spans="1:3">
      <c r="A64" s="24" t="s">
        <v>64</v>
      </c>
      <c r="B64" s="37">
        <v>150</v>
      </c>
      <c r="C64" s="41">
        <v>2589</v>
      </c>
    </row>
    <row r="65" spans="1:3">
      <c r="A65" s="25" t="s">
        <v>78</v>
      </c>
      <c r="B65" s="26">
        <v>574667.01785714284</v>
      </c>
      <c r="C65" s="42">
        <v>2796937.75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64"/>
  <sheetViews>
    <sheetView workbookViewId="0">
      <selection activeCell="C21" sqref="C21"/>
    </sheetView>
  </sheetViews>
  <sheetFormatPr defaultRowHeight="15"/>
  <cols>
    <col min="1" max="1" width="13.140625" bestFit="1" customWidth="1"/>
    <col min="2" max="2" width="12.7109375" bestFit="1" customWidth="1"/>
  </cols>
  <sheetData>
    <row r="3" spans="1:2">
      <c r="A3" s="20" t="s">
        <v>77</v>
      </c>
      <c r="B3" s="22" t="s">
        <v>81</v>
      </c>
    </row>
    <row r="4" spans="1:2">
      <c r="A4" s="23" t="s">
        <v>65</v>
      </c>
      <c r="B4" s="29">
        <v>2.8474711270410194E-2</v>
      </c>
    </row>
    <row r="5" spans="1:2">
      <c r="A5" s="24" t="s">
        <v>39</v>
      </c>
      <c r="B5" s="30">
        <v>0.14114010989010989</v>
      </c>
    </row>
    <row r="6" spans="1:2">
      <c r="A6" s="24" t="s">
        <v>49</v>
      </c>
      <c r="B6" s="30">
        <v>7.5442919159920213E-2</v>
      </c>
    </row>
    <row r="7" spans="1:2">
      <c r="A7" s="24" t="s">
        <v>69</v>
      </c>
      <c r="B7" s="30">
        <v>0</v>
      </c>
    </row>
    <row r="8" spans="1:2">
      <c r="A8" s="24" t="s">
        <v>76</v>
      </c>
      <c r="B8" s="30">
        <v>0.13128710277211744</v>
      </c>
    </row>
    <row r="9" spans="1:2">
      <c r="A9" s="24" t="s">
        <v>36</v>
      </c>
      <c r="B9" s="30">
        <v>7.0368576335373634E-2</v>
      </c>
    </row>
    <row r="10" spans="1:2">
      <c r="A10" s="24" t="s">
        <v>14</v>
      </c>
      <c r="B10" s="30">
        <v>0.27851515151515149</v>
      </c>
    </row>
    <row r="11" spans="1:2">
      <c r="A11" s="24" t="s">
        <v>27</v>
      </c>
      <c r="B11" s="30">
        <v>0.17924376508447304</v>
      </c>
    </row>
    <row r="12" spans="1:2">
      <c r="A12" s="24" t="s">
        <v>26</v>
      </c>
      <c r="B12" s="30">
        <v>0.20896174863387978</v>
      </c>
    </row>
    <row r="13" spans="1:2">
      <c r="A13" s="24" t="s">
        <v>48</v>
      </c>
      <c r="B13" s="30">
        <v>0.12879684418145956</v>
      </c>
    </row>
    <row r="14" spans="1:2">
      <c r="A14" s="24" t="s">
        <v>53</v>
      </c>
      <c r="B14" s="30">
        <v>7.9249848759830613E-2</v>
      </c>
    </row>
    <row r="15" spans="1:2">
      <c r="A15" s="24" t="s">
        <v>19</v>
      </c>
      <c r="B15" s="30">
        <v>0.10362761333057338</v>
      </c>
    </row>
    <row r="16" spans="1:2">
      <c r="A16" s="24" t="s">
        <v>24</v>
      </c>
      <c r="B16" s="30">
        <v>0.2329572679357059</v>
      </c>
    </row>
    <row r="17" spans="1:2">
      <c r="A17" s="24" t="s">
        <v>66</v>
      </c>
      <c r="B17" s="30">
        <v>0.15648854961832062</v>
      </c>
    </row>
    <row r="18" spans="1:2">
      <c r="A18" s="24" t="s">
        <v>58</v>
      </c>
      <c r="B18" s="30">
        <v>2.4655963302752295E-2</v>
      </c>
    </row>
    <row r="19" spans="1:2">
      <c r="A19" s="24" t="s">
        <v>50</v>
      </c>
      <c r="B19" s="30">
        <v>7.0835256114443926E-2</v>
      </c>
    </row>
    <row r="20" spans="1:2">
      <c r="A20" s="24" t="s">
        <v>46</v>
      </c>
      <c r="B20" s="30">
        <v>9.1870365284262567E-2</v>
      </c>
    </row>
    <row r="21" spans="1:2">
      <c r="A21" s="24" t="s">
        <v>21</v>
      </c>
      <c r="B21" s="30">
        <v>0.17626443100604727</v>
      </c>
    </row>
    <row r="22" spans="1:2">
      <c r="A22" s="24" t="s">
        <v>28</v>
      </c>
      <c r="B22" s="30">
        <v>0.18661344795824378</v>
      </c>
    </row>
    <row r="23" spans="1:2">
      <c r="A23" s="24" t="s">
        <v>51</v>
      </c>
      <c r="B23" s="30">
        <v>8.3497201633640897E-2</v>
      </c>
    </row>
    <row r="24" spans="1:2">
      <c r="A24" s="24" t="s">
        <v>45</v>
      </c>
      <c r="B24" s="30">
        <v>8.6075949367088608E-2</v>
      </c>
    </row>
    <row r="25" spans="1:2">
      <c r="A25" s="24" t="s">
        <v>15</v>
      </c>
      <c r="B25" s="30">
        <v>0.17910973652272638</v>
      </c>
    </row>
    <row r="26" spans="1:2">
      <c r="A26" s="24" t="s">
        <v>17</v>
      </c>
      <c r="B26" s="30">
        <v>0.15838750706613905</v>
      </c>
    </row>
    <row r="27" spans="1:2">
      <c r="A27" s="24" t="s">
        <v>74</v>
      </c>
      <c r="B27" s="30">
        <v>0.47570975136660199</v>
      </c>
    </row>
    <row r="28" spans="1:2">
      <c r="A28" s="24" t="s">
        <v>31</v>
      </c>
      <c r="B28" s="30">
        <v>0.10984402243061119</v>
      </c>
    </row>
    <row r="29" spans="1:2">
      <c r="A29" s="24" t="s">
        <v>54</v>
      </c>
      <c r="B29" s="30">
        <v>5.8168316831683171E-2</v>
      </c>
    </row>
    <row r="30" spans="1:2">
      <c r="A30" s="24" t="s">
        <v>12</v>
      </c>
      <c r="B30" s="30">
        <v>0.47570975136660199</v>
      </c>
    </row>
    <row r="31" spans="1:2">
      <c r="A31" s="24" t="s">
        <v>75</v>
      </c>
      <c r="B31" s="30">
        <v>0</v>
      </c>
    </row>
    <row r="32" spans="1:2">
      <c r="A32" s="24" t="s">
        <v>43</v>
      </c>
      <c r="B32" s="30">
        <v>3.313387514512816E-2</v>
      </c>
    </row>
    <row r="33" spans="1:2">
      <c r="A33" s="24" t="s">
        <v>33</v>
      </c>
      <c r="B33" s="30">
        <v>9.3176853121983441E-2</v>
      </c>
    </row>
    <row r="34" spans="1:2">
      <c r="A34" s="24" t="s">
        <v>68</v>
      </c>
      <c r="B34" s="30">
        <v>0.38095238095238093</v>
      </c>
    </row>
    <row r="35" spans="1:2">
      <c r="A35" s="24" t="s">
        <v>40</v>
      </c>
      <c r="B35" s="30">
        <v>0.19848229342327151</v>
      </c>
    </row>
    <row r="36" spans="1:2">
      <c r="A36" s="24" t="s">
        <v>60</v>
      </c>
      <c r="B36" s="30">
        <v>4.2669172932330829E-2</v>
      </c>
    </row>
    <row r="37" spans="1:2">
      <c r="A37" s="24" t="s">
        <v>32</v>
      </c>
      <c r="B37" s="30">
        <v>6.4751211687994706E-2</v>
      </c>
    </row>
    <row r="38" spans="1:2">
      <c r="A38" s="24" t="s">
        <v>63</v>
      </c>
      <c r="B38" s="30">
        <v>3.1927710843373494E-2</v>
      </c>
    </row>
    <row r="39" spans="1:2">
      <c r="A39" s="24" t="s">
        <v>59</v>
      </c>
      <c r="B39" s="30">
        <v>5.823863636363636E-2</v>
      </c>
    </row>
    <row r="40" spans="1:2">
      <c r="A40" s="24" t="s">
        <v>52</v>
      </c>
      <c r="B40" s="30">
        <v>6.391498536885877E-2</v>
      </c>
    </row>
    <row r="41" spans="1:2">
      <c r="A41" s="24" t="s">
        <v>10</v>
      </c>
      <c r="B41" s="30">
        <v>0.43292167145998983</v>
      </c>
    </row>
    <row r="42" spans="1:2">
      <c r="A42" s="24" t="s">
        <v>55</v>
      </c>
      <c r="B42" s="30">
        <v>2.5908214973949038E-2</v>
      </c>
    </row>
    <row r="43" spans="1:2">
      <c r="A43" s="24" t="s">
        <v>38</v>
      </c>
      <c r="B43" s="30">
        <v>0.10380179410508329</v>
      </c>
    </row>
    <row r="44" spans="1:2">
      <c r="A44" s="24" t="s">
        <v>8</v>
      </c>
      <c r="B44" s="30">
        <v>0.38658799405770722</v>
      </c>
    </row>
    <row r="45" spans="1:2">
      <c r="A45" s="24" t="s">
        <v>29</v>
      </c>
      <c r="B45" s="30">
        <v>8.3108998224411479E-2</v>
      </c>
    </row>
    <row r="46" spans="1:2">
      <c r="A46" s="24" t="s">
        <v>42</v>
      </c>
      <c r="B46" s="30">
        <v>0.4099813432835821</v>
      </c>
    </row>
    <row r="47" spans="1:2">
      <c r="A47" s="24" t="s">
        <v>44</v>
      </c>
      <c r="B47" s="30">
        <v>4.9502286790422387E-2</v>
      </c>
    </row>
    <row r="48" spans="1:2">
      <c r="A48" s="24" t="s">
        <v>22</v>
      </c>
      <c r="B48" s="30">
        <v>0.1282304346236795</v>
      </c>
    </row>
    <row r="49" spans="1:2">
      <c r="A49" s="24" t="s">
        <v>57</v>
      </c>
      <c r="B49" s="30">
        <v>0.16458333333333333</v>
      </c>
    </row>
    <row r="50" spans="1:2">
      <c r="A50" s="24" t="s">
        <v>47</v>
      </c>
      <c r="B50" s="30">
        <v>0.12961136318800554</v>
      </c>
    </row>
    <row r="51" spans="1:2">
      <c r="A51" s="24" t="s">
        <v>37</v>
      </c>
      <c r="B51" s="30">
        <v>0.22215868477483916</v>
      </c>
    </row>
    <row r="52" spans="1:2">
      <c r="A52" s="24" t="s">
        <v>62</v>
      </c>
      <c r="B52" s="30">
        <v>3.7654039251483341E-2</v>
      </c>
    </row>
    <row r="53" spans="1:2">
      <c r="A53" s="24" t="s">
        <v>30</v>
      </c>
      <c r="B53" s="30">
        <v>8.2199300800323602E-2</v>
      </c>
    </row>
    <row r="54" spans="1:2">
      <c r="A54" s="24" t="s">
        <v>73</v>
      </c>
      <c r="B54" s="30">
        <v>7.352077755238577</v>
      </c>
    </row>
    <row r="55" spans="1:2">
      <c r="A55" s="24" t="s">
        <v>25</v>
      </c>
      <c r="B55" s="30">
        <v>9.2128889678170442E-2</v>
      </c>
    </row>
    <row r="56" spans="1:2">
      <c r="A56" s="24" t="s">
        <v>41</v>
      </c>
      <c r="B56" s="30">
        <v>5.0985046285307381E-2</v>
      </c>
    </row>
    <row r="57" spans="1:2">
      <c r="A57" s="24" t="s">
        <v>35</v>
      </c>
      <c r="B57" s="30">
        <v>9.6992438455853092E-2</v>
      </c>
    </row>
    <row r="58" spans="1:2">
      <c r="A58" s="24" t="s">
        <v>67</v>
      </c>
      <c r="B58" s="30">
        <v>0.18131868131868131</v>
      </c>
    </row>
    <row r="59" spans="1:2">
      <c r="A59" s="24" t="s">
        <v>56</v>
      </c>
      <c r="B59" s="30">
        <v>6.6943949296890473E-2</v>
      </c>
    </row>
    <row r="60" spans="1:2">
      <c r="A60" s="24" t="s">
        <v>23</v>
      </c>
      <c r="B60" s="30">
        <v>8.0002139094628194E-2</v>
      </c>
    </row>
    <row r="61" spans="1:2">
      <c r="A61" s="24" t="s">
        <v>34</v>
      </c>
      <c r="B61" s="30">
        <v>7.8468725903751077E-2</v>
      </c>
    </row>
    <row r="62" spans="1:2">
      <c r="A62" s="24" t="s">
        <v>61</v>
      </c>
      <c r="B62" s="30">
        <v>3.9504824321864189E-2</v>
      </c>
    </row>
    <row r="63" spans="1:2">
      <c r="A63" s="24" t="s">
        <v>64</v>
      </c>
      <c r="B63" s="30">
        <v>5.7937427578215531E-2</v>
      </c>
    </row>
    <row r="64" spans="1:2">
      <c r="A64" s="25" t="s">
        <v>78</v>
      </c>
      <c r="B64" s="28">
        <v>15.311152364615873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D64"/>
  <sheetViews>
    <sheetView workbookViewId="0">
      <selection activeCell="A4" sqref="A4"/>
    </sheetView>
  </sheetViews>
  <sheetFormatPr defaultRowHeight="15"/>
  <cols>
    <col min="1" max="1" width="13.140625" customWidth="1"/>
    <col min="2" max="2" width="11.7109375" customWidth="1"/>
    <col min="3" max="3" width="12.7109375" customWidth="1"/>
    <col min="4" max="4" width="15.140625" customWidth="1"/>
    <col min="5" max="5" width="3.28515625" customWidth="1"/>
    <col min="6" max="6" width="9.28515625" customWidth="1"/>
    <col min="7" max="10" width="6" customWidth="1"/>
    <col min="11" max="12" width="5" customWidth="1"/>
    <col min="13" max="14" width="6" customWidth="1"/>
    <col min="15" max="15" width="4" customWidth="1"/>
    <col min="16" max="16" width="6" customWidth="1"/>
    <col min="17" max="18" width="5" customWidth="1"/>
    <col min="19" max="20" width="6" customWidth="1"/>
    <col min="21" max="22" width="5" customWidth="1"/>
    <col min="23" max="24" width="6" customWidth="1"/>
    <col min="25" max="25" width="7" customWidth="1"/>
    <col min="26" max="26" width="6" customWidth="1"/>
    <col min="27" max="27" width="5" customWidth="1"/>
    <col min="28" max="28" width="6" customWidth="1"/>
    <col min="29" max="29" width="4.7109375" customWidth="1"/>
    <col min="30" max="31" width="6" customWidth="1"/>
    <col min="32" max="32" width="3.85546875" customWidth="1"/>
    <col min="33" max="34" width="5" customWidth="1"/>
    <col min="35" max="35" width="6" customWidth="1"/>
    <col min="36" max="38" width="5" customWidth="1"/>
    <col min="39" max="41" width="6" customWidth="1"/>
    <col min="42" max="42" width="7" customWidth="1"/>
    <col min="43" max="43" width="6" customWidth="1"/>
    <col min="44" max="44" width="5" customWidth="1"/>
    <col min="45" max="46" width="6" customWidth="1"/>
    <col min="47" max="50" width="5" customWidth="1"/>
    <col min="51" max="51" width="6" customWidth="1"/>
    <col min="52" max="52" width="8" customWidth="1"/>
    <col min="53" max="55" width="6" customWidth="1"/>
    <col min="56" max="56" width="4" customWidth="1"/>
    <col min="57" max="57" width="5" customWidth="1"/>
    <col min="58" max="59" width="6" customWidth="1"/>
    <col min="60" max="61" width="5" customWidth="1"/>
    <col min="62" max="62" width="12.7109375" customWidth="1"/>
    <col min="63" max="63" width="11" customWidth="1"/>
    <col min="64" max="64" width="12" customWidth="1"/>
    <col min="65" max="65" width="3.28515625" customWidth="1"/>
    <col min="66" max="74" width="12" customWidth="1"/>
    <col min="75" max="75" width="11" customWidth="1"/>
    <col min="76" max="88" width="12" customWidth="1"/>
    <col min="89" max="89" width="4.7109375" customWidth="1"/>
    <col min="90" max="112" width="12" customWidth="1"/>
    <col min="113" max="113" width="11" customWidth="1"/>
    <col min="114" max="121" width="12" customWidth="1"/>
    <col min="122" max="122" width="15.140625" customWidth="1"/>
    <col min="123" max="123" width="3.140625" customWidth="1"/>
    <col min="124" max="124" width="3.42578125" customWidth="1"/>
    <col min="125" max="125" width="3.28515625" customWidth="1"/>
    <col min="126" max="126" width="9.28515625" customWidth="1"/>
    <col min="127" max="127" width="3.28515625" customWidth="1"/>
    <col min="128" max="128" width="3.42578125" customWidth="1"/>
    <col min="129" max="129" width="3.5703125" customWidth="1"/>
    <col min="130" max="130" width="3.140625" customWidth="1"/>
    <col min="131" max="131" width="3.42578125" customWidth="1"/>
    <col min="132" max="132" width="3.28515625" customWidth="1"/>
    <col min="133" max="133" width="2.85546875" customWidth="1"/>
    <col min="134" max="135" width="3.5703125" customWidth="1"/>
    <col min="136" max="138" width="2.85546875" customWidth="1"/>
    <col min="139" max="139" width="2.42578125" customWidth="1"/>
    <col min="140" max="140" width="3" customWidth="1"/>
    <col min="141" max="143" width="3.140625" customWidth="1"/>
    <col min="144" max="144" width="4" customWidth="1"/>
    <col min="145" max="145" width="5.140625" customWidth="1"/>
    <col min="146" max="146" width="4" customWidth="1"/>
    <col min="147" max="147" width="3.7109375" customWidth="1"/>
    <col min="148" max="148" width="3.28515625" customWidth="1"/>
    <col min="149" max="149" width="4.7109375" customWidth="1"/>
    <col min="150" max="151" width="4.140625" customWidth="1"/>
    <col min="152" max="152" width="3.85546875" customWidth="1"/>
    <col min="153" max="154" width="3.7109375" customWidth="1"/>
    <col min="155" max="155" width="3.5703125" customWidth="1"/>
    <col min="156" max="156" width="3.7109375" customWidth="1"/>
    <col min="157" max="157" width="3.42578125" customWidth="1"/>
    <col min="158" max="158" width="3.7109375" customWidth="1"/>
    <col min="159" max="159" width="3.140625" customWidth="1"/>
    <col min="160" max="160" width="4.140625" customWidth="1"/>
    <col min="161" max="161" width="3.7109375" customWidth="1"/>
    <col min="162" max="162" width="3.42578125" customWidth="1"/>
    <col min="163" max="163" width="3.7109375" customWidth="1"/>
    <col min="164" max="165" width="3.5703125" customWidth="1"/>
    <col min="166" max="166" width="3.42578125" customWidth="1"/>
    <col min="167" max="167" width="3.28515625" customWidth="1"/>
    <col min="168" max="168" width="2.7109375" customWidth="1"/>
    <col min="169" max="169" width="3.140625" customWidth="1"/>
    <col min="170" max="170" width="3.28515625" customWidth="1"/>
    <col min="171" max="171" width="3.42578125" customWidth="1"/>
    <col min="172" max="172" width="6.5703125" customWidth="1"/>
    <col min="173" max="173" width="3.140625" customWidth="1"/>
    <col min="174" max="174" width="3.28515625" customWidth="1"/>
    <col min="175" max="175" width="3.5703125" customWidth="1"/>
    <col min="176" max="176" width="2.85546875" customWidth="1"/>
    <col min="177" max="177" width="3.28515625" customWidth="1"/>
    <col min="178" max="178" width="4.140625" customWidth="1"/>
    <col min="179" max="179" width="3.42578125" customWidth="1"/>
    <col min="180" max="180" width="4.140625" customWidth="1"/>
    <col min="181" max="181" width="3.85546875" customWidth="1"/>
    <col min="182" max="182" width="16.7109375" customWidth="1"/>
    <col min="183" max="183" width="17.85546875" bestFit="1" customWidth="1"/>
    <col min="184" max="184" width="20.140625" bestFit="1" customWidth="1"/>
  </cols>
  <sheetData>
    <row r="2" spans="1:4">
      <c r="A2" s="43" t="s">
        <v>1</v>
      </c>
      <c r="B2" s="44" t="s">
        <v>84</v>
      </c>
    </row>
    <row r="4" spans="1:4">
      <c r="A4" s="17"/>
      <c r="B4" s="20" t="s">
        <v>83</v>
      </c>
      <c r="C4" s="18"/>
      <c r="D4" s="19"/>
    </row>
    <row r="5" spans="1:4">
      <c r="A5" s="20" t="s">
        <v>77</v>
      </c>
      <c r="B5" s="17" t="s">
        <v>80</v>
      </c>
      <c r="C5" s="21" t="s">
        <v>81</v>
      </c>
      <c r="D5" s="39" t="s">
        <v>79</v>
      </c>
    </row>
    <row r="6" spans="1:4">
      <c r="A6" s="23">
        <v>0</v>
      </c>
      <c r="B6" s="35">
        <v>40</v>
      </c>
      <c r="C6" s="36">
        <v>0</v>
      </c>
      <c r="D6" s="40">
        <v>2</v>
      </c>
    </row>
    <row r="7" spans="1:4">
      <c r="A7" s="24">
        <v>8</v>
      </c>
      <c r="B7" s="37">
        <v>21</v>
      </c>
      <c r="C7" s="38">
        <v>0.38095238095238093</v>
      </c>
      <c r="D7" s="41">
        <v>1</v>
      </c>
    </row>
    <row r="8" spans="1:4">
      <c r="A8" s="24">
        <v>33</v>
      </c>
      <c r="B8" s="37">
        <v>182</v>
      </c>
      <c r="C8" s="38">
        <v>0.18131868131868131</v>
      </c>
      <c r="D8" s="41"/>
    </row>
    <row r="9" spans="1:4">
      <c r="A9" s="24">
        <v>82</v>
      </c>
      <c r="B9" s="37">
        <v>524</v>
      </c>
      <c r="C9" s="38">
        <v>0.15648854961832062</v>
      </c>
      <c r="D9" s="41">
        <v>1</v>
      </c>
    </row>
    <row r="10" spans="1:4">
      <c r="A10" s="24">
        <v>143</v>
      </c>
      <c r="B10" s="37">
        <v>5022</v>
      </c>
      <c r="C10" s="38">
        <v>2.8474711270410194E-2</v>
      </c>
      <c r="D10" s="41">
        <v>1</v>
      </c>
    </row>
    <row r="11" spans="1:4">
      <c r="A11" s="24">
        <v>150</v>
      </c>
      <c r="B11" s="37">
        <v>2589</v>
      </c>
      <c r="C11" s="38">
        <v>5.7937427578215531E-2</v>
      </c>
      <c r="D11" s="41">
        <v>1</v>
      </c>
    </row>
    <row r="12" spans="1:4">
      <c r="A12" s="24">
        <v>159</v>
      </c>
      <c r="B12" s="37">
        <v>4980</v>
      </c>
      <c r="C12" s="38">
        <v>3.1927710843373494E-2</v>
      </c>
      <c r="D12" s="41">
        <v>1</v>
      </c>
    </row>
    <row r="13" spans="1:4">
      <c r="A13" s="24">
        <v>165</v>
      </c>
      <c r="B13" s="37">
        <v>4382</v>
      </c>
      <c r="C13" s="38">
        <v>3.7654039251483341E-2</v>
      </c>
      <c r="D13" s="41">
        <v>1</v>
      </c>
    </row>
    <row r="14" spans="1:4">
      <c r="A14" s="24">
        <v>217</v>
      </c>
      <c r="B14" s="37">
        <v>5493</v>
      </c>
      <c r="C14" s="38">
        <v>3.9504824321864189E-2</v>
      </c>
      <c r="D14" s="41">
        <v>1</v>
      </c>
    </row>
    <row r="15" spans="1:4">
      <c r="A15" s="24">
        <v>227</v>
      </c>
      <c r="B15" s="37">
        <v>5320</v>
      </c>
      <c r="C15" s="38">
        <v>4.2669172932330829E-2</v>
      </c>
      <c r="D15" s="41">
        <v>1</v>
      </c>
    </row>
    <row r="16" spans="1:4">
      <c r="A16" s="24">
        <v>246</v>
      </c>
      <c r="B16" s="37">
        <v>4224</v>
      </c>
      <c r="C16" s="38">
        <v>5.823863636363636E-2</v>
      </c>
      <c r="D16" s="41">
        <v>1</v>
      </c>
    </row>
    <row r="17" spans="1:4">
      <c r="A17" s="24">
        <v>258</v>
      </c>
      <c r="B17" s="37">
        <v>10464</v>
      </c>
      <c r="C17" s="38">
        <v>2.4655963302752295E-2</v>
      </c>
      <c r="D17" s="41">
        <v>1</v>
      </c>
    </row>
    <row r="18" spans="1:4">
      <c r="A18" s="24">
        <v>316</v>
      </c>
      <c r="B18" s="37">
        <v>1920</v>
      </c>
      <c r="C18" s="38">
        <v>0.16458333333333333</v>
      </c>
      <c r="D18" s="41">
        <v>1</v>
      </c>
    </row>
    <row r="19" spans="1:4">
      <c r="A19" s="24">
        <v>338</v>
      </c>
      <c r="B19" s="37">
        <v>5049</v>
      </c>
      <c r="C19" s="38">
        <v>6.6943949296890473E-2</v>
      </c>
      <c r="D19" s="41">
        <v>1</v>
      </c>
    </row>
    <row r="20" spans="1:4">
      <c r="A20" s="24">
        <v>363</v>
      </c>
      <c r="B20" s="37">
        <v>14011</v>
      </c>
      <c r="C20" s="38">
        <v>2.5908214973949038E-2</v>
      </c>
      <c r="D20" s="41">
        <v>1</v>
      </c>
    </row>
    <row r="21" spans="1:4">
      <c r="A21" s="24">
        <v>376</v>
      </c>
      <c r="B21" s="37">
        <v>6464</v>
      </c>
      <c r="C21" s="38">
        <v>5.8168316831683171E-2</v>
      </c>
      <c r="D21" s="41">
        <v>1</v>
      </c>
    </row>
    <row r="22" spans="1:4">
      <c r="A22" s="24">
        <v>393</v>
      </c>
      <c r="B22" s="37">
        <v>4959</v>
      </c>
      <c r="C22" s="38">
        <v>7.9249848759830613E-2</v>
      </c>
      <c r="D22" s="41">
        <v>1</v>
      </c>
    </row>
    <row r="23" spans="1:4">
      <c r="A23" s="24">
        <v>415</v>
      </c>
      <c r="B23" s="37">
        <v>6493</v>
      </c>
      <c r="C23" s="38">
        <v>6.391498536885877E-2</v>
      </c>
      <c r="D23" s="41">
        <v>1</v>
      </c>
    </row>
    <row r="24" spans="1:4">
      <c r="A24" s="24">
        <v>552</v>
      </c>
      <c r="B24" s="37">
        <v>6611</v>
      </c>
      <c r="C24" s="38">
        <v>8.3497201633640897E-2</v>
      </c>
      <c r="D24" s="41">
        <v>1</v>
      </c>
    </row>
    <row r="25" spans="1:4">
      <c r="A25" s="24">
        <v>614</v>
      </c>
      <c r="B25" s="37">
        <v>8668</v>
      </c>
      <c r="C25" s="38">
        <v>7.0835256114443926E-2</v>
      </c>
      <c r="D25" s="41">
        <v>1</v>
      </c>
    </row>
    <row r="26" spans="1:4">
      <c r="A26" s="24">
        <v>643</v>
      </c>
      <c r="B26" s="37">
        <v>8523</v>
      </c>
      <c r="C26" s="38">
        <v>7.5442919159920213E-2</v>
      </c>
      <c r="D26" s="41">
        <v>1</v>
      </c>
    </row>
    <row r="27" spans="1:4">
      <c r="A27" s="24">
        <v>653</v>
      </c>
      <c r="B27" s="37">
        <v>5070</v>
      </c>
      <c r="C27" s="38">
        <v>0.12879684418145956</v>
      </c>
      <c r="D27" s="41">
        <v>1</v>
      </c>
    </row>
    <row r="28" spans="1:4">
      <c r="A28" s="24">
        <v>657</v>
      </c>
      <c r="B28" s="37">
        <v>5069</v>
      </c>
      <c r="C28" s="38">
        <v>0.12961136318800554</v>
      </c>
      <c r="D28" s="41">
        <v>1</v>
      </c>
    </row>
    <row r="29" spans="1:4">
      <c r="A29" s="24">
        <v>669</v>
      </c>
      <c r="B29" s="37">
        <v>7282</v>
      </c>
      <c r="C29" s="38">
        <v>9.1870365284262567E-2</v>
      </c>
      <c r="D29" s="41">
        <v>1</v>
      </c>
    </row>
    <row r="30" spans="1:4">
      <c r="A30" s="24">
        <v>680</v>
      </c>
      <c r="B30" s="37">
        <v>7900</v>
      </c>
      <c r="C30" s="38">
        <v>8.6075949367088608E-2</v>
      </c>
      <c r="D30" s="41">
        <v>1</v>
      </c>
    </row>
    <row r="31" spans="1:4">
      <c r="A31" s="24">
        <v>736</v>
      </c>
      <c r="B31" s="37">
        <v>14868</v>
      </c>
      <c r="C31" s="38">
        <v>4.9502286790422387E-2</v>
      </c>
      <c r="D31" s="41">
        <v>1</v>
      </c>
    </row>
    <row r="32" spans="1:4">
      <c r="A32" s="24">
        <v>742</v>
      </c>
      <c r="B32" s="37">
        <v>22394</v>
      </c>
      <c r="C32" s="38">
        <v>3.313387514512816E-2</v>
      </c>
      <c r="D32" s="41">
        <v>1</v>
      </c>
    </row>
    <row r="33" spans="1:4">
      <c r="A33" s="24">
        <v>879</v>
      </c>
      <c r="B33" s="37">
        <v>2144</v>
      </c>
      <c r="C33" s="38">
        <v>0.4099813432835821</v>
      </c>
      <c r="D33" s="41">
        <v>1</v>
      </c>
    </row>
    <row r="34" spans="1:4">
      <c r="A34" s="24">
        <v>1074</v>
      </c>
      <c r="B34" s="37">
        <v>21065</v>
      </c>
      <c r="C34" s="38">
        <v>5.0985046285307381E-2</v>
      </c>
      <c r="D34" s="41">
        <v>1</v>
      </c>
    </row>
    <row r="35" spans="1:4">
      <c r="A35" s="24">
        <v>1177</v>
      </c>
      <c r="B35" s="37">
        <v>5930</v>
      </c>
      <c r="C35" s="38">
        <v>0.19848229342327151</v>
      </c>
      <c r="D35" s="41">
        <v>1</v>
      </c>
    </row>
    <row r="36" spans="1:4">
      <c r="A36" s="24">
        <v>1233</v>
      </c>
      <c r="B36" s="37">
        <v>8736</v>
      </c>
      <c r="C36" s="38">
        <v>0.14114010989010989</v>
      </c>
      <c r="D36" s="41">
        <v>1</v>
      </c>
    </row>
    <row r="37" spans="1:4">
      <c r="A37" s="24">
        <v>1458</v>
      </c>
      <c r="B37" s="37">
        <v>14046</v>
      </c>
      <c r="C37" s="38">
        <v>0.10380179410508329</v>
      </c>
      <c r="D37" s="41">
        <v>1</v>
      </c>
    </row>
    <row r="38" spans="1:4">
      <c r="A38" s="24">
        <v>1554</v>
      </c>
      <c r="B38" s="37">
        <v>6995</v>
      </c>
      <c r="C38" s="38">
        <v>0.22215868477483916</v>
      </c>
      <c r="D38" s="41">
        <v>1</v>
      </c>
    </row>
    <row r="39" spans="1:4">
      <c r="A39" s="24">
        <v>1598</v>
      </c>
      <c r="B39" s="37">
        <v>22709</v>
      </c>
      <c r="C39" s="38">
        <v>7.0368576335373634E-2</v>
      </c>
      <c r="D39" s="41">
        <v>1</v>
      </c>
    </row>
    <row r="40" spans="1:4">
      <c r="A40" s="24">
        <v>1706</v>
      </c>
      <c r="B40" s="37">
        <v>17589</v>
      </c>
      <c r="C40" s="38">
        <v>9.6992438455853092E-2</v>
      </c>
      <c r="D40" s="41">
        <v>1</v>
      </c>
    </row>
    <row r="41" spans="1:4">
      <c r="A41" s="24">
        <v>1730</v>
      </c>
      <c r="B41" s="37">
        <v>22047</v>
      </c>
      <c r="C41" s="38">
        <v>7.8468725903751077E-2</v>
      </c>
      <c r="D41" s="41">
        <v>1</v>
      </c>
    </row>
    <row r="42" spans="1:4">
      <c r="A42" s="24">
        <v>1834</v>
      </c>
      <c r="B42" s="37">
        <v>19683</v>
      </c>
      <c r="C42" s="38">
        <v>9.3176853121983441E-2</v>
      </c>
      <c r="D42" s="41">
        <v>1</v>
      </c>
    </row>
    <row r="43" spans="1:4">
      <c r="A43" s="24">
        <v>1857</v>
      </c>
      <c r="B43" s="37">
        <v>28679</v>
      </c>
      <c r="C43" s="38">
        <v>6.4751211687994706E-2</v>
      </c>
      <c r="D43" s="41">
        <v>1</v>
      </c>
    </row>
    <row r="44" spans="1:4">
      <c r="A44" s="24">
        <v>2331</v>
      </c>
      <c r="B44" s="37">
        <v>21221</v>
      </c>
      <c r="C44" s="38">
        <v>0.10984402243061119</v>
      </c>
      <c r="D44" s="41">
        <v>1</v>
      </c>
    </row>
    <row r="45" spans="1:4">
      <c r="A45" s="24">
        <v>2845</v>
      </c>
      <c r="B45" s="37">
        <v>34611</v>
      </c>
      <c r="C45" s="38">
        <v>8.2199300800323602E-2</v>
      </c>
      <c r="D45" s="41">
        <v>1</v>
      </c>
    </row>
    <row r="46" spans="1:4">
      <c r="A46" s="24">
        <v>2902</v>
      </c>
      <c r="B46" s="37">
        <v>34918</v>
      </c>
      <c r="C46" s="38">
        <v>8.3108998224411479E-2</v>
      </c>
      <c r="D46" s="41">
        <v>1</v>
      </c>
    </row>
    <row r="47" spans="1:4">
      <c r="A47" s="24">
        <v>3039</v>
      </c>
      <c r="B47" s="37">
        <v>16285</v>
      </c>
      <c r="C47" s="38">
        <v>0.18661344795824378</v>
      </c>
      <c r="D47" s="41">
        <v>1</v>
      </c>
    </row>
    <row r="48" spans="1:4">
      <c r="A48" s="24">
        <v>3342</v>
      </c>
      <c r="B48" s="37">
        <v>18645</v>
      </c>
      <c r="C48" s="38">
        <v>0.17924376508447304</v>
      </c>
      <c r="D48" s="41">
        <v>1</v>
      </c>
    </row>
    <row r="49" spans="1:4">
      <c r="A49" s="24">
        <v>3824</v>
      </c>
      <c r="B49" s="37">
        <v>18300</v>
      </c>
      <c r="C49" s="38">
        <v>0.20896174863387978</v>
      </c>
      <c r="D49" s="41">
        <v>1</v>
      </c>
    </row>
    <row r="50" spans="1:4">
      <c r="A50" s="24">
        <v>4268.0178571428569</v>
      </c>
      <c r="B50" s="37">
        <v>22636.75</v>
      </c>
      <c r="C50" s="38">
        <v>0.13128710277211744</v>
      </c>
      <c r="D50" s="41">
        <v>1</v>
      </c>
    </row>
    <row r="51" spans="1:4">
      <c r="A51" s="24">
        <v>4669</v>
      </c>
      <c r="B51" s="37">
        <v>50679</v>
      </c>
      <c r="C51" s="38">
        <v>9.2128889678170442E-2</v>
      </c>
      <c r="D51" s="41">
        <v>1</v>
      </c>
    </row>
    <row r="52" spans="1:4">
      <c r="A52" s="24">
        <v>5348</v>
      </c>
      <c r="B52" s="37">
        <v>22957</v>
      </c>
      <c r="C52" s="38">
        <v>0.2329572679357059</v>
      </c>
      <c r="D52" s="41">
        <v>1</v>
      </c>
    </row>
    <row r="53" spans="1:4">
      <c r="A53" s="24">
        <v>5984</v>
      </c>
      <c r="B53" s="37">
        <v>74798</v>
      </c>
      <c r="C53" s="38">
        <v>8.0002139094628194E-2</v>
      </c>
      <c r="D53" s="41">
        <v>1</v>
      </c>
    </row>
    <row r="54" spans="1:4">
      <c r="A54" s="24">
        <v>7016</v>
      </c>
      <c r="B54" s="37">
        <v>54714</v>
      </c>
      <c r="C54" s="38">
        <v>0.1282304346236795</v>
      </c>
      <c r="D54" s="41">
        <v>1</v>
      </c>
    </row>
    <row r="55" spans="1:4">
      <c r="A55" s="24">
        <v>7695</v>
      </c>
      <c r="B55" s="37">
        <v>43656</v>
      </c>
      <c r="C55" s="38">
        <v>0.17626443100604727</v>
      </c>
      <c r="D55" s="41">
        <v>1</v>
      </c>
    </row>
    <row r="56" spans="1:4">
      <c r="A56" s="24">
        <v>8010</v>
      </c>
      <c r="B56" s="37">
        <v>77296</v>
      </c>
      <c r="C56" s="38">
        <v>0.10362761333057338</v>
      </c>
      <c r="D56" s="41">
        <v>1</v>
      </c>
    </row>
    <row r="57" spans="1:4">
      <c r="A57" s="24">
        <v>8966</v>
      </c>
      <c r="B57" s="37">
        <v>56608</v>
      </c>
      <c r="C57" s="38">
        <v>0.15838750706613905</v>
      </c>
      <c r="D57" s="41">
        <v>1</v>
      </c>
    </row>
    <row r="58" spans="1:4">
      <c r="A58" s="24">
        <v>9150</v>
      </c>
      <c r="B58" s="37">
        <v>51086</v>
      </c>
      <c r="C58" s="38">
        <v>0.17910973652272638</v>
      </c>
      <c r="D58" s="41">
        <v>1</v>
      </c>
    </row>
    <row r="59" spans="1:4">
      <c r="A59" s="24">
        <v>9191</v>
      </c>
      <c r="B59" s="37">
        <v>33000</v>
      </c>
      <c r="C59" s="38">
        <v>0.27851515151515149</v>
      </c>
      <c r="D59" s="41">
        <v>1</v>
      </c>
    </row>
    <row r="60" spans="1:4">
      <c r="A60" s="24">
        <v>10791</v>
      </c>
      <c r="B60" s="37">
        <v>22684</v>
      </c>
      <c r="C60" s="38">
        <v>0.47570975136660199</v>
      </c>
      <c r="D60" s="41">
        <v>1</v>
      </c>
    </row>
    <row r="61" spans="1:4">
      <c r="A61" s="24">
        <v>25590</v>
      </c>
      <c r="B61" s="37">
        <v>59110</v>
      </c>
      <c r="C61" s="38">
        <v>0.43292167145998983</v>
      </c>
      <c r="D61" s="41">
        <v>1</v>
      </c>
    </row>
    <row r="62" spans="1:4">
      <c r="A62" s="24">
        <v>92381</v>
      </c>
      <c r="B62" s="37">
        <v>477930</v>
      </c>
      <c r="C62" s="38">
        <v>0.86229774542430926</v>
      </c>
      <c r="D62" s="41">
        <v>2</v>
      </c>
    </row>
    <row r="63" spans="1:4">
      <c r="A63" s="24">
        <v>239009</v>
      </c>
      <c r="B63" s="37">
        <v>1267658</v>
      </c>
      <c r="C63" s="38">
        <v>7.352077755238577</v>
      </c>
      <c r="D63" s="41">
        <v>1</v>
      </c>
    </row>
    <row r="64" spans="1:4">
      <c r="A64" s="25" t="s">
        <v>78</v>
      </c>
      <c r="B64" s="26">
        <v>2796937.75</v>
      </c>
      <c r="C64" s="27">
        <v>15.311152364615875</v>
      </c>
      <c r="D64" s="42">
        <v>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N1000"/>
  <sheetViews>
    <sheetView showGridLines="0" topLeftCell="A5" workbookViewId="0">
      <selection activeCell="B5" sqref="B5:G64"/>
    </sheetView>
  </sheetViews>
  <sheetFormatPr defaultColWidth="14.42578125" defaultRowHeight="15" customHeight="1"/>
  <cols>
    <col min="1" max="1" width="5.7109375" customWidth="1"/>
    <col min="2" max="2" width="7.7109375" customWidth="1"/>
    <col min="3" max="3" width="10.42578125" customWidth="1"/>
    <col min="4" max="4" width="9.28515625" customWidth="1"/>
    <col min="5" max="5" width="11.42578125" customWidth="1"/>
    <col min="6" max="6" width="7.42578125" customWidth="1"/>
    <col min="7" max="7" width="8.42578125" customWidth="1"/>
    <col min="8" max="8" width="5.7109375" customWidth="1"/>
    <col min="9" max="9" width="8.140625" customWidth="1"/>
    <col min="10" max="10" width="10.140625" customWidth="1"/>
    <col min="11" max="11" width="8.7109375" customWidth="1"/>
    <col min="12" max="12" width="11.7109375" customWidth="1"/>
    <col min="13" max="13" width="18.85546875" customWidth="1"/>
    <col min="14" max="14" width="16.28515625" customWidth="1"/>
    <col min="15" max="26" width="8.7109375" customWidth="1"/>
  </cols>
  <sheetData>
    <row r="2" spans="2:14">
      <c r="B2" s="1" t="s">
        <v>0</v>
      </c>
    </row>
    <row r="4" spans="2:14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3" t="s">
        <v>7</v>
      </c>
      <c r="J4" s="4">
        <f>SUM(Sheet1!$F$5:$F$64)</f>
        <v>2796937.75</v>
      </c>
      <c r="L4" s="16" t="s">
        <v>70</v>
      </c>
      <c r="M4" s="12" t="s">
        <v>71</v>
      </c>
      <c r="N4" s="13" t="s">
        <v>72</v>
      </c>
    </row>
    <row r="5" spans="2:14">
      <c r="B5" s="5" t="s">
        <v>8</v>
      </c>
      <c r="C5" s="2">
        <v>92381</v>
      </c>
      <c r="D5" s="2">
        <v>2373</v>
      </c>
      <c r="E5" s="6">
        <v>43923.40625</v>
      </c>
      <c r="F5" s="5">
        <v>238965</v>
      </c>
      <c r="G5" s="7">
        <f>Sheet1!$C5/Sheet1!$F5</f>
        <v>0.38658799405770722</v>
      </c>
      <c r="I5" s="3" t="s">
        <v>9</v>
      </c>
      <c r="J5" s="4">
        <f>SUM(Sheet1!$C$5:$C$64)</f>
        <v>574667.01785714284</v>
      </c>
      <c r="L5" t="str">
        <f>IF(Table_1[[#This Row],[total]]&gt;35000,"Emergency","Exergency")</f>
        <v>Emergency</v>
      </c>
      <c r="N5">
        <f ca="1">SUMIF(A5:B60, "tx",C5:C60)</f>
        <v>70</v>
      </c>
    </row>
    <row r="6" spans="2:14">
      <c r="B6" s="5" t="s">
        <v>10</v>
      </c>
      <c r="C6" s="2">
        <v>25590</v>
      </c>
      <c r="D6" s="2">
        <v>537</v>
      </c>
      <c r="E6" s="6">
        <v>43923.458333333336</v>
      </c>
      <c r="F6" s="5">
        <v>59110</v>
      </c>
      <c r="G6" s="7">
        <f>Sheet1!$C6/Sheet1!$F6</f>
        <v>0.43292167145998983</v>
      </c>
      <c r="I6" s="3" t="s">
        <v>11</v>
      </c>
      <c r="J6" s="8">
        <f>J5/J4</f>
        <v>0.20546292739519956</v>
      </c>
      <c r="L6" t="str">
        <f>IF(Table_1[[#This Row],[total]]&gt;35000,"Emergency","Exergency")</f>
        <v>Emergency</v>
      </c>
    </row>
    <row r="7" spans="2:14">
      <c r="B7" s="5" t="s">
        <v>12</v>
      </c>
      <c r="C7" s="2">
        <v>10791</v>
      </c>
      <c r="D7" s="2">
        <v>417</v>
      </c>
      <c r="E7" s="6">
        <v>43923.375</v>
      </c>
      <c r="F7" s="5">
        <v>22684</v>
      </c>
      <c r="G7" s="7">
        <f>Sheet1!$C7/Sheet1!$F7</f>
        <v>0.47570975136660199</v>
      </c>
      <c r="I7" s="3" t="s">
        <v>13</v>
      </c>
      <c r="J7" s="4">
        <f>SUM(Sheet1!$D$5:$D$64)</f>
        <v>14046.163636363637</v>
      </c>
      <c r="L7" t="str">
        <f>IF(Table_1[[#This Row],[total]]&gt;35000,"Emergency","Exergency")</f>
        <v>Exergency</v>
      </c>
    </row>
    <row r="8" spans="2:14">
      <c r="B8" s="5" t="s">
        <v>14</v>
      </c>
      <c r="C8" s="2">
        <v>9191</v>
      </c>
      <c r="D8" s="2">
        <v>203</v>
      </c>
      <c r="E8" s="6">
        <v>43922.916666666664</v>
      </c>
      <c r="F8" s="5">
        <v>33000</v>
      </c>
      <c r="G8" s="7">
        <f>Sheet1!$C8/Sheet1!$F8</f>
        <v>0.27851515151515149</v>
      </c>
      <c r="L8" t="str">
        <f>IF(Table_1[[#This Row],[total]]&gt;35000,"Emergency","Exergency")</f>
        <v>Exergency</v>
      </c>
    </row>
    <row r="9" spans="2:14">
      <c r="B9" s="5" t="s">
        <v>15</v>
      </c>
      <c r="C9" s="2">
        <v>9150</v>
      </c>
      <c r="D9" s="2">
        <v>310</v>
      </c>
      <c r="E9" s="6">
        <v>43923.458333333336</v>
      </c>
      <c r="F9" s="5">
        <v>51086</v>
      </c>
      <c r="G9" s="7">
        <f>Sheet1!$C9/Sheet1!$F9</f>
        <v>0.17910973652272638</v>
      </c>
      <c r="I9" s="3" t="s">
        <v>16</v>
      </c>
      <c r="J9" s="9">
        <f>MAX(Sheet1!$E$5:$E$64)</f>
        <v>2459694.3944444438</v>
      </c>
      <c r="L9" t="str">
        <f>IF(Table_1[[#This Row],[total]]&gt;35000,"Emergency","Exergency")</f>
        <v>Emergency</v>
      </c>
    </row>
    <row r="10" spans="2:14">
      <c r="B10" s="5" t="s">
        <v>17</v>
      </c>
      <c r="C10" s="2">
        <v>8966</v>
      </c>
      <c r="D10" s="2">
        <v>154</v>
      </c>
      <c r="E10" s="6">
        <v>43923.583333333336</v>
      </c>
      <c r="F10" s="5">
        <v>56608</v>
      </c>
      <c r="G10" s="7">
        <f>Sheet1!$C10/Sheet1!$F10</f>
        <v>0.15838750706613905</v>
      </c>
      <c r="I10" s="3" t="s">
        <v>18</v>
      </c>
      <c r="J10" s="9">
        <f>MIN(Sheet1!$E$5:$E$64)</f>
        <v>43920.875</v>
      </c>
      <c r="L10" t="str">
        <f>IF(Table_1[[#This Row],[total]]&gt;35000,"Emergency","Exergency")</f>
        <v>Emergency</v>
      </c>
    </row>
    <row r="11" spans="2:14">
      <c r="B11" s="5" t="s">
        <v>19</v>
      </c>
      <c r="C11" s="2">
        <v>8010</v>
      </c>
      <c r="D11" s="2">
        <v>128</v>
      </c>
      <c r="E11" s="6">
        <v>43923.375694444447</v>
      </c>
      <c r="F11" s="5">
        <v>77296</v>
      </c>
      <c r="G11" s="7">
        <f>Sheet1!$C11/Sheet1!$F11</f>
        <v>0.10362761333057338</v>
      </c>
      <c r="I11" s="3" t="s">
        <v>20</v>
      </c>
      <c r="J11" s="10">
        <f>ROWS(Sheet1!$B$5:$G$64)</f>
        <v>60</v>
      </c>
      <c r="L11" t="str">
        <f>IF(Table_1[[#This Row],[total]]&gt;35000,"Emergency","Exergency")</f>
        <v>Emergency</v>
      </c>
    </row>
    <row r="12" spans="2:14">
      <c r="B12" s="5" t="s">
        <v>21</v>
      </c>
      <c r="C12" s="2">
        <v>7695</v>
      </c>
      <c r="D12" s="2">
        <v>157</v>
      </c>
      <c r="E12" s="6">
        <v>43922.916666666664</v>
      </c>
      <c r="F12" s="5">
        <v>43656</v>
      </c>
      <c r="G12" s="7">
        <f>Sheet1!$C12/Sheet1!$F12</f>
        <v>0.17626443100604727</v>
      </c>
      <c r="L12" t="str">
        <f>IF(Table_1[[#This Row],[total]]&gt;35000,"Emergency","Exergency")</f>
        <v>Emergency</v>
      </c>
    </row>
    <row r="13" spans="2:14">
      <c r="B13" s="5" t="s">
        <v>22</v>
      </c>
      <c r="C13" s="2">
        <v>7016</v>
      </c>
      <c r="D13" s="2">
        <v>90</v>
      </c>
      <c r="E13" s="6">
        <v>43923.416666666664</v>
      </c>
      <c r="F13" s="5">
        <v>54714</v>
      </c>
      <c r="G13" s="7">
        <f>Sheet1!$C13/Sheet1!$F13</f>
        <v>0.1282304346236795</v>
      </c>
      <c r="I13" s="11"/>
      <c r="L13" t="str">
        <f>IF(Table_1[[#This Row],[total]]&gt;35000,"Emergency","Exergency")</f>
        <v>Emergency</v>
      </c>
    </row>
    <row r="14" spans="2:14">
      <c r="B14" s="5" t="s">
        <v>23</v>
      </c>
      <c r="C14" s="2">
        <v>5984</v>
      </c>
      <c r="D14" s="2">
        <v>247</v>
      </c>
      <c r="E14" s="6">
        <v>43922.75</v>
      </c>
      <c r="F14" s="5">
        <v>74798</v>
      </c>
      <c r="G14" s="7">
        <f>Sheet1!$C14/Sheet1!$F14</f>
        <v>8.0002139094628194E-2</v>
      </c>
      <c r="L14" t="str">
        <f>IF(Table_1[[#This Row],[total]]&gt;35000,"Emergency","Exergency")</f>
        <v>Emergency</v>
      </c>
    </row>
    <row r="15" spans="2:14">
      <c r="B15" s="5" t="s">
        <v>24</v>
      </c>
      <c r="C15" s="2">
        <v>5348</v>
      </c>
      <c r="D15" s="2">
        <v>163</v>
      </c>
      <c r="E15" s="6">
        <v>43923.394444444442</v>
      </c>
      <c r="F15" s="5">
        <v>22957</v>
      </c>
      <c r="G15" s="7">
        <f>Sheet1!$C15/Sheet1!$F15</f>
        <v>0.2329572679357059</v>
      </c>
      <c r="L15" t="str">
        <f>IF(Table_1[[#This Row],[total]]&gt;35000,"Emergency","Exergency")</f>
        <v>Exergency</v>
      </c>
    </row>
    <row r="16" spans="2:14">
      <c r="B16" s="5" t="s">
        <v>25</v>
      </c>
      <c r="C16" s="2">
        <v>4669</v>
      </c>
      <c r="D16" s="2">
        <v>70</v>
      </c>
      <c r="E16" s="6">
        <v>43922.791666666664</v>
      </c>
      <c r="F16" s="5">
        <v>50679</v>
      </c>
      <c r="G16" s="7">
        <f>Sheet1!$C16/Sheet1!$F16</f>
        <v>9.2128889678170442E-2</v>
      </c>
      <c r="L16" t="str">
        <f>IF(Table_1[[#This Row],[total]]&gt;35000,"Emergency","Exergency")</f>
        <v>Emergency</v>
      </c>
    </row>
    <row r="17" spans="2:12">
      <c r="B17" s="5" t="s">
        <v>26</v>
      </c>
      <c r="C17" s="2">
        <v>3824</v>
      </c>
      <c r="D17" s="2">
        <v>112</v>
      </c>
      <c r="E17" s="6">
        <v>43923.5625</v>
      </c>
      <c r="F17" s="5">
        <v>18300</v>
      </c>
      <c r="G17" s="7">
        <f>Sheet1!$C17/Sheet1!$F17</f>
        <v>0.20896174863387978</v>
      </c>
      <c r="L17" t="str">
        <f>IF(Table_1[[#This Row],[total]]&gt;35000,"Emergency","Exergency")</f>
        <v>Exergency</v>
      </c>
    </row>
    <row r="18" spans="2:12">
      <c r="B18" s="5" t="s">
        <v>27</v>
      </c>
      <c r="C18" s="2">
        <v>3342</v>
      </c>
      <c r="D18" s="2">
        <v>80</v>
      </c>
      <c r="E18" s="6">
        <v>43922.666666666664</v>
      </c>
      <c r="F18" s="5">
        <v>18645</v>
      </c>
      <c r="G18" s="7">
        <f>Sheet1!$C18/Sheet1!$F18</f>
        <v>0.17924376508447304</v>
      </c>
      <c r="L18" t="str">
        <f>IF(Table_1[[#This Row],[total]]&gt;35000,"Emergency","Exergency")</f>
        <v>Exergency</v>
      </c>
    </row>
    <row r="19" spans="2:12">
      <c r="B19" s="5" t="s">
        <v>28</v>
      </c>
      <c r="C19" s="2">
        <v>3039</v>
      </c>
      <c r="D19" s="2">
        <v>78</v>
      </c>
      <c r="E19" s="6">
        <v>43922.915972222225</v>
      </c>
      <c r="F19" s="5">
        <v>16285</v>
      </c>
      <c r="G19" s="7">
        <f>Sheet1!$C19/Sheet1!$F19</f>
        <v>0.18661344795824378</v>
      </c>
      <c r="L19" t="str">
        <f>IF(Table_1[[#This Row],[total]]&gt;35000,"Emergency","Exergency")</f>
        <v>Exergency</v>
      </c>
    </row>
    <row r="20" spans="2:12">
      <c r="B20" s="5" t="s">
        <v>29</v>
      </c>
      <c r="C20" s="2">
        <v>2902</v>
      </c>
      <c r="D20" s="2">
        <v>81</v>
      </c>
      <c r="E20" s="6">
        <v>43923.5</v>
      </c>
      <c r="F20" s="5">
        <v>34918</v>
      </c>
      <c r="G20" s="7">
        <f>Sheet1!$C20/Sheet1!$F20</f>
        <v>8.3108998224411479E-2</v>
      </c>
      <c r="L20" t="str">
        <f>IF(Table_1[[#This Row],[total]]&gt;35000,"Emergency","Exergency")</f>
        <v>Exergency</v>
      </c>
    </row>
    <row r="21" spans="2:12" ht="15.75" customHeight="1">
      <c r="B21" s="5" t="s">
        <v>30</v>
      </c>
      <c r="C21" s="2">
        <v>2845</v>
      </c>
      <c r="D21" s="2">
        <v>32</v>
      </c>
      <c r="E21" s="6">
        <v>43923.541666666664</v>
      </c>
      <c r="F21" s="5">
        <v>34611</v>
      </c>
      <c r="G21" s="7">
        <f>Sheet1!$C21/Sheet1!$F21</f>
        <v>8.2199300800323602E-2</v>
      </c>
      <c r="L21" t="str">
        <f>IF(Table_1[[#This Row],[total]]&gt;35000,"Emergency","Exergency")</f>
        <v>Exergency</v>
      </c>
    </row>
    <row r="22" spans="2:12" ht="15.75" customHeight="1">
      <c r="B22" s="5" t="s">
        <v>31</v>
      </c>
      <c r="C22" s="2">
        <v>2331</v>
      </c>
      <c r="D22" s="2">
        <v>36</v>
      </c>
      <c r="E22" s="6">
        <v>43923.333333333336</v>
      </c>
      <c r="F22" s="5">
        <v>21221</v>
      </c>
      <c r="G22" s="7">
        <f>Sheet1!$C22/Sheet1!$F22</f>
        <v>0.10984402243061119</v>
      </c>
      <c r="L22" t="str">
        <f>IF(Table_1[[#This Row],[total]]&gt;35000,"Emergency","Exergency")</f>
        <v>Exergency</v>
      </c>
    </row>
    <row r="23" spans="2:12" ht="15.75" customHeight="1">
      <c r="B23" s="5" t="s">
        <v>32</v>
      </c>
      <c r="C23" s="2">
        <v>1857</v>
      </c>
      <c r="D23" s="2">
        <v>16</v>
      </c>
      <c r="E23" s="6">
        <v>43923.5</v>
      </c>
      <c r="F23" s="5">
        <v>28679</v>
      </c>
      <c r="G23" s="7">
        <f>Sheet1!$C23/Sheet1!$F23</f>
        <v>6.4751211687994706E-2</v>
      </c>
      <c r="L23" t="str">
        <f>IF(Table_1[[#This Row],[total]]&gt;35000,"Emergency","Exergency")</f>
        <v>Exergency</v>
      </c>
    </row>
    <row r="24" spans="2:12" ht="15.75" customHeight="1">
      <c r="B24" s="5" t="s">
        <v>33</v>
      </c>
      <c r="C24" s="2">
        <v>1834</v>
      </c>
      <c r="D24" s="2">
        <v>19</v>
      </c>
      <c r="E24" s="6">
        <v>43923.541666666664</v>
      </c>
      <c r="F24" s="5">
        <v>19683</v>
      </c>
      <c r="G24" s="7">
        <f>Sheet1!$C24/Sheet1!$F24</f>
        <v>9.3176853121983441E-2</v>
      </c>
      <c r="L24" t="str">
        <f>IF(Table_1[[#This Row],[total]]&gt;35000,"Emergency","Exergency")</f>
        <v>Exergency</v>
      </c>
    </row>
    <row r="25" spans="2:12" ht="15.75" customHeight="1">
      <c r="B25" s="5" t="s">
        <v>34</v>
      </c>
      <c r="C25" s="2">
        <v>1730</v>
      </c>
      <c r="D25" s="2">
        <v>31</v>
      </c>
      <c r="E25" s="6">
        <v>43923.583333333336</v>
      </c>
      <c r="F25" s="5">
        <v>22047</v>
      </c>
      <c r="G25" s="7">
        <f>Sheet1!$C25/Sheet1!$F25</f>
        <v>7.8468725903751077E-2</v>
      </c>
      <c r="L25" t="str">
        <f>IF(Table_1[[#This Row],[total]]&gt;35000,"Emergency","Exergency")</f>
        <v>Exergency</v>
      </c>
    </row>
    <row r="26" spans="2:12" ht="15.75" customHeight="1">
      <c r="B26" s="5" t="s">
        <v>35</v>
      </c>
      <c r="C26" s="2">
        <v>1706</v>
      </c>
      <c r="D26" s="2">
        <v>41</v>
      </c>
      <c r="E26" s="6">
        <v>43923.291666666664</v>
      </c>
      <c r="F26" s="5">
        <v>17589</v>
      </c>
      <c r="G26" s="7">
        <f>Sheet1!$C26/Sheet1!$F26</f>
        <v>9.6992438455853092E-2</v>
      </c>
      <c r="L26" t="str">
        <f>IF(Table_1[[#This Row],[total]]&gt;35000,"Emergency","Exergency")</f>
        <v>Exergency</v>
      </c>
    </row>
    <row r="27" spans="2:12" ht="15.75" customHeight="1">
      <c r="B27" s="5" t="s">
        <v>36</v>
      </c>
      <c r="C27" s="2">
        <v>1598</v>
      </c>
      <c r="D27" s="2">
        <v>32</v>
      </c>
      <c r="E27" s="6">
        <v>43922.916666666664</v>
      </c>
      <c r="F27" s="5">
        <v>22709</v>
      </c>
      <c r="G27" s="7">
        <f>Sheet1!$C27/Sheet1!$F27</f>
        <v>7.0368576335373634E-2</v>
      </c>
      <c r="L27" t="str">
        <f>IF(Table_1[[#This Row],[total]]&gt;35000,"Emergency","Exergency")</f>
        <v>Exergency</v>
      </c>
    </row>
    <row r="28" spans="2:12" ht="15.75" customHeight="1">
      <c r="B28" s="5" t="s">
        <v>37</v>
      </c>
      <c r="C28" s="2">
        <v>1554</v>
      </c>
      <c r="D28" s="2">
        <v>31</v>
      </c>
      <c r="E28" s="6">
        <v>43923.586111111108</v>
      </c>
      <c r="F28" s="5">
        <v>6995</v>
      </c>
      <c r="G28" s="7">
        <f>Sheet1!$C28/Sheet1!$F28</f>
        <v>0.22215868477483916</v>
      </c>
      <c r="L28" t="str">
        <f>IF(Table_1[[#This Row],[total]]&gt;35000,"Emergency","Exergency")</f>
        <v>Exergency</v>
      </c>
    </row>
    <row r="29" spans="2:12" ht="15.75" customHeight="1">
      <c r="B29" s="5" t="s">
        <v>38</v>
      </c>
      <c r="C29" s="2">
        <v>1458</v>
      </c>
      <c r="D29" s="2">
        <v>38</v>
      </c>
      <c r="E29" s="6">
        <v>43923.3125</v>
      </c>
      <c r="F29" s="5">
        <v>14046</v>
      </c>
      <c r="G29" s="7">
        <f>Sheet1!$C29/Sheet1!$F29</f>
        <v>0.10380179410508329</v>
      </c>
      <c r="L29" t="str">
        <f>IF(Table_1[[#This Row],[total]]&gt;35000,"Emergency","Exergency")</f>
        <v>Exergency</v>
      </c>
    </row>
    <row r="30" spans="2:12" ht="15.75" customHeight="1">
      <c r="B30" s="5" t="s">
        <v>39</v>
      </c>
      <c r="C30" s="2">
        <v>1233</v>
      </c>
      <c r="D30" s="2">
        <v>32</v>
      </c>
      <c r="E30" s="6">
        <v>43922.916666666664</v>
      </c>
      <c r="F30" s="5">
        <v>8736</v>
      </c>
      <c r="G30" s="7">
        <f>Sheet1!$C30/Sheet1!$F30</f>
        <v>0.14114010989010989</v>
      </c>
      <c r="L30" t="str">
        <f>IF(Table_1[[#This Row],[total]]&gt;35000,"Emergency","Exergency")</f>
        <v>Exergency</v>
      </c>
    </row>
    <row r="31" spans="2:12" ht="15.75" customHeight="1">
      <c r="B31" s="5" t="s">
        <v>40</v>
      </c>
      <c r="C31" s="2">
        <v>1177</v>
      </c>
      <c r="D31" s="2">
        <v>26</v>
      </c>
      <c r="E31" s="6">
        <v>43922.708333333336</v>
      </c>
      <c r="F31" s="5">
        <v>5930</v>
      </c>
      <c r="G31" s="7">
        <f>Sheet1!$C31/Sheet1!$F31</f>
        <v>0.19848229342327151</v>
      </c>
      <c r="L31" t="str">
        <f>IF(Table_1[[#This Row],[total]]&gt;35000,"Emergency","Exergency")</f>
        <v>Exergency</v>
      </c>
    </row>
    <row r="32" spans="2:12" ht="15.75" customHeight="1">
      <c r="B32" s="5" t="s">
        <v>41</v>
      </c>
      <c r="C32" s="2">
        <v>1074</v>
      </c>
      <c r="D32" s="2">
        <v>7</v>
      </c>
      <c r="E32" s="6">
        <v>43923.541666666664</v>
      </c>
      <c r="F32" s="5">
        <v>21065</v>
      </c>
      <c r="G32" s="7">
        <f>Sheet1!$C32/Sheet1!$F32</f>
        <v>5.0985046285307381E-2</v>
      </c>
      <c r="L32" t="str">
        <f>IF(Table_1[[#This Row],[total]]&gt;35000,"Emergency","Exergency")</f>
        <v>Exergency</v>
      </c>
    </row>
    <row r="33" spans="2:12" ht="15.75" customHeight="1">
      <c r="B33" s="5" t="s">
        <v>42</v>
      </c>
      <c r="C33" s="2">
        <v>879</v>
      </c>
      <c r="D33" s="2">
        <v>34</v>
      </c>
      <c r="E33" s="6">
        <v>43922.25</v>
      </c>
      <c r="F33" s="5">
        <v>2144</v>
      </c>
      <c r="G33" s="7">
        <f>Sheet1!$C33/Sheet1!$F33</f>
        <v>0.4099813432835821</v>
      </c>
      <c r="L33" t="str">
        <f>IF(Table_1[[#This Row],[total]]&gt;35000,"Emergency","Exergency")</f>
        <v>Exergency</v>
      </c>
    </row>
    <row r="34" spans="2:12" ht="15.75" customHeight="1">
      <c r="B34" s="5" t="s">
        <v>43</v>
      </c>
      <c r="C34" s="2">
        <v>742</v>
      </c>
      <c r="D34" s="2">
        <v>18</v>
      </c>
      <c r="E34" s="6">
        <v>43923.416666666664</v>
      </c>
      <c r="F34" s="5">
        <v>22394</v>
      </c>
      <c r="G34" s="7">
        <f>Sheet1!$C34/Sheet1!$F34</f>
        <v>3.313387514512816E-2</v>
      </c>
      <c r="L34" t="str">
        <f>IF(Table_1[[#This Row],[total]]&gt;35000,"Emergency","Exergency")</f>
        <v>Exergency</v>
      </c>
    </row>
    <row r="35" spans="2:12" ht="15.75" customHeight="1">
      <c r="B35" s="5" t="s">
        <v>44</v>
      </c>
      <c r="C35" s="2">
        <v>736</v>
      </c>
      <c r="D35" s="2">
        <v>19</v>
      </c>
      <c r="E35" s="6">
        <v>43922.375</v>
      </c>
      <c r="F35" s="5">
        <v>14868</v>
      </c>
      <c r="G35" s="7">
        <f>Sheet1!$C35/Sheet1!$F35</f>
        <v>4.9502286790422387E-2</v>
      </c>
      <c r="L35" t="str">
        <f>IF(Table_1[[#This Row],[total]]&gt;35000,"Emergency","Exergency")</f>
        <v>Exergency</v>
      </c>
    </row>
    <row r="36" spans="2:12" ht="15.75" customHeight="1">
      <c r="B36" s="5" t="s">
        <v>45</v>
      </c>
      <c r="C36" s="2">
        <v>680</v>
      </c>
      <c r="D36" s="2">
        <v>20</v>
      </c>
      <c r="E36" s="6">
        <v>43922.625</v>
      </c>
      <c r="F36" s="5">
        <v>7900</v>
      </c>
      <c r="G36" s="7">
        <f>Sheet1!$C36/Sheet1!$F36</f>
        <v>8.6075949367088608E-2</v>
      </c>
      <c r="L36" t="str">
        <f>IF(Table_1[[#This Row],[total]]&gt;35000,"Emergency","Exergency")</f>
        <v>Exergency</v>
      </c>
    </row>
    <row r="37" spans="2:12" ht="15.75" customHeight="1">
      <c r="B37" s="5" t="s">
        <v>46</v>
      </c>
      <c r="C37" s="2">
        <v>669</v>
      </c>
      <c r="D37" s="2">
        <v>9</v>
      </c>
      <c r="E37" s="6">
        <v>43922.708333333336</v>
      </c>
      <c r="F37" s="5">
        <v>7282</v>
      </c>
      <c r="G37" s="7">
        <f>Sheet1!$C37/Sheet1!$F37</f>
        <v>9.1870365284262567E-2</v>
      </c>
      <c r="L37" t="str">
        <f>IF(Table_1[[#This Row],[total]]&gt;35000,"Emergency","Exergency")</f>
        <v>Exergency</v>
      </c>
    </row>
    <row r="38" spans="2:12" ht="15.75" customHeight="1">
      <c r="B38" s="5" t="s">
        <v>47</v>
      </c>
      <c r="C38" s="2">
        <v>657</v>
      </c>
      <c r="D38" s="2">
        <v>12</v>
      </c>
      <c r="E38" s="6">
        <v>43923.581944444442</v>
      </c>
      <c r="F38" s="5">
        <v>5069</v>
      </c>
      <c r="G38" s="7">
        <f>Sheet1!$C38/Sheet1!$F38</f>
        <v>0.12961136318800554</v>
      </c>
      <c r="L38" t="str">
        <f>IF(Table_1[[#This Row],[total]]&gt;35000,"Emergency","Exergency")</f>
        <v>Exergency</v>
      </c>
    </row>
    <row r="39" spans="2:12" ht="15.75" customHeight="1">
      <c r="B39" s="5" t="s">
        <v>48</v>
      </c>
      <c r="C39" s="2">
        <v>653</v>
      </c>
      <c r="D39" s="2">
        <v>12</v>
      </c>
      <c r="E39" s="6">
        <v>43923.291666666664</v>
      </c>
      <c r="F39" s="5">
        <v>5070</v>
      </c>
      <c r="G39" s="7">
        <f>Sheet1!$C39/Sheet1!$F39</f>
        <v>0.12879684418145956</v>
      </c>
      <c r="L39" t="str">
        <f>IF(Table_1[[#This Row],[total]]&gt;35000,"Emergency","Exergency")</f>
        <v>Exergency</v>
      </c>
    </row>
    <row r="40" spans="2:12" ht="15.75" customHeight="1">
      <c r="B40" s="5" t="s">
        <v>49</v>
      </c>
      <c r="C40" s="2">
        <v>643</v>
      </c>
      <c r="D40" s="2">
        <v>12</v>
      </c>
      <c r="E40" s="6">
        <v>43923.53125</v>
      </c>
      <c r="F40" s="5">
        <v>8523</v>
      </c>
      <c r="G40" s="7">
        <f>Sheet1!$C40/Sheet1!$F40</f>
        <v>7.5442919159920213E-2</v>
      </c>
      <c r="L40" t="str">
        <f>IF(Table_1[[#This Row],[total]]&gt;35000,"Emergency","Exergency")</f>
        <v>Exergency</v>
      </c>
    </row>
    <row r="41" spans="2:12" ht="15.75" customHeight="1">
      <c r="B41" s="5" t="s">
        <v>50</v>
      </c>
      <c r="C41" s="2">
        <v>614</v>
      </c>
      <c r="D41" s="2">
        <v>11</v>
      </c>
      <c r="E41" s="6">
        <v>43922.916666666664</v>
      </c>
      <c r="F41" s="5">
        <v>8668</v>
      </c>
      <c r="G41" s="7">
        <f>Sheet1!$C41/Sheet1!$F41</f>
        <v>7.0835256114443926E-2</v>
      </c>
      <c r="L41" t="str">
        <f>IF(Table_1[[#This Row],[total]]&gt;35000,"Emergency","Exergency")</f>
        <v>Exergency</v>
      </c>
    </row>
    <row r="42" spans="2:12" ht="15.75" customHeight="1">
      <c r="B42" s="5" t="s">
        <v>51</v>
      </c>
      <c r="C42" s="2">
        <v>552</v>
      </c>
      <c r="D42" s="2">
        <v>13</v>
      </c>
      <c r="E42" s="6">
        <v>43923.416666666664</v>
      </c>
      <c r="F42" s="5">
        <v>6611</v>
      </c>
      <c r="G42" s="7">
        <f>Sheet1!$C42/Sheet1!$F42</f>
        <v>8.3497201633640897E-2</v>
      </c>
      <c r="L42" t="str">
        <f>IF(Table_1[[#This Row],[total]]&gt;35000,"Emergency","Exergency")</f>
        <v>Exergency</v>
      </c>
    </row>
    <row r="43" spans="2:12" ht="15.75" customHeight="1">
      <c r="B43" s="5" t="s">
        <v>52</v>
      </c>
      <c r="C43" s="2">
        <v>415</v>
      </c>
      <c r="D43" s="2">
        <v>4</v>
      </c>
      <c r="E43" s="6">
        <v>43922.291666666664</v>
      </c>
      <c r="F43" s="5">
        <v>6493</v>
      </c>
      <c r="G43" s="7">
        <f>Sheet1!$C43/Sheet1!$F43</f>
        <v>6.391498536885877E-2</v>
      </c>
      <c r="L43" t="str">
        <f>IF(Table_1[[#This Row],[total]]&gt;35000,"Emergency","Exergency")</f>
        <v>Exergency</v>
      </c>
    </row>
    <row r="44" spans="2:12" ht="15.75" customHeight="1">
      <c r="B44" s="5" t="s">
        <v>53</v>
      </c>
      <c r="C44" s="2">
        <v>393</v>
      </c>
      <c r="D44" s="2">
        <v>12</v>
      </c>
      <c r="E44" s="6">
        <v>43923.614583333336</v>
      </c>
      <c r="F44" s="5">
        <v>4959</v>
      </c>
      <c r="G44" s="7">
        <f>Sheet1!$C44/Sheet1!$F44</f>
        <v>7.9249848759830613E-2</v>
      </c>
      <c r="L44" t="str">
        <f>IF(Table_1[[#This Row],[total]]&gt;35000,"Emergency","Exergency")</f>
        <v>Exergency</v>
      </c>
    </row>
    <row r="45" spans="2:12" ht="15.75" customHeight="1">
      <c r="B45" s="5" t="s">
        <v>54</v>
      </c>
      <c r="C45" s="2">
        <v>376</v>
      </c>
      <c r="D45" s="2">
        <v>7</v>
      </c>
      <c r="E45" s="6">
        <v>43923.333333333336</v>
      </c>
      <c r="F45" s="5">
        <v>6464</v>
      </c>
      <c r="G45" s="7">
        <f>Sheet1!$C45/Sheet1!$F45</f>
        <v>5.8168316831683171E-2</v>
      </c>
      <c r="L45" t="str">
        <f>IF(Table_1[[#This Row],[total]]&gt;35000,"Emergency","Exergency")</f>
        <v>Exergency</v>
      </c>
    </row>
    <row r="46" spans="2:12" ht="15.75" customHeight="1">
      <c r="B46" s="5" t="s">
        <v>55</v>
      </c>
      <c r="C46" s="2">
        <v>363</v>
      </c>
      <c r="D46" s="2">
        <v>6</v>
      </c>
      <c r="E46" s="6">
        <v>43921.916666666664</v>
      </c>
      <c r="F46" s="5">
        <v>14011</v>
      </c>
      <c r="G46" s="7">
        <f>Sheet1!$C46/Sheet1!$F46</f>
        <v>2.5908214973949038E-2</v>
      </c>
      <c r="L46" t="str">
        <f>IF(Table_1[[#This Row],[total]]&gt;35000,"Emergency","Exergency")</f>
        <v>Exergency</v>
      </c>
    </row>
    <row r="47" spans="2:12" ht="15.75" customHeight="1">
      <c r="B47" s="5" t="s">
        <v>56</v>
      </c>
      <c r="C47" s="2">
        <v>338</v>
      </c>
      <c r="D47" s="2">
        <v>17</v>
      </c>
      <c r="E47" s="6">
        <v>43923.458333333336</v>
      </c>
      <c r="F47" s="5">
        <v>5049</v>
      </c>
      <c r="G47" s="7">
        <f>Sheet1!$C47/Sheet1!$F47</f>
        <v>6.6943949296890473E-2</v>
      </c>
      <c r="L47" t="str">
        <f>IF(Table_1[[#This Row],[total]]&gt;35000,"Emergency","Exergency")</f>
        <v>Exergency</v>
      </c>
    </row>
    <row r="48" spans="2:12" ht="15.75" customHeight="1">
      <c r="B48" s="5" t="s">
        <v>57</v>
      </c>
      <c r="C48" s="2">
        <v>316</v>
      </c>
      <c r="D48" s="2">
        <v>12</v>
      </c>
      <c r="E48" s="6">
        <v>43923.208333333336</v>
      </c>
      <c r="F48" s="5">
        <v>1920</v>
      </c>
      <c r="G48" s="7">
        <f>Sheet1!$C48/Sheet1!$F48</f>
        <v>0.16458333333333333</v>
      </c>
      <c r="L48" t="str">
        <f>IF(Table_1[[#This Row],[total]]&gt;35000,"Emergency","Exergency")</f>
        <v>Exergency</v>
      </c>
    </row>
    <row r="49" spans="2:12" ht="15.75" customHeight="1">
      <c r="B49" s="5" t="s">
        <v>58</v>
      </c>
      <c r="C49" s="2">
        <v>258</v>
      </c>
      <c r="D49" s="2">
        <v>1</v>
      </c>
      <c r="E49" s="6">
        <v>43922.666666666664</v>
      </c>
      <c r="F49" s="5">
        <v>10464</v>
      </c>
      <c r="G49" s="7">
        <f>Sheet1!$C49/Sheet1!$F49</f>
        <v>2.4655963302752295E-2</v>
      </c>
      <c r="L49" t="str">
        <f>IF(Table_1[[#This Row],[total]]&gt;35000,"Emergency","Exergency")</f>
        <v>Exergency</v>
      </c>
    </row>
    <row r="50" spans="2:12" ht="15.75" customHeight="1">
      <c r="B50" s="5" t="s">
        <v>59</v>
      </c>
      <c r="C50" s="2">
        <v>246</v>
      </c>
      <c r="D50" s="2">
        <v>5</v>
      </c>
      <c r="E50" s="6">
        <v>43923.5</v>
      </c>
      <c r="F50" s="5">
        <v>4224</v>
      </c>
      <c r="G50" s="7">
        <f>Sheet1!$C50/Sheet1!$F50</f>
        <v>5.823863636363636E-2</v>
      </c>
      <c r="L50" t="str">
        <f>IF(Table_1[[#This Row],[total]]&gt;35000,"Emergency","Exergency")</f>
        <v>Exergency</v>
      </c>
    </row>
    <row r="51" spans="2:12" ht="15.75" customHeight="1">
      <c r="B51" s="5" t="s">
        <v>60</v>
      </c>
      <c r="C51" s="2">
        <v>227</v>
      </c>
      <c r="D51" s="2">
        <v>5</v>
      </c>
      <c r="E51" s="6">
        <v>43923.333333333336</v>
      </c>
      <c r="F51" s="5">
        <v>5320</v>
      </c>
      <c r="G51" s="7">
        <f>Sheet1!$C51/Sheet1!$F51</f>
        <v>4.2669172932330829E-2</v>
      </c>
      <c r="L51" t="str">
        <f>IF(Table_1[[#This Row],[total]]&gt;35000,"Emergency","Exergency")</f>
        <v>Exergency</v>
      </c>
    </row>
    <row r="52" spans="2:12" ht="15.75" customHeight="1">
      <c r="B52" s="5" t="s">
        <v>61</v>
      </c>
      <c r="C52" s="2">
        <v>217</v>
      </c>
      <c r="D52" s="2">
        <v>2</v>
      </c>
      <c r="E52" s="6">
        <v>43922.928472222222</v>
      </c>
      <c r="F52" s="5">
        <v>5493</v>
      </c>
      <c r="G52" s="7">
        <f>Sheet1!$C52/Sheet1!$F52</f>
        <v>3.9504824321864189E-2</v>
      </c>
      <c r="L52" t="str">
        <f>IF(Table_1[[#This Row],[total]]&gt;35000,"Emergency","Exergency")</f>
        <v>Exergency</v>
      </c>
    </row>
    <row r="53" spans="2:12" ht="15.75" customHeight="1">
      <c r="B53" s="5" t="s">
        <v>62</v>
      </c>
      <c r="C53" s="2">
        <v>165</v>
      </c>
      <c r="D53" s="2">
        <v>2</v>
      </c>
      <c r="E53" s="6">
        <v>43922.666666666664</v>
      </c>
      <c r="F53" s="5">
        <v>4382</v>
      </c>
      <c r="G53" s="7">
        <f>Sheet1!$C53/Sheet1!$F53</f>
        <v>3.7654039251483341E-2</v>
      </c>
      <c r="L53" t="str">
        <f>IF(Table_1[[#This Row],[total]]&gt;35000,"Emergency","Exergency")</f>
        <v>Exergency</v>
      </c>
    </row>
    <row r="54" spans="2:12" ht="15.75" customHeight="1">
      <c r="B54" s="5" t="s">
        <v>63</v>
      </c>
      <c r="C54" s="2">
        <v>159</v>
      </c>
      <c r="D54" s="2">
        <v>3</v>
      </c>
      <c r="E54" s="6">
        <v>43923.455555555556</v>
      </c>
      <c r="F54" s="5">
        <v>4980</v>
      </c>
      <c r="G54" s="7">
        <f>Sheet1!$C54/Sheet1!$F54</f>
        <v>3.1927710843373494E-2</v>
      </c>
      <c r="L54" t="str">
        <f>IF(Table_1[[#This Row],[total]]&gt;35000,"Emergency","Exergency")</f>
        <v>Exergency</v>
      </c>
    </row>
    <row r="55" spans="2:12" ht="15.75" customHeight="1">
      <c r="B55" s="5" t="s">
        <v>64</v>
      </c>
      <c r="C55" s="2">
        <v>150</v>
      </c>
      <c r="D55" s="2">
        <v>0</v>
      </c>
      <c r="E55" s="6">
        <v>43923.354166666664</v>
      </c>
      <c r="F55" s="5">
        <v>2589</v>
      </c>
      <c r="G55" s="7">
        <f>Sheet1!$C55/Sheet1!$F55</f>
        <v>5.7937427578215531E-2</v>
      </c>
      <c r="L55" t="str">
        <f>IF(Table_1[[#This Row],[total]]&gt;35000,"Emergency","Exergency")</f>
        <v>Exergency</v>
      </c>
    </row>
    <row r="56" spans="2:12" ht="15.75" customHeight="1">
      <c r="B56" s="5" t="s">
        <v>65</v>
      </c>
      <c r="C56" s="2">
        <v>143</v>
      </c>
      <c r="D56" s="2">
        <v>3</v>
      </c>
      <c r="E56" s="6">
        <v>43922.791666666664</v>
      </c>
      <c r="F56" s="5">
        <v>5022</v>
      </c>
      <c r="G56" s="7">
        <f>Sheet1!$C56/Sheet1!$F56</f>
        <v>2.8474711270410194E-2</v>
      </c>
      <c r="L56" t="str">
        <f>IF(Table_1[[#This Row],[total]]&gt;35000,"Emergency","Exergency")</f>
        <v>Exergency</v>
      </c>
    </row>
    <row r="57" spans="2:12" ht="15.75" customHeight="1">
      <c r="B57" s="5" t="s">
        <v>66</v>
      </c>
      <c r="C57" s="2">
        <v>82</v>
      </c>
      <c r="D57" s="2">
        <v>3</v>
      </c>
      <c r="E57" s="6">
        <v>43923.270833333336</v>
      </c>
      <c r="F57" s="5">
        <v>524</v>
      </c>
      <c r="G57" s="7">
        <f>Sheet1!$C57/Sheet1!$F57</f>
        <v>0.15648854961832062</v>
      </c>
      <c r="L57" t="str">
        <f>IF(Table_1[[#This Row],[total]]&gt;35000,"Emergency","Exergency")</f>
        <v>Exergency</v>
      </c>
    </row>
    <row r="58" spans="2:12" ht="15.75" customHeight="1">
      <c r="B58" s="5" t="s">
        <v>67</v>
      </c>
      <c r="C58" s="2">
        <v>33</v>
      </c>
      <c r="D58" s="2"/>
      <c r="E58" s="6">
        <v>43923.3125</v>
      </c>
      <c r="F58" s="5">
        <v>182</v>
      </c>
      <c r="G58" s="7">
        <f>Sheet1!$C58/Sheet1!$F58</f>
        <v>0.18131868131868131</v>
      </c>
      <c r="L58" t="str">
        <f>IF(Table_1[[#This Row],[total]]&gt;35000,"Emergency","Exergency")</f>
        <v>Exergency</v>
      </c>
    </row>
    <row r="59" spans="2:12" ht="15.75" customHeight="1">
      <c r="B59" s="5" t="s">
        <v>68</v>
      </c>
      <c r="C59" s="2">
        <v>8</v>
      </c>
      <c r="D59" s="2">
        <v>1</v>
      </c>
      <c r="E59" s="6">
        <v>43923.041666666664</v>
      </c>
      <c r="F59" s="5">
        <v>21</v>
      </c>
      <c r="G59" s="7">
        <f>Sheet1!$C59/Sheet1!$F59</f>
        <v>0.38095238095238093</v>
      </c>
      <c r="L59" t="str">
        <f>IF(Table_1[[#This Row],[total]]&gt;35000,"Emergency","Exergency")</f>
        <v>Exergency</v>
      </c>
    </row>
    <row r="60" spans="2:12" ht="15.75" customHeight="1">
      <c r="B60" s="5" t="s">
        <v>69</v>
      </c>
      <c r="C60" s="2">
        <v>0</v>
      </c>
      <c r="D60" s="2">
        <v>0</v>
      </c>
      <c r="E60" s="6">
        <v>43920.875</v>
      </c>
      <c r="F60" s="5">
        <v>20</v>
      </c>
      <c r="G60" s="7">
        <f>Sheet1!$C60/Sheet1!$F60</f>
        <v>0</v>
      </c>
      <c r="L60" t="str">
        <f>IF(Table_1[[#This Row],[total]]&gt;35000,"Emergency","Exergency")</f>
        <v>Exergency</v>
      </c>
    </row>
    <row r="61" spans="2:12" ht="15.75" customHeight="1">
      <c r="B61" s="15" t="s">
        <v>73</v>
      </c>
      <c r="C61" s="14">
        <f>SUM(C5:C60)</f>
        <v>239009</v>
      </c>
      <c r="D61" s="14">
        <f>SUM(D5:D60)</f>
        <v>5784</v>
      </c>
      <c r="E61" s="14">
        <f>SUM(E5:E60)</f>
        <v>2459694.3944444438</v>
      </c>
      <c r="F61" s="14">
        <f>SUM(F5:F60)</f>
        <v>1267658</v>
      </c>
      <c r="G61" s="14">
        <f>SUM(G5:G60)</f>
        <v>7.352077755238577</v>
      </c>
    </row>
    <row r="62" spans="2:12" ht="15.75" customHeight="1">
      <c r="B62" s="15" t="s">
        <v>74</v>
      </c>
      <c r="C62" s="14">
        <f>MAX(C5:C60)</f>
        <v>92381</v>
      </c>
      <c r="D62" s="14">
        <f>MAX(D5:D60)</f>
        <v>2373</v>
      </c>
      <c r="E62" s="14">
        <f>MAX(E5:E60)</f>
        <v>43923.614583333336</v>
      </c>
      <c r="F62" s="14">
        <f>MAX(F5:F60)</f>
        <v>238965</v>
      </c>
      <c r="G62" s="14">
        <f>MAX(G5:G60)</f>
        <v>0.47570975136660199</v>
      </c>
    </row>
    <row r="63" spans="2:12" ht="15.75" customHeight="1">
      <c r="B63" s="15" t="s">
        <v>75</v>
      </c>
      <c r="C63" s="14">
        <f>MIN(C5:C60)</f>
        <v>0</v>
      </c>
      <c r="D63" s="14">
        <f>MIN(D5:D60)</f>
        <v>0</v>
      </c>
      <c r="E63" s="14">
        <f>MIN(E5:E60)</f>
        <v>43920.875</v>
      </c>
      <c r="F63" s="14">
        <f>MIN(F5:F60)</f>
        <v>20</v>
      </c>
      <c r="G63" s="14">
        <f>MIN(G5:G60)</f>
        <v>0</v>
      </c>
    </row>
    <row r="64" spans="2:12" ht="15.75" customHeight="1">
      <c r="B64" s="15" t="s">
        <v>76</v>
      </c>
      <c r="C64" s="14">
        <f>AVERAGE(C5:C60)</f>
        <v>4268.0178571428569</v>
      </c>
      <c r="D64" s="14">
        <f>AVERAGE(D5:D60)</f>
        <v>105.16363636363636</v>
      </c>
      <c r="E64" s="14">
        <f>AVERAGE(E5:E60)</f>
        <v>43923.114186507926</v>
      </c>
      <c r="F64" s="14">
        <f>AVERAGE(F5:F60)</f>
        <v>22636.75</v>
      </c>
      <c r="G64" s="14">
        <f>AVERAGE(G5:G60)</f>
        <v>0.13128710277211744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1:B64">
    <cfRule type="colorScale" priority="3">
      <colorScale>
        <cfvo type="min" val="0"/>
        <cfvo type="max" val="0"/>
        <color rgb="FFFFEF9C"/>
        <color rgb="FFFF7128"/>
      </colorScale>
    </cfRule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" footer="0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GridLines="0" showRowColHeaders="0" tabSelected="1" workbookViewId="0">
      <selection activeCell="P5" sqref="P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Sheet2</vt:lpstr>
      <vt:lpstr>Sheet4</vt:lpstr>
      <vt:lpstr>Sheet5</vt:lpstr>
      <vt:lpstr>Sheet6</vt:lpstr>
      <vt:lpstr>Sheet7</vt:lpstr>
      <vt:lpstr>Sheet1</vt:lpstr>
      <vt:lpstr>Dashboard</vt:lpstr>
      <vt:lpstr>Sheet1!ExternalData_1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2022-12-30T05:41:23Z</dcterms:created>
  <dcterms:modified xsi:type="dcterms:W3CDTF">2022-12-31T09:20:46Z</dcterms:modified>
</cp:coreProperties>
</file>