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b9afa658818a2/Desktop/Torrens University/Teaching/2023 T4/Data Sets/"/>
    </mc:Choice>
  </mc:AlternateContent>
  <xr:revisionPtr revIDLastSave="10" documentId="8_{FA03F9B1-11D6-4ADF-B499-CAE94331A93A}" xr6:coauthVersionLast="47" xr6:coauthVersionMax="47" xr10:uidLastSave="{E8BA4A1B-B3AF-478C-8E10-597AB3DE354B}"/>
  <bookViews>
    <workbookView xWindow="-4770" yWindow="-18120" windowWidth="29040" windowHeight="17520" xr2:uid="{5CAF7FC3-F01D-4EA4-A1C5-E67977D59FC1}"/>
  </bookViews>
  <sheets>
    <sheet name="July Actuals" sheetId="2" r:id="rId1"/>
    <sheet name="At A Glance" sheetId="3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3" l="1"/>
  <c r="K15" i="3"/>
  <c r="L15" i="3"/>
  <c r="J14" i="3"/>
  <c r="K14" i="3"/>
  <c r="L14" i="3"/>
  <c r="J13" i="3"/>
  <c r="K13" i="3"/>
  <c r="L13" i="3"/>
  <c r="D13" i="3"/>
  <c r="K7" i="3"/>
  <c r="K8" i="3"/>
  <c r="K6" i="3"/>
  <c r="J6" i="3"/>
  <c r="L6" i="3"/>
  <c r="J7" i="3"/>
  <c r="J8" i="3"/>
  <c r="H8" i="3"/>
  <c r="H7" i="3"/>
  <c r="H6" i="3"/>
  <c r="D7" i="3"/>
  <c r="D8" i="3"/>
  <c r="D6" i="3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G18" i="2"/>
  <c r="F18" i="2"/>
  <c r="E18" i="2"/>
  <c r="D18" i="2"/>
  <c r="C18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G17" i="2"/>
  <c r="F17" i="2"/>
  <c r="E17" i="2"/>
  <c r="D17" i="2"/>
  <c r="C17" i="2"/>
  <c r="H18" i="2"/>
  <c r="I17" i="2"/>
  <c r="L8" i="3"/>
  <c r="L7" i="3"/>
  <c r="O19" i="2"/>
  <c r="G19" i="2"/>
  <c r="AF19" i="2"/>
  <c r="AE19" i="2"/>
  <c r="X19" i="2"/>
  <c r="W19" i="2"/>
  <c r="P19" i="2"/>
  <c r="E19" i="2"/>
  <c r="D19" i="2"/>
  <c r="AD19" i="2"/>
  <c r="AC19" i="2"/>
  <c r="AB19" i="2"/>
  <c r="V19" i="2"/>
  <c r="U19" i="2"/>
  <c r="T19" i="2"/>
  <c r="L19" i="2"/>
  <c r="N19" i="2"/>
  <c r="M19" i="2"/>
  <c r="F19" i="2"/>
  <c r="Q19" i="2"/>
  <c r="Z19" i="2"/>
  <c r="AA19" i="2"/>
  <c r="AG19" i="2"/>
  <c r="R19" i="2"/>
  <c r="K19" i="2"/>
  <c r="S19" i="2"/>
  <c r="Y19" i="2"/>
  <c r="J19" i="2"/>
  <c r="C19" i="2"/>
  <c r="I19" i="2"/>
  <c r="H17" i="2"/>
  <c r="H19" i="2"/>
</calcChain>
</file>

<file path=xl/sharedStrings.xml><?xml version="1.0" encoding="utf-8"?>
<sst xmlns="http://schemas.openxmlformats.org/spreadsheetml/2006/main" count="79" uniqueCount="25">
  <si>
    <t>Fr</t>
  </si>
  <si>
    <t>Sa</t>
  </si>
  <si>
    <t>Su</t>
  </si>
  <si>
    <t>Mo</t>
  </si>
  <si>
    <t>Tu</t>
  </si>
  <si>
    <t>We</t>
  </si>
  <si>
    <t>Th</t>
  </si>
  <si>
    <t>Occupancy (%)</t>
  </si>
  <si>
    <t>My Property</t>
  </si>
  <si>
    <t>Competitive Set</t>
  </si>
  <si>
    <t>Index (MPI)</t>
  </si>
  <si>
    <t>ADR</t>
  </si>
  <si>
    <t>Index (ARI)</t>
  </si>
  <si>
    <t>RevPAR</t>
  </si>
  <si>
    <t>Index (RGI)</t>
  </si>
  <si>
    <t>July</t>
  </si>
  <si>
    <t>Year To Date</t>
  </si>
  <si>
    <t>Running 3 months</t>
  </si>
  <si>
    <t>Running 12 months</t>
  </si>
  <si>
    <t>July 2023 vs 2022 Percent Change (%)</t>
  </si>
  <si>
    <t>July 2023</t>
  </si>
  <si>
    <t>Occupancy</t>
  </si>
  <si>
    <t>My Prop</t>
  </si>
  <si>
    <t>Comp Set</t>
  </si>
  <si>
    <t>Monthly Performance at a Glance - My Property vs. Competitive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</si>
</sst>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5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7" borderId="0" xfId="0" applyFill="1" applyBorder="1"/>
    <xf numFmtId="0" fontId="0" fillId="7" borderId="0" xfId="0" applyFill="1" applyBorder="1" applyAlignment="1">
      <alignment horizontal="center" vertical="center"/>
    </xf>
    <xf numFmtId="9" fontId="1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/>
    <xf numFmtId="164" fontId="0" fillId="7" borderId="0" xfId="0" applyNumberForma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2">
    <cellStyle name="Normal" xfId="0" builtinId="0"/>
    <cellStyle name="Style 1586" xfId="1" xr:uid="{6D98A14E-2A21-4614-8762-233E34C8A3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Daily Indexes for the month of 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MPI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'July Actuals'!$C$7:$AG$7</c:f>
              <c:numCache>
                <c:formatCode>0.0</c:formatCode>
                <c:ptCount val="31"/>
                <c:pt idx="0">
                  <c:v>97.15163692234961</c:v>
                </c:pt>
                <c:pt idx="1">
                  <c:v>97.136311569301256</c:v>
                </c:pt>
                <c:pt idx="2">
                  <c:v>105.58213716108453</c:v>
                </c:pt>
                <c:pt idx="3">
                  <c:v>107.95262267343485</c:v>
                </c:pt>
                <c:pt idx="4">
                  <c:v>101.49253731343283</c:v>
                </c:pt>
                <c:pt idx="5">
                  <c:v>101.2924071082391</c:v>
                </c:pt>
                <c:pt idx="6">
                  <c:v>90.935251798561154</c:v>
                </c:pt>
                <c:pt idx="7">
                  <c:v>96.233292831105715</c:v>
                </c:pt>
                <c:pt idx="8">
                  <c:v>95.907079646017706</c:v>
                </c:pt>
                <c:pt idx="9">
                  <c:v>105.35987748851454</c:v>
                </c:pt>
                <c:pt idx="10">
                  <c:v>106.7103109656301</c:v>
                </c:pt>
                <c:pt idx="11">
                  <c:v>99.681528662420391</c:v>
                </c:pt>
                <c:pt idx="12">
                  <c:v>100.78740157480314</c:v>
                </c:pt>
                <c:pt idx="13">
                  <c:v>104.30107526881723</c:v>
                </c:pt>
                <c:pt idx="14">
                  <c:v>98.769987699876992</c:v>
                </c:pt>
                <c:pt idx="15">
                  <c:v>99.071925754060331</c:v>
                </c:pt>
                <c:pt idx="16">
                  <c:v>107.31319554848966</c:v>
                </c:pt>
                <c:pt idx="17">
                  <c:v>104.90506329113923</c:v>
                </c:pt>
                <c:pt idx="18">
                  <c:v>103.78548895899054</c:v>
                </c:pt>
                <c:pt idx="19">
                  <c:v>107.65550239234449</c:v>
                </c:pt>
                <c:pt idx="20">
                  <c:v>108.17901234567901</c:v>
                </c:pt>
                <c:pt idx="21">
                  <c:v>98.583234946871315</c:v>
                </c:pt>
                <c:pt idx="22">
                  <c:v>96.641386782231862</c:v>
                </c:pt>
                <c:pt idx="23">
                  <c:v>97.183098591549296</c:v>
                </c:pt>
                <c:pt idx="24">
                  <c:v>107.35999999999999</c:v>
                </c:pt>
                <c:pt idx="25">
                  <c:v>100.16077170418005</c:v>
                </c:pt>
                <c:pt idx="26">
                  <c:v>106.11916264090178</c:v>
                </c:pt>
                <c:pt idx="27">
                  <c:v>106.22083981337479</c:v>
                </c:pt>
                <c:pt idx="28">
                  <c:v>95.920745920745915</c:v>
                </c:pt>
                <c:pt idx="29">
                  <c:v>97.648376259798439</c:v>
                </c:pt>
                <c:pt idx="30">
                  <c:v>109.47030497592296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A-43F1-A02B-32A0815D492B}"/>
            </c:ext>
          </c:extLst>
        </c:ser>
        <c:ser>
          <c:idx val="1"/>
          <c:order val="1"/>
          <c:tx>
            <c:v>ARI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'July Actuals'!$C$13:$AG$13</c:f>
              <c:numCache>
                <c:formatCode>0.0</c:formatCode>
                <c:ptCount val="31"/>
                <c:pt idx="0">
                  <c:v>103.63983711226183</c:v>
                </c:pt>
                <c:pt idx="1">
                  <c:v>105.15290151697567</c:v>
                </c:pt>
                <c:pt idx="2">
                  <c:v>96.349115801483165</c:v>
                </c:pt>
                <c:pt idx="3">
                  <c:v>95.414758564720898</c:v>
                </c:pt>
                <c:pt idx="4">
                  <c:v>100.22129186602871</c:v>
                </c:pt>
                <c:pt idx="5">
                  <c:v>99.694583955477128</c:v>
                </c:pt>
                <c:pt idx="6">
                  <c:v>110.56730023273853</c:v>
                </c:pt>
                <c:pt idx="7">
                  <c:v>101.58712164153725</c:v>
                </c:pt>
                <c:pt idx="8">
                  <c:v>104.0984979619186</c:v>
                </c:pt>
                <c:pt idx="9">
                  <c:v>96.551724137931032</c:v>
                </c:pt>
                <c:pt idx="10">
                  <c:v>96.991432556286114</c:v>
                </c:pt>
                <c:pt idx="11">
                  <c:v>100.09524457446084</c:v>
                </c:pt>
                <c:pt idx="12">
                  <c:v>98.616198616198631</c:v>
                </c:pt>
                <c:pt idx="13">
                  <c:v>97.261254228467337</c:v>
                </c:pt>
                <c:pt idx="14">
                  <c:v>101.06418729696426</c:v>
                </c:pt>
                <c:pt idx="15">
                  <c:v>104.12359797668793</c:v>
                </c:pt>
                <c:pt idx="16">
                  <c:v>97.908437479764288</c:v>
                </c:pt>
                <c:pt idx="17">
                  <c:v>94.599775266045356</c:v>
                </c:pt>
                <c:pt idx="18">
                  <c:v>98.725855642155182</c:v>
                </c:pt>
                <c:pt idx="19">
                  <c:v>97.317748800756704</c:v>
                </c:pt>
                <c:pt idx="20">
                  <c:v>96.451360854277894</c:v>
                </c:pt>
                <c:pt idx="21">
                  <c:v>101.16899330382476</c:v>
                </c:pt>
                <c:pt idx="22">
                  <c:v>102.95489891135306</c:v>
                </c:pt>
                <c:pt idx="23">
                  <c:v>98.13203684749233</c:v>
                </c:pt>
                <c:pt idx="24">
                  <c:v>93.929117627501839</c:v>
                </c:pt>
                <c:pt idx="25">
                  <c:v>100.16434979113882</c:v>
                </c:pt>
                <c:pt idx="26">
                  <c:v>96.122985638190272</c:v>
                </c:pt>
                <c:pt idx="27">
                  <c:v>96.353051391862962</c:v>
                </c:pt>
                <c:pt idx="28">
                  <c:v>101.8157212134882</c:v>
                </c:pt>
                <c:pt idx="29">
                  <c:v>102.6093546990039</c:v>
                </c:pt>
                <c:pt idx="30">
                  <c:v>95.468124324667883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A-43F1-A02B-32A0815D492B}"/>
            </c:ext>
          </c:extLst>
        </c:ser>
        <c:ser>
          <c:idx val="2"/>
          <c:order val="2"/>
          <c:tx>
            <c:v>RGI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'July Actuals'!$C$19:$AG$19</c:f>
              <c:numCache>
                <c:formatCode>0.0</c:formatCode>
                <c:ptCount val="31"/>
                <c:pt idx="0">
                  <c:v>100.68779825821919</c:v>
                </c:pt>
                <c:pt idx="1">
                  <c:v>102.14165004169</c:v>
                </c:pt>
                <c:pt idx="2">
                  <c:v>101.72745559901412</c:v>
                </c:pt>
                <c:pt idx="3">
                  <c:v>103.00273428814199</c:v>
                </c:pt>
                <c:pt idx="4">
                  <c:v>101.71713204313365</c:v>
                </c:pt>
                <c:pt idx="5">
                  <c:v>100.98304384504711</c:v>
                </c:pt>
                <c:pt idx="6">
                  <c:v>100.54465287351189</c:v>
                </c:pt>
                <c:pt idx="7">
                  <c:v>97.760632247992092</c:v>
                </c:pt>
                <c:pt idx="8">
                  <c:v>99.837829350645364</c:v>
                </c:pt>
                <c:pt idx="9">
                  <c:v>101.72677826477266</c:v>
                </c:pt>
                <c:pt idx="10">
                  <c:v>103.49985929083232</c:v>
                </c:pt>
                <c:pt idx="11">
                  <c:v>99.776469910210977</c:v>
                </c:pt>
                <c:pt idx="12">
                  <c:v>99.392704117113567</c:v>
                </c:pt>
                <c:pt idx="13">
                  <c:v>101.44453398022939</c:v>
                </c:pt>
                <c:pt idx="14">
                  <c:v>99.82108536219225</c:v>
                </c:pt>
                <c:pt idx="15">
                  <c:v>103.15725367992053</c:v>
                </c:pt>
                <c:pt idx="16">
                  <c:v>105.06867297113021</c:v>
                </c:pt>
                <c:pt idx="17">
                  <c:v>99.239954116120359</c:v>
                </c:pt>
                <c:pt idx="18">
                  <c:v>102.46311200715792</c:v>
                </c:pt>
                <c:pt idx="19">
                  <c:v>104.76791138837444</c:v>
                </c:pt>
                <c:pt idx="20">
                  <c:v>104.34012956612469</c:v>
                </c:pt>
                <c:pt idx="21">
                  <c:v>99.735666362094065</c:v>
                </c:pt>
                <c:pt idx="22">
                  <c:v>99.497042068176512</c:v>
                </c:pt>
                <c:pt idx="23">
                  <c:v>95.367754119393965</c:v>
                </c:pt>
                <c:pt idx="24">
                  <c:v>100.84230068488593</c:v>
                </c:pt>
                <c:pt idx="25">
                  <c:v>100.32538572327891</c:v>
                </c:pt>
                <c:pt idx="26">
                  <c:v>102.00490746468181</c:v>
                </c:pt>
                <c:pt idx="27">
                  <c:v>102.34702037424942</c:v>
                </c:pt>
                <c:pt idx="28">
                  <c:v>97.662399252565038</c:v>
                </c:pt>
                <c:pt idx="29">
                  <c:v>100.19636875423447</c:v>
                </c:pt>
                <c:pt idx="30">
                  <c:v>104.50924685300723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A-43F1-A02B-32A0815D492B}"/>
            </c:ext>
          </c:extLst>
        </c:ser>
        <c:ser>
          <c:idx val="3"/>
          <c:order val="3"/>
          <c:tx>
            <c:v>100%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[1]Sheet2!$C$21:$AG$21</c:f>
              <c:numCache>
                <c:formatCode>General</c:formatCode>
                <c:ptCount val="3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A-43F1-A02B-32A0815D4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155712"/>
        <c:axId val="675543984"/>
      </c:lineChart>
      <c:catAx>
        <c:axId val="39515571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543984"/>
        <c:crosses val="autoZero"/>
        <c:auto val="1"/>
        <c:lblAlgn val="ctr"/>
        <c:lblOffset val="100"/>
        <c:noMultiLvlLbl val="0"/>
      </c:catAx>
      <c:valAx>
        <c:axId val="675543984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1036865</xdr:colOff>
      <xdr:row>20</xdr:row>
      <xdr:rowOff>176891</xdr:rowOff>
    </xdr:from>
    <xdr:to>
      <xdr:col>32</xdr:col>
      <xdr:colOff>89808</xdr:colOff>
      <xdr:row>39</xdr:row>
      <xdr:rowOff>171448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3BEAA9-67D3-402A-AD91-A60545F5C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/personal/antoine_bisson_torrens_edu_au/Documents/HFR603/2022%2520Term%25203/Data%2520Set%2520(LF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7">
          <cell r="C7">
            <v>97.15163692234961</v>
          </cell>
        </row>
        <row r="21">
          <cell r="C21">
            <v>100</v>
          </cell>
          <cell r="D21">
            <v>100</v>
          </cell>
          <cell r="E21">
            <v>100</v>
          </cell>
          <cell r="F21">
            <v>100</v>
          </cell>
          <cell r="G21">
            <v>100</v>
          </cell>
          <cell r="H21">
            <v>100</v>
          </cell>
          <cell r="I21">
            <v>100</v>
          </cell>
          <cell r="J21">
            <v>100</v>
          </cell>
          <cell r="K21">
            <v>100</v>
          </cell>
          <cell r="L21">
            <v>100</v>
          </cell>
          <cell r="M21">
            <v>100</v>
          </cell>
          <cell r="N21">
            <v>100</v>
          </cell>
          <cell r="O21">
            <v>100</v>
          </cell>
          <cell r="P21">
            <v>100</v>
          </cell>
          <cell r="Q21">
            <v>100</v>
          </cell>
          <cell r="R21">
            <v>100</v>
          </cell>
          <cell r="S21">
            <v>100</v>
          </cell>
          <cell r="T21">
            <v>100</v>
          </cell>
          <cell r="U21">
            <v>100</v>
          </cell>
          <cell r="V21">
            <v>100</v>
          </cell>
          <cell r="W21">
            <v>100</v>
          </cell>
          <cell r="X21">
            <v>100</v>
          </cell>
          <cell r="Y21">
            <v>100</v>
          </cell>
          <cell r="Z21">
            <v>100</v>
          </cell>
          <cell r="AA21">
            <v>100</v>
          </cell>
          <cell r="AB21">
            <v>100</v>
          </cell>
          <cell r="AC21">
            <v>100</v>
          </cell>
          <cell r="AD21">
            <v>100</v>
          </cell>
          <cell r="AE21">
            <v>100</v>
          </cell>
          <cell r="AF21">
            <v>100</v>
          </cell>
          <cell r="AG21">
            <v>100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C50-B2D9-42EE-9816-0C268BF9E6FA}">
  <sheetPr>
    <pageSetUpPr fitToPage="1"/>
  </sheetPr>
  <dimension ref="B2:AI26"/>
  <sheetViews>
    <sheetView tabSelected="1" zoomScale="70" zoomScaleNormal="70" workbookViewId="0">
      <selection activeCell="AH20" sqref="AH20"/>
    </sheetView>
  </sheetViews>
  <sheetFormatPr defaultColWidth="8.875" defaultRowHeight="15" x14ac:dyDescent="0.2"/>
  <cols>
    <col min="2" max="2" width="18.6953125" bestFit="1" customWidth="1"/>
    <col min="3" max="3" width="7.3984375" bestFit="1" customWidth="1"/>
    <col min="4" max="4" width="8.203125" bestFit="1" customWidth="1"/>
    <col min="5" max="5" width="7.3984375" bestFit="1" customWidth="1"/>
    <col min="6" max="6" width="8.609375" bestFit="1" customWidth="1"/>
    <col min="7" max="7" width="9.01171875" bestFit="1" customWidth="1"/>
    <col min="8" max="8" width="7.3984375" bestFit="1" customWidth="1"/>
    <col min="9" max="10" width="7.80078125" bestFit="1" customWidth="1"/>
    <col min="11" max="13" width="7.3984375" bestFit="1" customWidth="1"/>
    <col min="14" max="14" width="7.80078125" bestFit="1" customWidth="1"/>
    <col min="15" max="15" width="7.3984375" bestFit="1" customWidth="1"/>
    <col min="16" max="16" width="7.80078125" bestFit="1" customWidth="1"/>
    <col min="17" max="17" width="7.3984375" bestFit="1" customWidth="1"/>
    <col min="18" max="19" width="7.80078125" bestFit="1" customWidth="1"/>
    <col min="20" max="20" width="7.3984375" bestFit="1" customWidth="1"/>
    <col min="21" max="21" width="7.80078125" bestFit="1" customWidth="1"/>
    <col min="22" max="23" width="7.3984375" bestFit="1" customWidth="1"/>
    <col min="24" max="28" width="7.80078125" bestFit="1" customWidth="1"/>
    <col min="29" max="29" width="7.3984375" bestFit="1" customWidth="1"/>
    <col min="30" max="30" width="7.80078125" bestFit="1" customWidth="1"/>
    <col min="31" max="31" width="7.3984375" bestFit="1" customWidth="1"/>
    <col min="32" max="32" width="7.80078125" bestFit="1" customWidth="1"/>
    <col min="33" max="33" width="7.3984375" bestFit="1" customWidth="1"/>
    <col min="39" max="39" width="11.296875" bestFit="1" customWidth="1"/>
    <col min="40" max="40" width="14.390625" bestFit="1" customWidth="1"/>
    <col min="42" max="42" width="10.76171875" bestFit="1" customWidth="1"/>
  </cols>
  <sheetData>
    <row r="2" spans="2:34" x14ac:dyDescent="0.2">
      <c r="B2" s="1"/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0</v>
      </c>
      <c r="I2" s="11" t="s">
        <v>1</v>
      </c>
      <c r="J2" s="11" t="s">
        <v>2</v>
      </c>
      <c r="K2" s="11" t="s">
        <v>3</v>
      </c>
      <c r="L2" s="11" t="s">
        <v>4</v>
      </c>
      <c r="M2" s="11" t="s">
        <v>5</v>
      </c>
      <c r="N2" s="11" t="s">
        <v>6</v>
      </c>
      <c r="O2" s="11" t="s">
        <v>0</v>
      </c>
      <c r="P2" s="11" t="s">
        <v>1</v>
      </c>
      <c r="Q2" s="11" t="s">
        <v>2</v>
      </c>
      <c r="R2" s="11" t="s">
        <v>3</v>
      </c>
      <c r="S2" s="11" t="s">
        <v>4</v>
      </c>
      <c r="T2" s="11" t="s">
        <v>5</v>
      </c>
      <c r="U2" s="11" t="s">
        <v>6</v>
      </c>
      <c r="V2" s="11" t="s">
        <v>0</v>
      </c>
      <c r="W2" s="11" t="s">
        <v>1</v>
      </c>
      <c r="X2" s="11" t="s">
        <v>2</v>
      </c>
      <c r="Y2" s="11" t="s">
        <v>3</v>
      </c>
      <c r="Z2" s="11" t="s">
        <v>4</v>
      </c>
      <c r="AA2" s="11" t="s">
        <v>5</v>
      </c>
      <c r="AB2" s="11" t="s">
        <v>6</v>
      </c>
      <c r="AC2" s="11" t="s">
        <v>0</v>
      </c>
      <c r="AD2" s="11" t="s">
        <v>1</v>
      </c>
      <c r="AE2" s="11" t="s">
        <v>2</v>
      </c>
      <c r="AF2" s="11" t="s">
        <v>3</v>
      </c>
      <c r="AG2" s="11" t="s">
        <v>4</v>
      </c>
    </row>
    <row r="3" spans="2:34" x14ac:dyDescent="0.2">
      <c r="B3" s="28" t="s">
        <v>7</v>
      </c>
      <c r="C3" s="27" t="s">
        <v>15</v>
      </c>
      <c r="D3" s="27"/>
      <c r="E3" s="2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4" x14ac:dyDescent="0.2">
      <c r="B4" s="28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  <c r="AG4" s="4">
        <v>31</v>
      </c>
    </row>
    <row r="5" spans="2:34" x14ac:dyDescent="0.2">
      <c r="B5" s="5" t="s">
        <v>8</v>
      </c>
      <c r="C5" s="6">
        <v>82.2</v>
      </c>
      <c r="D5" s="6">
        <v>84.8</v>
      </c>
      <c r="E5" s="6">
        <v>66.2</v>
      </c>
      <c r="F5" s="6">
        <v>63.8</v>
      </c>
      <c r="G5" s="6">
        <v>61.2</v>
      </c>
      <c r="H5" s="6">
        <v>62.7</v>
      </c>
      <c r="I5" s="6">
        <v>63.2</v>
      </c>
      <c r="J5" s="6">
        <v>79.2</v>
      </c>
      <c r="K5" s="6">
        <v>86.7</v>
      </c>
      <c r="L5" s="6">
        <v>68.8</v>
      </c>
      <c r="M5" s="6">
        <v>65.2</v>
      </c>
      <c r="N5" s="6">
        <v>62.6</v>
      </c>
      <c r="O5" s="6">
        <v>64</v>
      </c>
      <c r="P5" s="6">
        <v>67.900000000000006</v>
      </c>
      <c r="Q5" s="6">
        <v>80.3</v>
      </c>
      <c r="R5" s="6">
        <v>85.4</v>
      </c>
      <c r="S5" s="6">
        <v>67.5</v>
      </c>
      <c r="T5" s="6">
        <v>66.3</v>
      </c>
      <c r="U5" s="6">
        <v>65.8</v>
      </c>
      <c r="V5" s="6">
        <v>67.5</v>
      </c>
      <c r="W5" s="6">
        <v>70.099999999999994</v>
      </c>
      <c r="X5" s="6">
        <v>83.5</v>
      </c>
      <c r="Y5" s="6">
        <v>89.2</v>
      </c>
      <c r="Z5" s="6">
        <v>69</v>
      </c>
      <c r="AA5" s="6">
        <v>67.099999999999994</v>
      </c>
      <c r="AB5" s="6">
        <v>62.3</v>
      </c>
      <c r="AC5" s="6">
        <v>65.900000000000006</v>
      </c>
      <c r="AD5" s="6">
        <v>68.3</v>
      </c>
      <c r="AE5" s="6">
        <v>82.3</v>
      </c>
      <c r="AF5" s="6">
        <v>87.2</v>
      </c>
      <c r="AG5" s="6">
        <v>68.2</v>
      </c>
      <c r="AH5" s="7"/>
    </row>
    <row r="6" spans="2:34" x14ac:dyDescent="0.2">
      <c r="B6" s="5" t="s">
        <v>9</v>
      </c>
      <c r="C6" s="8">
        <v>84.61</v>
      </c>
      <c r="D6" s="8">
        <v>87.3</v>
      </c>
      <c r="E6" s="8">
        <v>62.7</v>
      </c>
      <c r="F6" s="8">
        <v>59.1</v>
      </c>
      <c r="G6" s="8">
        <v>60.3</v>
      </c>
      <c r="H6" s="8">
        <v>61.9</v>
      </c>
      <c r="I6" s="8">
        <v>69.5</v>
      </c>
      <c r="J6" s="8">
        <v>82.3</v>
      </c>
      <c r="K6" s="8">
        <v>90.4</v>
      </c>
      <c r="L6" s="8">
        <v>65.3</v>
      </c>
      <c r="M6" s="8">
        <v>61.1</v>
      </c>
      <c r="N6" s="8">
        <v>62.8</v>
      </c>
      <c r="O6" s="8">
        <v>63.5</v>
      </c>
      <c r="P6" s="8">
        <v>65.099999999999994</v>
      </c>
      <c r="Q6" s="8">
        <v>81.3</v>
      </c>
      <c r="R6" s="8">
        <v>86.2</v>
      </c>
      <c r="S6" s="8">
        <v>62.9</v>
      </c>
      <c r="T6" s="8">
        <v>63.2</v>
      </c>
      <c r="U6" s="8">
        <v>63.4</v>
      </c>
      <c r="V6" s="8">
        <v>62.7</v>
      </c>
      <c r="W6" s="8">
        <v>64.8</v>
      </c>
      <c r="X6" s="8">
        <v>84.7</v>
      </c>
      <c r="Y6" s="8">
        <v>92.3</v>
      </c>
      <c r="Z6" s="8">
        <v>71</v>
      </c>
      <c r="AA6" s="8">
        <v>62.5</v>
      </c>
      <c r="AB6" s="8">
        <v>62.2</v>
      </c>
      <c r="AC6" s="8">
        <v>62.1</v>
      </c>
      <c r="AD6" s="8">
        <v>64.3</v>
      </c>
      <c r="AE6" s="8">
        <v>85.8</v>
      </c>
      <c r="AF6" s="8">
        <v>89.3</v>
      </c>
      <c r="AG6" s="8">
        <v>62.3</v>
      </c>
      <c r="AH6" s="7"/>
    </row>
    <row r="7" spans="2:34" x14ac:dyDescent="0.2">
      <c r="B7" s="5" t="s">
        <v>10</v>
      </c>
      <c r="C7" s="6">
        <v>97.15163692234961</v>
      </c>
      <c r="D7" s="6">
        <v>97.136311569301256</v>
      </c>
      <c r="E7" s="6">
        <v>105.58213716108453</v>
      </c>
      <c r="F7" s="6">
        <v>107.95262267343485</v>
      </c>
      <c r="G7" s="6">
        <v>101.49253731343283</v>
      </c>
      <c r="H7" s="6">
        <v>101.2924071082391</v>
      </c>
      <c r="I7" s="6">
        <v>90.935251798561154</v>
      </c>
      <c r="J7" s="6">
        <v>96.233292831105715</v>
      </c>
      <c r="K7" s="6">
        <v>95.907079646017706</v>
      </c>
      <c r="L7" s="6">
        <v>105.35987748851454</v>
      </c>
      <c r="M7" s="6">
        <v>106.7103109656301</v>
      </c>
      <c r="N7" s="6">
        <v>99.681528662420391</v>
      </c>
      <c r="O7" s="6">
        <v>100.78740157480314</v>
      </c>
      <c r="P7" s="6">
        <v>104.30107526881723</v>
      </c>
      <c r="Q7" s="6">
        <v>98.769987699876992</v>
      </c>
      <c r="R7" s="6">
        <v>99.071925754060331</v>
      </c>
      <c r="S7" s="6">
        <v>107.31319554848966</v>
      </c>
      <c r="T7" s="6">
        <v>104.90506329113923</v>
      </c>
      <c r="U7" s="6">
        <v>103.78548895899054</v>
      </c>
      <c r="V7" s="6">
        <v>107.65550239234449</v>
      </c>
      <c r="W7" s="6">
        <v>108.17901234567901</v>
      </c>
      <c r="X7" s="6">
        <v>98.583234946871315</v>
      </c>
      <c r="Y7" s="6">
        <v>96.641386782231862</v>
      </c>
      <c r="Z7" s="6">
        <v>97.183098591549296</v>
      </c>
      <c r="AA7" s="6">
        <v>107.35999999999999</v>
      </c>
      <c r="AB7" s="6">
        <v>100.16077170418005</v>
      </c>
      <c r="AC7" s="6">
        <v>106.11916264090178</v>
      </c>
      <c r="AD7" s="6">
        <v>106.22083981337479</v>
      </c>
      <c r="AE7" s="6">
        <v>95.920745920745915</v>
      </c>
      <c r="AF7" s="6">
        <v>97.648376259798439</v>
      </c>
      <c r="AG7" s="6">
        <v>109.47030497592296</v>
      </c>
      <c r="AH7" s="7"/>
    </row>
    <row r="8" spans="2:34" x14ac:dyDescent="0.2">
      <c r="B8" s="1"/>
      <c r="X8" s="25"/>
      <c r="Y8" s="25"/>
      <c r="Z8" s="25"/>
      <c r="AA8" s="25"/>
      <c r="AB8" s="25"/>
      <c r="AC8" s="25"/>
      <c r="AD8" s="25"/>
    </row>
    <row r="9" spans="2:34" x14ac:dyDescent="0.2">
      <c r="B9" s="29" t="s">
        <v>11</v>
      </c>
      <c r="C9" s="27" t="s">
        <v>15</v>
      </c>
      <c r="D9" s="27"/>
      <c r="E9" s="2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4" x14ac:dyDescent="0.2">
      <c r="B10" s="29"/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L10" s="4">
        <v>10</v>
      </c>
      <c r="M10" s="4">
        <v>11</v>
      </c>
      <c r="N10" s="4">
        <v>12</v>
      </c>
      <c r="O10" s="4">
        <v>13</v>
      </c>
      <c r="P10" s="4">
        <v>14</v>
      </c>
      <c r="Q10" s="4">
        <v>15</v>
      </c>
      <c r="R10" s="4">
        <v>16</v>
      </c>
      <c r="S10" s="4">
        <v>17</v>
      </c>
      <c r="T10" s="4">
        <v>18</v>
      </c>
      <c r="U10" s="4">
        <v>19</v>
      </c>
      <c r="V10" s="4">
        <v>20</v>
      </c>
      <c r="W10" s="4">
        <v>21</v>
      </c>
      <c r="X10" s="4">
        <v>22</v>
      </c>
      <c r="Y10" s="4">
        <v>23</v>
      </c>
      <c r="Z10" s="4">
        <v>24</v>
      </c>
      <c r="AA10" s="4">
        <v>25</v>
      </c>
      <c r="AB10" s="4">
        <v>26</v>
      </c>
      <c r="AC10" s="4">
        <v>27</v>
      </c>
      <c r="AD10" s="4">
        <v>28</v>
      </c>
      <c r="AE10" s="4">
        <v>29</v>
      </c>
      <c r="AF10" s="4">
        <v>30</v>
      </c>
      <c r="AG10" s="4">
        <v>31</v>
      </c>
    </row>
    <row r="11" spans="2:34" x14ac:dyDescent="0.2">
      <c r="B11" s="5" t="s">
        <v>8</v>
      </c>
      <c r="C11" s="9">
        <v>206.15</v>
      </c>
      <c r="D11" s="9">
        <v>218.35</v>
      </c>
      <c r="E11" s="9">
        <v>168.9</v>
      </c>
      <c r="F11" s="9">
        <v>164.6</v>
      </c>
      <c r="G11" s="9">
        <v>167.57</v>
      </c>
      <c r="H11" s="9">
        <v>165.98569999999998</v>
      </c>
      <c r="I11" s="9">
        <v>171.02549999999997</v>
      </c>
      <c r="J11" s="9">
        <v>179.22</v>
      </c>
      <c r="K11" s="9">
        <v>186.43</v>
      </c>
      <c r="L11" s="9">
        <v>150.91999999999999</v>
      </c>
      <c r="M11" s="9">
        <v>146.04</v>
      </c>
      <c r="N11" s="9">
        <v>147.13</v>
      </c>
      <c r="O11" s="9">
        <v>145.38</v>
      </c>
      <c r="P11" s="9">
        <v>149.51</v>
      </c>
      <c r="Q11" s="9">
        <v>180.44</v>
      </c>
      <c r="R11" s="9">
        <v>189.38</v>
      </c>
      <c r="S11" s="9">
        <v>151.19999999999999</v>
      </c>
      <c r="T11" s="9">
        <v>143.12</v>
      </c>
      <c r="U11" s="9">
        <v>145.66999999999999</v>
      </c>
      <c r="V11" s="9">
        <v>144.04</v>
      </c>
      <c r="W11" s="9">
        <v>148.13</v>
      </c>
      <c r="X11" s="9">
        <v>178.28</v>
      </c>
      <c r="Y11" s="9">
        <v>185.36</v>
      </c>
      <c r="Z11" s="9">
        <v>153.4</v>
      </c>
      <c r="AA11" s="9">
        <v>141.26</v>
      </c>
      <c r="AB11" s="9">
        <v>146.27000000000001</v>
      </c>
      <c r="AC11" s="9">
        <v>142.56</v>
      </c>
      <c r="AD11" s="9">
        <v>143.99</v>
      </c>
      <c r="AE11" s="9">
        <v>180.56</v>
      </c>
      <c r="AF11" s="9">
        <v>189.54</v>
      </c>
      <c r="AG11" s="9">
        <v>150.19999999999999</v>
      </c>
      <c r="AH11" s="7"/>
    </row>
    <row r="12" spans="2:34" x14ac:dyDescent="0.2">
      <c r="B12" s="5" t="s">
        <v>9</v>
      </c>
      <c r="C12" s="10">
        <v>198.91</v>
      </c>
      <c r="D12" s="10">
        <v>207.65</v>
      </c>
      <c r="E12" s="10">
        <v>175.3</v>
      </c>
      <c r="F12" s="10">
        <v>172.51</v>
      </c>
      <c r="G12" s="10">
        <v>167.2</v>
      </c>
      <c r="H12" s="10">
        <v>166.49419999999998</v>
      </c>
      <c r="I12" s="10">
        <v>154.68</v>
      </c>
      <c r="J12" s="10">
        <v>176.42</v>
      </c>
      <c r="K12" s="10">
        <v>179.09</v>
      </c>
      <c r="L12" s="10">
        <v>156.31</v>
      </c>
      <c r="M12" s="10">
        <v>150.57</v>
      </c>
      <c r="N12" s="10">
        <v>146.99</v>
      </c>
      <c r="O12" s="10">
        <v>147.41999999999999</v>
      </c>
      <c r="P12" s="10">
        <v>153.72</v>
      </c>
      <c r="Q12" s="10">
        <v>178.54</v>
      </c>
      <c r="R12" s="10">
        <v>181.88</v>
      </c>
      <c r="S12" s="10">
        <v>154.43</v>
      </c>
      <c r="T12" s="10">
        <v>151.29</v>
      </c>
      <c r="U12" s="10">
        <v>147.55000000000001</v>
      </c>
      <c r="V12" s="10">
        <v>148.01</v>
      </c>
      <c r="W12" s="10">
        <v>153.58000000000001</v>
      </c>
      <c r="X12" s="10">
        <v>176.22</v>
      </c>
      <c r="Y12" s="10">
        <v>180.04</v>
      </c>
      <c r="Z12" s="10">
        <v>156.32</v>
      </c>
      <c r="AA12" s="10">
        <v>150.38999999999999</v>
      </c>
      <c r="AB12" s="10">
        <v>146.03</v>
      </c>
      <c r="AC12" s="10">
        <v>148.31</v>
      </c>
      <c r="AD12" s="10">
        <v>149.44</v>
      </c>
      <c r="AE12" s="10">
        <v>177.34</v>
      </c>
      <c r="AF12" s="10">
        <v>184.72</v>
      </c>
      <c r="AG12" s="10">
        <v>157.33000000000001</v>
      </c>
      <c r="AH12" s="7"/>
    </row>
    <row r="13" spans="2:34" x14ac:dyDescent="0.2">
      <c r="B13" s="5" t="s">
        <v>12</v>
      </c>
      <c r="C13" s="6">
        <v>103.63983711226183</v>
      </c>
      <c r="D13" s="6">
        <v>105.15290151697567</v>
      </c>
      <c r="E13" s="6">
        <v>96.349115801483165</v>
      </c>
      <c r="F13" s="6">
        <v>95.414758564720898</v>
      </c>
      <c r="G13" s="6">
        <v>100.22129186602871</v>
      </c>
      <c r="H13" s="6">
        <v>99.694583955477128</v>
      </c>
      <c r="I13" s="6">
        <v>110.56730023273853</v>
      </c>
      <c r="J13" s="6">
        <v>101.58712164153725</v>
      </c>
      <c r="K13" s="6">
        <v>104.0984979619186</v>
      </c>
      <c r="L13" s="6">
        <v>96.551724137931032</v>
      </c>
      <c r="M13" s="6">
        <v>96.991432556286114</v>
      </c>
      <c r="N13" s="6">
        <v>100.09524457446084</v>
      </c>
      <c r="O13" s="6">
        <v>98.616198616198631</v>
      </c>
      <c r="P13" s="6">
        <v>97.261254228467337</v>
      </c>
      <c r="Q13" s="6">
        <v>101.06418729696426</v>
      </c>
      <c r="R13" s="6">
        <v>104.12359797668793</v>
      </c>
      <c r="S13" s="6">
        <v>97.908437479764288</v>
      </c>
      <c r="T13" s="6">
        <v>94.599775266045356</v>
      </c>
      <c r="U13" s="6">
        <v>98.725855642155182</v>
      </c>
      <c r="V13" s="6">
        <v>97.317748800756704</v>
      </c>
      <c r="W13" s="6">
        <v>96.451360854277894</v>
      </c>
      <c r="X13" s="6">
        <v>101.16899330382476</v>
      </c>
      <c r="Y13" s="6">
        <v>102.95489891135306</v>
      </c>
      <c r="Z13" s="6">
        <v>98.13203684749233</v>
      </c>
      <c r="AA13" s="6">
        <v>93.929117627501839</v>
      </c>
      <c r="AB13" s="6">
        <v>100.16434979113882</v>
      </c>
      <c r="AC13" s="6">
        <v>96.122985638190272</v>
      </c>
      <c r="AD13" s="6">
        <v>96.353051391862962</v>
      </c>
      <c r="AE13" s="6">
        <v>101.8157212134882</v>
      </c>
      <c r="AF13" s="6">
        <v>102.6093546990039</v>
      </c>
      <c r="AG13" s="6">
        <v>95.468124324667883</v>
      </c>
      <c r="AH13" s="7"/>
    </row>
    <row r="14" spans="2:34" x14ac:dyDescent="0.2">
      <c r="B14" s="1"/>
      <c r="X14" s="25"/>
      <c r="Y14" s="25"/>
      <c r="Z14" s="25"/>
      <c r="AA14" s="25"/>
      <c r="AB14" s="25"/>
      <c r="AC14" s="25"/>
      <c r="AD14" s="25"/>
    </row>
    <row r="15" spans="2:34" x14ac:dyDescent="0.2">
      <c r="B15" s="26" t="s">
        <v>13</v>
      </c>
      <c r="C15" s="27" t="s">
        <v>15</v>
      </c>
      <c r="D15" s="27"/>
      <c r="E15" s="2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4" x14ac:dyDescent="0.2">
      <c r="B16" s="26"/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4">
        <v>7</v>
      </c>
      <c r="J16" s="4">
        <v>8</v>
      </c>
      <c r="K16" s="4">
        <v>9</v>
      </c>
      <c r="L16" s="4">
        <v>10</v>
      </c>
      <c r="M16" s="4">
        <v>11</v>
      </c>
      <c r="N16" s="4">
        <v>12</v>
      </c>
      <c r="O16" s="4">
        <v>13</v>
      </c>
      <c r="P16" s="4">
        <v>14</v>
      </c>
      <c r="Q16" s="4">
        <v>15</v>
      </c>
      <c r="R16" s="4">
        <v>16</v>
      </c>
      <c r="S16" s="4">
        <v>17</v>
      </c>
      <c r="T16" s="4">
        <v>18</v>
      </c>
      <c r="U16" s="4">
        <v>19</v>
      </c>
      <c r="V16" s="4">
        <v>20</v>
      </c>
      <c r="W16" s="4">
        <v>21</v>
      </c>
      <c r="X16" s="4">
        <v>22</v>
      </c>
      <c r="Y16" s="4">
        <v>23</v>
      </c>
      <c r="Z16" s="4">
        <v>24</v>
      </c>
      <c r="AA16" s="4">
        <v>25</v>
      </c>
      <c r="AB16" s="4">
        <v>26</v>
      </c>
      <c r="AC16" s="4">
        <v>27</v>
      </c>
      <c r="AD16" s="4">
        <v>28</v>
      </c>
      <c r="AE16" s="4">
        <v>29</v>
      </c>
      <c r="AF16" s="4">
        <v>30</v>
      </c>
      <c r="AG16" s="4">
        <v>31</v>
      </c>
    </row>
    <row r="17" spans="2:35" x14ac:dyDescent="0.2">
      <c r="B17" s="5" t="s">
        <v>8</v>
      </c>
      <c r="C17" s="9">
        <f t="shared" ref="C17:AG18" si="0">C5*C11/100</f>
        <v>169.45530000000002</v>
      </c>
      <c r="D17" s="9">
        <f t="shared" si="0"/>
        <v>185.16079999999999</v>
      </c>
      <c r="E17" s="9">
        <f t="shared" si="0"/>
        <v>111.81180000000001</v>
      </c>
      <c r="F17" s="9">
        <f t="shared" si="0"/>
        <v>105.01479999999999</v>
      </c>
      <c r="G17" s="9">
        <f t="shared" si="0"/>
        <v>102.55284</v>
      </c>
      <c r="H17" s="9">
        <f t="shared" si="0"/>
        <v>104.07303389999998</v>
      </c>
      <c r="I17" s="9">
        <f t="shared" si="0"/>
        <v>108.08811599999999</v>
      </c>
      <c r="J17" s="9">
        <f t="shared" si="0"/>
        <v>141.94224</v>
      </c>
      <c r="K17" s="9">
        <f t="shared" si="0"/>
        <v>161.63481000000002</v>
      </c>
      <c r="L17" s="9">
        <f t="shared" si="0"/>
        <v>103.83295999999999</v>
      </c>
      <c r="M17" s="9">
        <f t="shared" si="0"/>
        <v>95.218079999999986</v>
      </c>
      <c r="N17" s="9">
        <f t="shared" si="0"/>
        <v>92.103380000000001</v>
      </c>
      <c r="O17" s="9">
        <f t="shared" si="0"/>
        <v>93.043199999999999</v>
      </c>
      <c r="P17" s="9">
        <f t="shared" si="0"/>
        <v>101.51728999999999</v>
      </c>
      <c r="Q17" s="9">
        <f t="shared" si="0"/>
        <v>144.89331999999999</v>
      </c>
      <c r="R17" s="9">
        <f t="shared" si="0"/>
        <v>161.73052000000001</v>
      </c>
      <c r="S17" s="9">
        <f t="shared" si="0"/>
        <v>102.06</v>
      </c>
      <c r="T17" s="9">
        <f t="shared" si="0"/>
        <v>94.888559999999998</v>
      </c>
      <c r="U17" s="9">
        <f t="shared" si="0"/>
        <v>95.850859999999997</v>
      </c>
      <c r="V17" s="9">
        <f t="shared" si="0"/>
        <v>97.22699999999999</v>
      </c>
      <c r="W17" s="9">
        <f t="shared" si="0"/>
        <v>103.83912999999998</v>
      </c>
      <c r="X17" s="9">
        <f t="shared" si="0"/>
        <v>148.8638</v>
      </c>
      <c r="Y17" s="9">
        <f t="shared" si="0"/>
        <v>165.34112000000002</v>
      </c>
      <c r="Z17" s="9">
        <f t="shared" si="0"/>
        <v>105.846</v>
      </c>
      <c r="AA17" s="9">
        <f t="shared" si="0"/>
        <v>94.785459999999986</v>
      </c>
      <c r="AB17" s="9">
        <f t="shared" si="0"/>
        <v>91.126210000000015</v>
      </c>
      <c r="AC17" s="9">
        <f t="shared" si="0"/>
        <v>93.947040000000015</v>
      </c>
      <c r="AD17" s="9">
        <f t="shared" si="0"/>
        <v>98.345169999999996</v>
      </c>
      <c r="AE17" s="9">
        <f t="shared" si="0"/>
        <v>148.60087999999999</v>
      </c>
      <c r="AF17" s="9">
        <f t="shared" si="0"/>
        <v>165.27887999999999</v>
      </c>
      <c r="AG17" s="9">
        <f t="shared" si="0"/>
        <v>102.43639999999999</v>
      </c>
      <c r="AH17" s="7"/>
    </row>
    <row r="18" spans="2:35" x14ac:dyDescent="0.2">
      <c r="B18" s="5" t="s">
        <v>9</v>
      </c>
      <c r="C18" s="10">
        <f t="shared" si="0"/>
        <v>168.29775099999998</v>
      </c>
      <c r="D18" s="10">
        <f t="shared" si="0"/>
        <v>181.27845000000002</v>
      </c>
      <c r="E18" s="10">
        <f t="shared" si="0"/>
        <v>109.91310000000001</v>
      </c>
      <c r="F18" s="10">
        <f t="shared" si="0"/>
        <v>101.95341000000001</v>
      </c>
      <c r="G18" s="10">
        <f t="shared" si="0"/>
        <v>100.82159999999998</v>
      </c>
      <c r="H18" s="10">
        <f t="shared" si="0"/>
        <v>103.05990979999999</v>
      </c>
      <c r="I18" s="10">
        <f t="shared" si="0"/>
        <v>107.5026</v>
      </c>
      <c r="J18" s="10">
        <f t="shared" si="0"/>
        <v>145.19365999999999</v>
      </c>
      <c r="K18" s="10">
        <f t="shared" si="0"/>
        <v>161.89736000000002</v>
      </c>
      <c r="L18" s="10">
        <f t="shared" si="0"/>
        <v>102.07043</v>
      </c>
      <c r="M18" s="10">
        <f t="shared" si="0"/>
        <v>91.998269999999991</v>
      </c>
      <c r="N18" s="10">
        <f t="shared" si="0"/>
        <v>92.309719999999999</v>
      </c>
      <c r="O18" s="10">
        <f t="shared" si="0"/>
        <v>93.611699999999999</v>
      </c>
      <c r="P18" s="10">
        <f t="shared" si="0"/>
        <v>100.07171999999998</v>
      </c>
      <c r="Q18" s="10">
        <f t="shared" si="0"/>
        <v>145.15302</v>
      </c>
      <c r="R18" s="10">
        <f t="shared" si="0"/>
        <v>156.78056000000001</v>
      </c>
      <c r="S18" s="10">
        <f t="shared" si="0"/>
        <v>97.136470000000003</v>
      </c>
      <c r="T18" s="10">
        <f t="shared" si="0"/>
        <v>95.615279999999998</v>
      </c>
      <c r="U18" s="10">
        <f t="shared" si="0"/>
        <v>93.546700000000001</v>
      </c>
      <c r="V18" s="10">
        <f t="shared" si="0"/>
        <v>92.802269999999993</v>
      </c>
      <c r="W18" s="10">
        <f t="shared" si="0"/>
        <v>99.519840000000002</v>
      </c>
      <c r="X18" s="10">
        <f t="shared" si="0"/>
        <v>149.25834</v>
      </c>
      <c r="Y18" s="10">
        <f t="shared" si="0"/>
        <v>166.17692</v>
      </c>
      <c r="Z18" s="10">
        <f t="shared" si="0"/>
        <v>110.98719999999999</v>
      </c>
      <c r="AA18" s="10">
        <f t="shared" si="0"/>
        <v>93.993750000000006</v>
      </c>
      <c r="AB18" s="10">
        <f t="shared" si="0"/>
        <v>90.830660000000009</v>
      </c>
      <c r="AC18" s="10">
        <f t="shared" si="0"/>
        <v>92.10051</v>
      </c>
      <c r="AD18" s="10">
        <f t="shared" si="0"/>
        <v>96.089920000000006</v>
      </c>
      <c r="AE18" s="10">
        <f t="shared" si="0"/>
        <v>152.15771999999998</v>
      </c>
      <c r="AF18" s="10">
        <f t="shared" si="0"/>
        <v>164.95496</v>
      </c>
      <c r="AG18" s="10">
        <f t="shared" si="0"/>
        <v>98.016589999999994</v>
      </c>
      <c r="AH18" s="7"/>
    </row>
    <row r="19" spans="2:35" x14ac:dyDescent="0.2">
      <c r="B19" s="5" t="s">
        <v>14</v>
      </c>
      <c r="C19" s="6">
        <f>C17/C18*100</f>
        <v>100.68779825821919</v>
      </c>
      <c r="D19" s="6">
        <f t="shared" ref="D19:AG19" si="1">D17/D18*100</f>
        <v>102.14165004169</v>
      </c>
      <c r="E19" s="6">
        <f t="shared" si="1"/>
        <v>101.72745559901412</v>
      </c>
      <c r="F19" s="8">
        <f t="shared" si="1"/>
        <v>103.00273428814199</v>
      </c>
      <c r="G19" s="8">
        <f t="shared" si="1"/>
        <v>101.71713204313365</v>
      </c>
      <c r="H19" s="8">
        <f t="shared" si="1"/>
        <v>100.98304384504711</v>
      </c>
      <c r="I19" s="8">
        <f t="shared" si="1"/>
        <v>100.54465287351189</v>
      </c>
      <c r="J19" s="8">
        <f t="shared" si="1"/>
        <v>97.760632247992092</v>
      </c>
      <c r="K19" s="8">
        <f t="shared" si="1"/>
        <v>99.837829350645364</v>
      </c>
      <c r="L19" s="8">
        <f t="shared" si="1"/>
        <v>101.72677826477266</v>
      </c>
      <c r="M19" s="8">
        <f t="shared" si="1"/>
        <v>103.49985929083232</v>
      </c>
      <c r="N19" s="8">
        <f t="shared" si="1"/>
        <v>99.776469910210977</v>
      </c>
      <c r="O19" s="8">
        <f t="shared" si="1"/>
        <v>99.392704117113567</v>
      </c>
      <c r="P19" s="8">
        <f t="shared" si="1"/>
        <v>101.44453398022939</v>
      </c>
      <c r="Q19" s="6">
        <f t="shared" si="1"/>
        <v>99.82108536219225</v>
      </c>
      <c r="R19" s="6">
        <f t="shared" si="1"/>
        <v>103.15725367992053</v>
      </c>
      <c r="S19" s="6">
        <f t="shared" si="1"/>
        <v>105.06867297113021</v>
      </c>
      <c r="T19" s="6">
        <f t="shared" si="1"/>
        <v>99.239954116120359</v>
      </c>
      <c r="U19" s="6">
        <f t="shared" si="1"/>
        <v>102.46311200715792</v>
      </c>
      <c r="V19" s="6">
        <f t="shared" si="1"/>
        <v>104.76791138837444</v>
      </c>
      <c r="W19" s="6">
        <f t="shared" si="1"/>
        <v>104.34012956612469</v>
      </c>
      <c r="X19" s="6">
        <f t="shared" si="1"/>
        <v>99.735666362094065</v>
      </c>
      <c r="Y19" s="6">
        <f t="shared" si="1"/>
        <v>99.497042068176512</v>
      </c>
      <c r="Z19" s="6">
        <f t="shared" si="1"/>
        <v>95.367754119393965</v>
      </c>
      <c r="AA19" s="6">
        <f t="shared" si="1"/>
        <v>100.84230068488593</v>
      </c>
      <c r="AB19" s="6">
        <f t="shared" si="1"/>
        <v>100.32538572327891</v>
      </c>
      <c r="AC19" s="6">
        <f t="shared" si="1"/>
        <v>102.00490746468181</v>
      </c>
      <c r="AD19" s="6">
        <f t="shared" si="1"/>
        <v>102.34702037424942</v>
      </c>
      <c r="AE19" s="6">
        <f t="shared" si="1"/>
        <v>97.662399252565038</v>
      </c>
      <c r="AF19" s="6">
        <f t="shared" si="1"/>
        <v>100.19636875423447</v>
      </c>
      <c r="AG19" s="6">
        <f t="shared" si="1"/>
        <v>104.50924685300723</v>
      </c>
      <c r="AH19" s="7"/>
    </row>
    <row r="21" spans="2:35" x14ac:dyDescent="0.2">
      <c r="B21" s="17"/>
      <c r="C21" s="24"/>
      <c r="D21" s="24"/>
      <c r="E21" s="24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3"/>
      <c r="AI21" s="13"/>
    </row>
    <row r="22" spans="2:35" x14ac:dyDescent="0.2">
      <c r="B22" s="13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13"/>
      <c r="AI22" s="13"/>
    </row>
    <row r="23" spans="2:35" x14ac:dyDescent="0.2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2:35" x14ac:dyDescent="0.2">
      <c r="B24" s="13"/>
      <c r="C24" s="2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2:35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2:35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mergeCells count="9">
    <mergeCell ref="C21:E21"/>
    <mergeCell ref="X14:AD14"/>
    <mergeCell ref="B15:B16"/>
    <mergeCell ref="C15:E15"/>
    <mergeCell ref="B3:B4"/>
    <mergeCell ref="C3:E3"/>
    <mergeCell ref="X8:AD8"/>
    <mergeCell ref="B9:B10"/>
    <mergeCell ref="C9:E9"/>
  </mergeCells>
  <pageMargins left="0.19685039370078741" right="0.19685039370078741" top="0.74803149606299213" bottom="0.74803149606299213" header="0.31496062992125984" footer="0.31496062992125984"/>
  <pageSetup paperSize="9" scale="58" fitToHeight="0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E1EE-49C6-4DEF-BF7D-5202AC502895}">
  <dimension ref="A1:L15"/>
  <sheetViews>
    <sheetView workbookViewId="0">
      <selection activeCell="O4" sqref="O4"/>
    </sheetView>
  </sheetViews>
  <sheetFormatPr defaultRowHeight="15" x14ac:dyDescent="0.2"/>
  <cols>
    <col min="1" max="1" width="21.65625" customWidth="1"/>
    <col min="2" max="12" width="11.1640625" style="12" customWidth="1"/>
  </cols>
  <sheetData>
    <row r="1" spans="1:12" ht="23.25" x14ac:dyDescent="0.3">
      <c r="A1" s="32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">
      <c r="A3" s="31" t="s">
        <v>20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x14ac:dyDescent="0.2">
      <c r="A4" s="13"/>
      <c r="B4" s="30" t="s">
        <v>21</v>
      </c>
      <c r="C4" s="30"/>
      <c r="D4" s="30"/>
      <c r="E4" s="14"/>
      <c r="F4" s="30" t="s">
        <v>11</v>
      </c>
      <c r="G4" s="30"/>
      <c r="H4" s="30"/>
      <c r="I4" s="14"/>
      <c r="J4" s="30" t="s">
        <v>13</v>
      </c>
      <c r="K4" s="30"/>
      <c r="L4" s="30"/>
    </row>
    <row r="5" spans="1:12" x14ac:dyDescent="0.2">
      <c r="A5" s="13"/>
      <c r="B5" s="14" t="s">
        <v>22</v>
      </c>
      <c r="C5" s="14" t="s">
        <v>23</v>
      </c>
      <c r="D5" s="14" t="s">
        <v>10</v>
      </c>
      <c r="E5" s="14"/>
      <c r="F5" s="14" t="s">
        <v>22</v>
      </c>
      <c r="G5" s="14" t="s">
        <v>23</v>
      </c>
      <c r="H5" s="14" t="s">
        <v>12</v>
      </c>
      <c r="I5" s="14"/>
      <c r="J5" s="14" t="s">
        <v>22</v>
      </c>
      <c r="K5" s="14" t="s">
        <v>23</v>
      </c>
      <c r="L5" s="14" t="s">
        <v>14</v>
      </c>
    </row>
    <row r="6" spans="1:12" x14ac:dyDescent="0.2">
      <c r="A6" s="15" t="s">
        <v>16</v>
      </c>
      <c r="B6" s="16">
        <v>75.3</v>
      </c>
      <c r="C6" s="23">
        <v>75</v>
      </c>
      <c r="D6" s="16">
        <f>B6*100/C6</f>
        <v>100.4</v>
      </c>
      <c r="E6" s="16"/>
      <c r="F6" s="16">
        <v>160.5</v>
      </c>
      <c r="G6" s="16">
        <v>164.2</v>
      </c>
      <c r="H6" s="23">
        <f>F6*100/G6</f>
        <v>97.746650426309387</v>
      </c>
      <c r="I6" s="16"/>
      <c r="J6" s="23">
        <f>B6*F6/100</f>
        <v>120.8565</v>
      </c>
      <c r="K6" s="23">
        <f>C6*G6/100</f>
        <v>123.15</v>
      </c>
      <c r="L6" s="23">
        <f>J6*100/K6</f>
        <v>98.137637028014609</v>
      </c>
    </row>
    <row r="7" spans="1:12" x14ac:dyDescent="0.2">
      <c r="A7" s="13" t="s">
        <v>17</v>
      </c>
      <c r="B7" s="14">
        <v>83.3</v>
      </c>
      <c r="C7" s="14">
        <v>81.400000000000006</v>
      </c>
      <c r="D7" s="21">
        <f t="shared" ref="D7:D8" si="0">B7*100/C7</f>
        <v>102.33415233415232</v>
      </c>
      <c r="E7" s="14"/>
      <c r="F7" s="14">
        <v>169.2</v>
      </c>
      <c r="G7" s="14">
        <v>168.9</v>
      </c>
      <c r="H7" s="21">
        <f t="shared" ref="H7:H8" si="1">F7*100/G7</f>
        <v>100.17761989342806</v>
      </c>
      <c r="I7" s="14"/>
      <c r="J7" s="21">
        <f t="shared" ref="J7:J8" si="2">B7*F7/100</f>
        <v>140.94359999999998</v>
      </c>
      <c r="K7" s="21">
        <f t="shared" ref="K7:K8" si="3">C7*G7/100</f>
        <v>137.4846</v>
      </c>
      <c r="L7" s="21">
        <f t="shared" ref="L7:L8" si="4">J7*100/K7</f>
        <v>102.51591814646875</v>
      </c>
    </row>
    <row r="8" spans="1:12" x14ac:dyDescent="0.2">
      <c r="A8" s="15" t="s">
        <v>18</v>
      </c>
      <c r="B8" s="16">
        <v>73.599999999999994</v>
      </c>
      <c r="C8" s="16">
        <v>76.7</v>
      </c>
      <c r="D8" s="23">
        <f t="shared" si="0"/>
        <v>95.958279009126457</v>
      </c>
      <c r="E8" s="16"/>
      <c r="F8" s="16">
        <v>156.9</v>
      </c>
      <c r="G8" s="16">
        <v>165.8</v>
      </c>
      <c r="H8" s="23">
        <f t="shared" si="1"/>
        <v>94.632086851628458</v>
      </c>
      <c r="I8" s="16"/>
      <c r="J8" s="23">
        <f t="shared" si="2"/>
        <v>115.47840000000001</v>
      </c>
      <c r="K8" s="23">
        <f t="shared" si="3"/>
        <v>127.16860000000001</v>
      </c>
      <c r="L8" s="23">
        <f t="shared" si="4"/>
        <v>90.807321933244523</v>
      </c>
    </row>
    <row r="9" spans="1:12" x14ac:dyDescent="0.2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 x14ac:dyDescent="0.2">
      <c r="A10" s="33" t="s">
        <v>19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1:12" x14ac:dyDescent="0.2">
      <c r="A11" s="13"/>
      <c r="B11" s="30" t="s">
        <v>21</v>
      </c>
      <c r="C11" s="30"/>
      <c r="D11" s="30"/>
      <c r="E11" s="14"/>
      <c r="F11" s="30" t="s">
        <v>11</v>
      </c>
      <c r="G11" s="30"/>
      <c r="H11" s="30"/>
      <c r="I11" s="14"/>
      <c r="J11" s="30" t="s">
        <v>13</v>
      </c>
      <c r="K11" s="30"/>
      <c r="L11" s="30"/>
    </row>
    <row r="12" spans="1:12" x14ac:dyDescent="0.2">
      <c r="A12" s="13"/>
      <c r="B12" s="14" t="s">
        <v>22</v>
      </c>
      <c r="C12" s="14" t="s">
        <v>23</v>
      </c>
      <c r="D12" s="14" t="s">
        <v>10</v>
      </c>
      <c r="E12" s="14"/>
      <c r="F12" s="14" t="s">
        <v>22</v>
      </c>
      <c r="G12" s="14" t="s">
        <v>23</v>
      </c>
      <c r="H12" s="14" t="s">
        <v>12</v>
      </c>
      <c r="I12" s="14"/>
      <c r="J12" s="14" t="s">
        <v>22</v>
      </c>
      <c r="K12" s="14" t="s">
        <v>23</v>
      </c>
      <c r="L12" s="14" t="s">
        <v>14</v>
      </c>
    </row>
    <row r="13" spans="1:12" x14ac:dyDescent="0.2">
      <c r="A13" s="15" t="s">
        <v>16</v>
      </c>
      <c r="B13" s="16">
        <v>1.3</v>
      </c>
      <c r="C13" s="16">
        <v>-0.4</v>
      </c>
      <c r="D13" s="23">
        <f>1.3+0.4</f>
        <v>1.7000000000000002</v>
      </c>
      <c r="E13" s="16"/>
      <c r="F13" s="16">
        <v>-0.6</v>
      </c>
      <c r="G13" s="16">
        <v>-0.5</v>
      </c>
      <c r="H13" s="16">
        <v>0.1</v>
      </c>
      <c r="I13" s="16"/>
      <c r="J13" s="16">
        <f>B13+F13</f>
        <v>0.70000000000000007</v>
      </c>
      <c r="K13" s="16">
        <f>C13+G13</f>
        <v>-0.9</v>
      </c>
      <c r="L13" s="16">
        <f>J13-K13</f>
        <v>1.6</v>
      </c>
    </row>
    <row r="14" spans="1:12" x14ac:dyDescent="0.2">
      <c r="A14" s="13" t="s">
        <v>17</v>
      </c>
      <c r="B14" s="21">
        <v>3.2</v>
      </c>
      <c r="C14" s="14">
        <v>1.2</v>
      </c>
      <c r="D14" s="14">
        <v>1.8</v>
      </c>
      <c r="E14" s="14"/>
      <c r="F14" s="14">
        <v>-0.5</v>
      </c>
      <c r="G14" s="14">
        <v>1.8</v>
      </c>
      <c r="H14" s="14">
        <v>-2.2000000000000002</v>
      </c>
      <c r="I14" s="14"/>
      <c r="J14" s="14">
        <f t="shared" ref="J14:J15" si="5">B14+F14</f>
        <v>2.7</v>
      </c>
      <c r="K14" s="14">
        <f t="shared" ref="K14:K15" si="6">C14+G14</f>
        <v>3</v>
      </c>
      <c r="L14" s="14">
        <f>J14-K14</f>
        <v>-0.29999999999999982</v>
      </c>
    </row>
    <row r="15" spans="1:12" x14ac:dyDescent="0.2">
      <c r="A15" s="15" t="s">
        <v>18</v>
      </c>
      <c r="B15" s="16">
        <v>1.4</v>
      </c>
      <c r="C15" s="16">
        <v>1.1000000000000001</v>
      </c>
      <c r="D15" s="16">
        <v>0.3</v>
      </c>
      <c r="E15" s="16"/>
      <c r="F15" s="16">
        <v>1.1000000000000001</v>
      </c>
      <c r="G15" s="16">
        <v>1.4</v>
      </c>
      <c r="H15" s="16">
        <v>-0.3</v>
      </c>
      <c r="I15" s="16"/>
      <c r="J15" s="16">
        <f t="shared" si="5"/>
        <v>2.5</v>
      </c>
      <c r="K15" s="16">
        <f t="shared" si="6"/>
        <v>2.5</v>
      </c>
      <c r="L15" s="16">
        <f>J15-K15</f>
        <v>0</v>
      </c>
    </row>
  </sheetData>
  <mergeCells count="9">
    <mergeCell ref="B11:D11"/>
    <mergeCell ref="F11:H11"/>
    <mergeCell ref="J11:L11"/>
    <mergeCell ref="A3:L3"/>
    <mergeCell ref="A1:L1"/>
    <mergeCell ref="A10:L10"/>
    <mergeCell ref="B4:D4"/>
    <mergeCell ref="F4:H4"/>
    <mergeCell ref="J4:L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55A241ACF074385512498A31E7249" ma:contentTypeVersion="14" ma:contentTypeDescription="Create a new document." ma:contentTypeScope="" ma:versionID="59b8f7db23489c40a5b0b33ab7bc2a83">
  <xsd:schema xmlns:xsd="http://www.w3.org/2001/XMLSchema" xmlns:xs="http://www.w3.org/2001/XMLSchema" xmlns:p="http://schemas.microsoft.com/office/2006/metadata/properties" xmlns:ns3="cacb8ce1-1f54-463c-ab1c-3bf51efe93d7" xmlns:ns4="f11a6ac6-a380-4f9d-a427-7884ceb01eb3" targetNamespace="http://schemas.microsoft.com/office/2006/metadata/properties" ma:root="true" ma:fieldsID="53cb59d26cfe6282ff5ca8f844ff9a7d" ns3:_="" ns4:_="">
    <xsd:import namespace="cacb8ce1-1f54-463c-ab1c-3bf51efe93d7"/>
    <xsd:import namespace="f11a6ac6-a380-4f9d-a427-7884ceb01e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b8ce1-1f54-463c-ab1c-3bf51efe93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a6ac6-a380-4f9d-a427-7884ceb01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8C100-A1B7-48FA-8FFC-DE855E8030AC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4CF385DF-23F9-4E38-A6AB-BCB22D0307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47C97A-3234-47F8-83B5-0F3BAA8384F1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cacb8ce1-1f54-463c-ab1c-3bf51efe93d7"/>
    <ds:schemaRef ds:uri="f11a6ac6-a380-4f9d-a427-7884ceb01e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Actuals</vt:lpstr>
      <vt:lpstr>At A Glance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Bisson</dc:creator>
  <cp:lastModifiedBy>Samuel Vivas Imparato</cp:lastModifiedBy>
  <cp:lastPrinted>2021-12-15T18:43:23Z</cp:lastPrinted>
  <dcterms:created xsi:type="dcterms:W3CDTF">2021-12-15T17:24:10Z</dcterms:created>
  <dcterms:modified xsi:type="dcterms:W3CDTF">2023-10-20T03:20:22Z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0x010100E9055A241ACF074385512498A31E7249</vt:lpwstr>
  </property>
</Properties>
</file>