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Chris\Documents\Maven Analytics\Excel Maven\Udemy\Course 1 - Formulas &amp; Functions\FINAL Resource Docs\Excel\"/>
    </mc:Choice>
  </mc:AlternateContent>
  <xr:revisionPtr revIDLastSave="0" documentId="13_ncr:1_{D63E3503-AE9A-42E9-86CC-9AE5F48A79AA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ales Data" sheetId="2" r:id="rId1"/>
    <sheet name="Pick a Door" sheetId="8" r:id="rId2"/>
    <sheet name="Weather API" sheetId="7" r:id="rId3"/>
    <sheet name="NEW Weather API" sheetId="10" r:id="rId4"/>
    <sheet name="API key" sheetId="9" state="hidden" r:id="rId5"/>
    <sheet name="Door1" sheetId="3" r:id="rId6"/>
    <sheet name="Door2" sheetId="4" r:id="rId7"/>
    <sheet name="Door3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0" l="1"/>
  <c r="F5" i="10" s="1"/>
  <c r="C8" i="10" s="1"/>
  <c r="C11" i="10" l="1"/>
  <c r="B20" i="10"/>
  <c r="C18" i="10"/>
  <c r="C13" i="10"/>
  <c r="C9" i="10"/>
  <c r="C17" i="10"/>
  <c r="C12" i="10"/>
  <c r="C16" i="10"/>
  <c r="C19" i="10"/>
  <c r="C14" i="10"/>
  <c r="C10" i="10"/>
  <c r="E3" i="7"/>
  <c r="C11" i="7" s="1"/>
  <c r="C7" i="7" l="1"/>
  <c r="B20" i="7" l="1"/>
  <c r="C19" i="7"/>
  <c r="C9" i="7"/>
  <c r="C12" i="7"/>
  <c r="C17" i="7"/>
  <c r="C10" i="7"/>
  <c r="C13" i="7"/>
  <c r="C18" i="7"/>
  <c r="C14" i="7"/>
  <c r="C8" i="7"/>
  <c r="C16" i="7"/>
  <c r="F14" i="2" l="1"/>
  <c r="F7" i="2"/>
  <c r="F12" i="2"/>
  <c r="F3" i="2"/>
  <c r="F8" i="2"/>
  <c r="F13" i="2"/>
  <c r="F4" i="2"/>
  <c r="F9" i="2"/>
  <c r="E7" i="2"/>
  <c r="E12" i="2"/>
  <c r="E3" i="2"/>
  <c r="E8" i="2"/>
  <c r="E13" i="2"/>
  <c r="E4" i="2"/>
  <c r="E9" i="2"/>
  <c r="E14" i="2"/>
  <c r="E2" i="2"/>
  <c r="F2" i="2" l="1"/>
</calcChain>
</file>

<file path=xl/sharedStrings.xml><?xml version="1.0" encoding="utf-8"?>
<sst xmlns="http://schemas.openxmlformats.org/spreadsheetml/2006/main" count="588" uniqueCount="551">
  <si>
    <t>New York</t>
  </si>
  <si>
    <t>Revenue</t>
  </si>
  <si>
    <t>Profit</t>
  </si>
  <si>
    <t>ROI</t>
  </si>
  <si>
    <t>Spend</t>
  </si>
  <si>
    <t>Store Location</t>
  </si>
  <si>
    <t>Boston</t>
  </si>
  <si>
    <t>Detroit</t>
  </si>
  <si>
    <t>Year</t>
  </si>
  <si>
    <t>Year:</t>
  </si>
  <si>
    <t>11pm-12am</t>
  </si>
  <si>
    <t>10pm-11pm</t>
  </si>
  <si>
    <t>9pm-10pm</t>
  </si>
  <si>
    <t>8pm-9pm</t>
  </si>
  <si>
    <t>7pm-8pm</t>
  </si>
  <si>
    <t>6pm-7pm</t>
  </si>
  <si>
    <t>5pm-6pm</t>
  </si>
  <si>
    <t>4pm-5pm</t>
  </si>
  <si>
    <t>3pm-4pm</t>
  </si>
  <si>
    <t>2pm-3pm</t>
  </si>
  <si>
    <t>1pm-2pm</t>
  </si>
  <si>
    <t>12pm-1pm</t>
  </si>
  <si>
    <t>11am-12pm</t>
  </si>
  <si>
    <t>10am-11am</t>
  </si>
  <si>
    <t>9am-10am</t>
  </si>
  <si>
    <t>8am-9am</t>
  </si>
  <si>
    <t>7am-8am</t>
  </si>
  <si>
    <t>6am-7am</t>
  </si>
  <si>
    <t>5am-6am</t>
  </si>
  <si>
    <t>4am-5am</t>
  </si>
  <si>
    <t>3am-4am</t>
  </si>
  <si>
    <t>2am-3am</t>
  </si>
  <si>
    <t>Snow</t>
  </si>
  <si>
    <t>Pedestrian</t>
  </si>
  <si>
    <t>1am-2am</t>
  </si>
  <si>
    <t>Rain</t>
  </si>
  <si>
    <t>Bicycle</t>
  </si>
  <si>
    <t>12am-1am</t>
  </si>
  <si>
    <t>Dry</t>
  </si>
  <si>
    <t>Auto</t>
  </si>
  <si>
    <t>Time of Day drop down:</t>
  </si>
  <si>
    <t>Conditions Drop-down:</t>
  </si>
  <si>
    <t>Accident Type Drop-down:</t>
  </si>
  <si>
    <t>Longitude</t>
  </si>
  <si>
    <t>Latitude</t>
  </si>
  <si>
    <t>Station ID</t>
  </si>
  <si>
    <t>Location</t>
  </si>
  <si>
    <t>Air Pressure (mb)</t>
  </si>
  <si>
    <t>Visibility (mi)</t>
  </si>
  <si>
    <t>Wind Direction</t>
  </si>
  <si>
    <t>Wind Speed (mph)</t>
  </si>
  <si>
    <t>Conditions</t>
  </si>
  <si>
    <t>Precip (mm)</t>
  </si>
  <si>
    <t>Feels Like (F)</t>
  </si>
  <si>
    <t>Current Temp (F)</t>
  </si>
  <si>
    <t>Current Conditions</t>
  </si>
  <si>
    <t>Webservice XML Feed:</t>
  </si>
  <si>
    <t>c5779669caa5537b</t>
  </si>
  <si>
    <t>Weather API key:</t>
  </si>
  <si>
    <t>Enter Zip Code:</t>
  </si>
  <si>
    <t>01740</t>
  </si>
  <si>
    <t>Humidity (%)</t>
  </si>
  <si>
    <t>Precip Type</t>
  </si>
  <si>
    <t>Sky</t>
  </si>
  <si>
    <t>City ID</t>
  </si>
  <si>
    <t>90210</t>
  </si>
  <si>
    <t>COUNTRY</t>
  </si>
  <si>
    <t>CODE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</si>
  <si>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</si>
  <si>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</si>
  <si>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</si>
  <si>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</si>
  <si>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</si>
  <si>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</si>
  <si>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</si>
  <si>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</si>
  <si>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</si>
  <si>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</si>
  <si>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</si>
  <si>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</si>
  <si>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</si>
  <si>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</si>
  <si>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</si>
  <si>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</si>
  <si>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</si>
  <si>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</si>
  <si>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</si>
  <si>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</si>
  <si>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</si>
  <si>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</si>
  <si>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</si>
  <si>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</si>
  <si>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</si>
  <si>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</si>
  <si>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</si>
  <si>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</si>
  <si>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</si>
  <si>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</si>
  <si>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</si>
  <si>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</si>
  <si>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</si>
  <si>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</si>
  <si>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</si>
  <si>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</si>
  <si>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</si>
  <si>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</si>
  <si>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</si>
  <si>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</si>
  <si>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</si>
  <si>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</si>
  <si>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</si>
  <si>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</si>
  <si>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</si>
  <si>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</si>
  <si>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</si>
  <si>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</si>
  <si>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</si>
  <si>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</si>
  <si>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</si>
  <si>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</si>
  <si>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</si>
  <si>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</si>
  <si>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</si>
  <si>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</si>
  <si>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</si>
  <si>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</si>
  <si>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</si>
  <si>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</si>
  <si>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</si>
  <si>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</si>
  <si>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</si>
  <si>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</si>
  <si>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</si>
  <si>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</si>
  <si>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</si>
  <si>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</si>
  <si>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</si>
  <si>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</si>
  <si>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</si>
  <si>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</si>
  <si>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</si>
  <si>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</si>
  <si>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</si>
  <si>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</si>
  <si>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</si>
  <si>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</si>
  <si>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</si>
  <si>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</si>
  <si>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</si>
  <si>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</si>
  <si>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</si>
  <si>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</si>
  <si>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</si>
  <si>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</si>
  <si>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</si>
  <si>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</si>
  <si>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</si>
  <si>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</si>
  <si>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</si>
  <si>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</si>
  <si>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</si>
  <si>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</si>
  <si>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</si>
  <si>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</si>
  <si>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</si>
  <si>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</si>
  <si>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</si>
  <si>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</si>
  <si>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</si>
  <si>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</si>
  <si>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</si>
  <si>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</si>
  <si>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</si>
  <si>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</si>
  <si>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</si>
  <si>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</si>
  <si>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</si>
  <si>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</si>
  <si>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</si>
  <si>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</si>
  <si>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</si>
  <si>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</si>
  <si>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</si>
  <si>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</si>
  <si>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</si>
  <si>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</si>
  <si>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</si>
  <si>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</si>
  <si>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</si>
  <si>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</si>
  <si>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</si>
  <si>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</si>
  <si>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</si>
  <si>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</si>
  <si>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</si>
  <si>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</si>
  <si>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</si>
  <si>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</si>
  <si>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</si>
  <si>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</si>
  <si>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</si>
  <si>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</si>
  <si>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</si>
  <si>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</si>
  <si>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</si>
  <si>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</si>
  <si>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</si>
  <si>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</si>
  <si>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</si>
  <si>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</si>
  <si>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</si>
  <si>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</si>
  <si>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</si>
  <si>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</si>
  <si>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</si>
  <si>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</si>
  <si>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</si>
  <si>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</si>
  <si>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</si>
  <si>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</si>
  <si>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</si>
  <si>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</si>
  <si>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</si>
  <si>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</si>
  <si>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</si>
  <si>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</si>
  <si>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</si>
  <si>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</si>
  <si>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</si>
  <si>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</si>
  <si>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</si>
  <si>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</si>
  <si>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</si>
  <si>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</si>
  <si>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</si>
  <si>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</si>
  <si>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</si>
  <si>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</si>
  <si>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</si>
  <si>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</si>
  <si>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</si>
  <si>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</si>
  <si>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</si>
  <si>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</si>
  <si>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</si>
  <si>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</si>
  <si>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</si>
  <si>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</si>
  <si>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</si>
  <si>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</si>
  <si>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</si>
  <si>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</si>
  <si>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</si>
  <si>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</si>
  <si>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</si>
  <si>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</si>
  <si>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</si>
  <si>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</si>
  <si>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</si>
  <si>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</si>
  <si>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</si>
  <si>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</si>
  <si>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</si>
  <si>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</si>
  <si>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</si>
  <si>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</si>
  <si>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</si>
  <si>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</si>
  <si>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</si>
  <si>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</si>
  <si>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</si>
  <si>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</si>
  <si>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</si>
  <si>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</si>
  <si>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</si>
  <si>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</si>
  <si>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</si>
  <si>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</si>
  <si>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</si>
  <si>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</si>
  <si>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</si>
  <si>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</si>
  <si>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</si>
  <si>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</si>
  <si>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</si>
  <si>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</si>
  <si>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</si>
  <si>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</si>
  <si>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</si>
  <si>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</si>
  <si>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</si>
  <si>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</si>
  <si>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</si>
  <si>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</si>
  <si>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</si>
  <si>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</si>
  <si>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</si>
  <si>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</si>
  <si>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</si>
  <si>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</si>
  <si>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</si>
  <si>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</si>
  <si>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</si>
  <si>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</si>
  <si>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</si>
  <si>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</si>
  <si>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</si>
  <si>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</si>
  <si>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r>
      <rPr>
        <b/>
        <i/>
        <sz val="9"/>
        <color theme="1"/>
        <rFont val="Calibri"/>
        <family val="2"/>
        <scheme val="minor"/>
      </rPr>
      <t>Example:</t>
    </r>
    <r>
      <rPr>
        <i/>
        <sz val="9"/>
        <color theme="1"/>
        <rFont val="Calibri"/>
        <family val="2"/>
        <scheme val="minor"/>
      </rPr>
      <t xml:space="preserve"> http://api.openweathermap.org/data/2.5/weather?zip=90210,US&amp;APPID=</t>
    </r>
    <r>
      <rPr>
        <b/>
        <i/>
        <sz val="9"/>
        <color theme="1"/>
        <rFont val="Calibri"/>
        <family val="2"/>
        <scheme val="minor"/>
      </rPr>
      <t>XXXX</t>
    </r>
    <r>
      <rPr>
        <i/>
        <sz val="9"/>
        <color theme="1"/>
        <rFont val="Calibri"/>
        <family val="2"/>
        <scheme val="minor"/>
      </rPr>
      <t>&amp;units=imperial&amp;mode=xml</t>
    </r>
  </si>
  <si>
    <r>
      <t>Webservice XML Feed (</t>
    </r>
    <r>
      <rPr>
        <b/>
        <i/>
        <sz val="11"/>
        <rFont val="Calibri"/>
        <family val="2"/>
        <scheme val="minor"/>
      </rPr>
      <t>Open Weather Map</t>
    </r>
    <r>
      <rPr>
        <i/>
        <sz val="11"/>
        <rFont val="Calibri"/>
        <family val="2"/>
        <scheme val="minor"/>
      </rPr>
      <t>):</t>
    </r>
  </si>
  <si>
    <t>Select Country:</t>
  </si>
  <si>
    <t>AF</t>
  </si>
  <si>
    <t>AL</t>
  </si>
  <si>
    <t>DZ</t>
  </si>
  <si>
    <t>AS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</si>
  <si>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</si>
  <si>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</si>
  <si>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</si>
  <si>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</si>
  <si>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</si>
  <si>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</si>
  <si>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</si>
  <si>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</si>
  <si>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</si>
  <si>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</si>
  <si>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</si>
  <si>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</si>
  <si>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</si>
  <si>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</si>
  <si>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</si>
  <si>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</si>
  <si>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</si>
  <si>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</si>
  <si>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</si>
  <si>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</si>
  <si>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BT</t>
  </si>
  <si>
    <t>BO</t>
  </si>
  <si>
    <t>BA</t>
  </si>
  <si>
    <t>BW</t>
  </si>
  <si>
    <t>BR</t>
  </si>
  <si>
    <t>IO</t>
  </si>
  <si>
    <t>VG</t>
  </si>
  <si>
    <t>BN</t>
  </si>
  <si>
    <t>BG</t>
  </si>
  <si>
    <t>BF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</si>
  <si>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</si>
  <si>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</si>
  <si>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</si>
  <si>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</si>
  <si>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</si>
  <si>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</si>
  <si>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</si>
  <si>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</si>
  <si>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</si>
  <si>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</si>
  <si>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CX</t>
  </si>
  <si>
    <t>CC</t>
  </si>
  <si>
    <t>CO</t>
  </si>
  <si>
    <t>KM</t>
  </si>
  <si>
    <t>CK</t>
  </si>
  <si>
    <t>CR</t>
  </si>
  <si>
    <t>HR</t>
  </si>
  <si>
    <t>CU</t>
  </si>
  <si>
    <t>CW</t>
  </si>
  <si>
    <t>CY</t>
  </si>
  <si>
    <t>CZ</t>
  </si>
  <si>
    <t>CD</t>
  </si>
  <si>
    <t>DK</t>
  </si>
  <si>
    <t>DJ</t>
  </si>
  <si>
    <t>DM</t>
  </si>
  <si>
    <t>DO</t>
  </si>
  <si>
    <t>TL</t>
  </si>
  <si>
    <t>EC</t>
  </si>
  <si>
    <t>EG</t>
  </si>
  <si>
    <t>SV</t>
  </si>
  <si>
    <t>GQ</t>
  </si>
  <si>
    <t>ER</t>
  </si>
  <si>
    <t>EE</t>
  </si>
  <si>
    <t>ET</t>
  </si>
  <si>
    <t>FK</t>
  </si>
  <si>
    <t>FO</t>
  </si>
  <si>
    <t>FJ</t>
  </si>
  <si>
    <t>FI</t>
  </si>
  <si>
    <t>FR</t>
  </si>
  <si>
    <t>PF</t>
  </si>
  <si>
    <t>GA</t>
  </si>
  <si>
    <t>GM</t>
  </si>
  <si>
    <t>GE</t>
  </si>
  <si>
    <t>DE</t>
  </si>
  <si>
    <t>GH</t>
  </si>
  <si>
    <t>GI</t>
  </si>
  <si>
    <t>GR</t>
  </si>
  <si>
    <t>GL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</si>
  <si>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</si>
  <si>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</si>
  <si>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</si>
  <si>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</si>
  <si>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</si>
  <si>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</si>
  <si>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</si>
  <si>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</si>
  <si>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</si>
  <si>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</si>
  <si>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</si>
  <si>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</si>
  <si>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</si>
  <si>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</si>
  <si>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</t>
  </si>
  <si>
    <t>IQ</t>
  </si>
  <si>
    <t>IE</t>
  </si>
  <si>
    <t>IM</t>
  </si>
  <si>
    <t>IL</t>
  </si>
  <si>
    <t>IT</t>
  </si>
  <si>
    <t>CI</t>
  </si>
  <si>
    <t>JM</t>
  </si>
  <si>
    <t>JP</t>
  </si>
  <si>
    <t>JE</t>
  </si>
  <si>
    <t>JO</t>
  </si>
  <si>
    <t>KZ</t>
  </si>
  <si>
    <t>KE</t>
  </si>
  <si>
    <t>KI</t>
  </si>
  <si>
    <t>XK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</si>
  <si>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</si>
  <si>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</si>
  <si>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</si>
  <si>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</si>
  <si>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</si>
  <si>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</si>
  <si>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</si>
  <si>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</si>
  <si>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</si>
  <si>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</si>
  <si>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LU</t>
  </si>
  <si>
    <t>MO</t>
  </si>
  <si>
    <t>MK</t>
  </si>
  <si>
    <t>MG</t>
  </si>
  <si>
    <t>MW</t>
  </si>
  <si>
    <t>MY</t>
  </si>
  <si>
    <t>MV</t>
  </si>
  <si>
    <t>ML</t>
  </si>
  <si>
    <t>MT</t>
  </si>
  <si>
    <t>MH</t>
  </si>
  <si>
    <t>MR</t>
  </si>
  <si>
    <t>MU</t>
  </si>
  <si>
    <t>YT</t>
  </si>
  <si>
    <t>MX</t>
  </si>
  <si>
    <t>FM</t>
  </si>
  <si>
    <t>MD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</si>
  <si>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</si>
  <si>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</si>
  <si>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</si>
  <si>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</si>
  <si>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</si>
  <si>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</si>
  <si>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</si>
  <si>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</si>
  <si>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</si>
  <si>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</si>
  <si>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NL</t>
  </si>
  <si>
    <t>AN</t>
  </si>
  <si>
    <t>NC</t>
  </si>
  <si>
    <t>NZ</t>
  </si>
  <si>
    <t>NI</t>
  </si>
  <si>
    <t>NE</t>
  </si>
  <si>
    <t>NG</t>
  </si>
  <si>
    <t>NU</t>
  </si>
  <si>
    <t>KP</t>
  </si>
  <si>
    <t>MP</t>
  </si>
  <si>
    <t>NO</t>
  </si>
  <si>
    <t>OM</t>
  </si>
  <si>
    <t>PK</t>
  </si>
  <si>
    <t>PW</t>
  </si>
  <si>
    <t>PS</t>
  </si>
  <si>
    <t>PA</t>
  </si>
  <si>
    <t>PG</t>
  </si>
  <si>
    <t>PY</t>
  </si>
  <si>
    <t>PE</t>
  </si>
  <si>
    <t>PH</t>
  </si>
  <si>
    <t>PN</t>
  </si>
  <si>
    <t>PL</t>
  </si>
  <si>
    <t>PT</t>
  </si>
  <si>
    <t>PR</t>
  </si>
  <si>
    <t>QA</t>
  </si>
  <si>
    <t>CG</t>
  </si>
  <si>
    <t>RE</t>
  </si>
  <si>
    <t>RO</t>
  </si>
  <si>
    <t>RU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</si>
  <si>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</si>
  <si>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</si>
  <si>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</si>
  <si>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</si>
  <si>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</si>
  <si>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</si>
  <si>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</si>
  <si>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</si>
  <si>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</si>
  <si>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</si>
  <si>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</si>
  <si>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</si>
  <si>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</si>
  <si>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</si>
  <si>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</si>
  <si>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</si>
  <si>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</si>
  <si>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</si>
  <si>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</si>
  <si>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</si>
  <si>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</si>
  <si>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</t>
  </si>
  <si>
    <t>ZA</t>
  </si>
  <si>
    <t>KR</t>
  </si>
  <si>
    <t>SS</t>
  </si>
  <si>
    <t>ES</t>
  </si>
  <si>
    <t>LK</t>
  </si>
  <si>
    <t>SD</t>
  </si>
  <si>
    <t>SR</t>
  </si>
  <si>
    <t>SJ</t>
  </si>
  <si>
    <t>SZ</t>
  </si>
  <si>
    <t>SE</t>
  </si>
  <si>
    <t>CH</t>
  </si>
  <si>
    <t>SY</t>
  </si>
  <si>
    <t>TW</t>
  </si>
  <si>
    <t>TJ</t>
  </si>
  <si>
    <t>TZ</t>
  </si>
  <si>
    <t>TH</t>
  </si>
  <si>
    <t>TG</t>
  </si>
  <si>
    <t>TK</t>
  </si>
  <si>
    <t>TO</t>
  </si>
  <si>
    <t>TT</t>
  </si>
  <si>
    <t>TN</t>
  </si>
  <si>
    <t>TR</t>
  </si>
  <si>
    <t>TM</t>
  </si>
  <si>
    <t>TC</t>
  </si>
  <si>
    <t>TV</t>
  </si>
  <si>
    <t>VI</t>
  </si>
  <si>
    <t>UG</t>
  </si>
  <si>
    <t>UA</t>
  </si>
  <si>
    <t>AE</t>
  </si>
  <si>
    <t>GB</t>
  </si>
  <si>
    <t>US</t>
  </si>
  <si>
    <t>UY</t>
  </si>
  <si>
    <t>UZ</t>
  </si>
  <si>
    <t>VU</t>
  </si>
  <si>
    <t>VA</t>
  </si>
  <si>
    <t>VE</t>
  </si>
  <si>
    <t>VN</t>
  </si>
  <si>
    <t>WF</t>
  </si>
  <si>
    <t>EH</t>
  </si>
  <si>
    <t>YE</t>
  </si>
  <si>
    <t>ZM</t>
  </si>
  <si>
    <t>ZW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</si>
</sst>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409]m/d/yy\ h:mm\ AM/PM;@"/>
  </numFmts>
  <fonts count="2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0"/>
      </top>
      <bottom style="thick">
        <color theme="0"/>
      </bottom>
      <diagonal/>
    </border>
    <border>
      <left/>
      <right style="thick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right"/>
    </xf>
    <xf numFmtId="0" fontId="3" fillId="3" borderId="0" xfId="0" applyFont="1" applyFill="1" applyAlignment="1">
      <alignment horizontal="center"/>
    </xf>
    <xf numFmtId="14" fontId="5" fillId="0" borderId="0" xfId="2" applyNumberForma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49" fontId="6" fillId="5" borderId="6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0" fillId="0" borderId="0" xfId="0" applyFont="1" applyFill="1" applyAlignment="1">
      <alignment wrapText="1"/>
    </xf>
    <xf numFmtId="0" fontId="11" fillId="0" borderId="0" xfId="0" applyFont="1" applyFill="1" applyAlignment="1">
      <alignment horizontal="left"/>
    </xf>
    <xf numFmtId="164" fontId="0" fillId="4" borderId="4" xfId="0" applyNumberFormat="1" applyFont="1" applyFill="1" applyBorder="1" applyAlignment="1">
      <alignment horizontal="center"/>
    </xf>
    <xf numFmtId="164" fontId="12" fillId="6" borderId="5" xfId="0" applyNumberFormat="1" applyFont="1" applyFill="1" applyBorder="1" applyAlignment="1">
      <alignment horizontal="center" vertical="center"/>
    </xf>
    <xf numFmtId="164" fontId="12" fillId="6" borderId="1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/>
    </xf>
    <xf numFmtId="49" fontId="15" fillId="5" borderId="0" xfId="0" applyNumberFormat="1" applyFont="1" applyFill="1" applyAlignment="1">
      <alignment horizontal="center"/>
    </xf>
    <xf numFmtId="49" fontId="13" fillId="0" borderId="6" xfId="0" applyNumberFormat="1" applyFont="1" applyFill="1" applyBorder="1" applyAlignment="1">
      <alignment horizontal="center"/>
    </xf>
    <xf numFmtId="9" fontId="0" fillId="4" borderId="4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0" fillId="0" borderId="13" xfId="0" applyBorder="1"/>
    <xf numFmtId="0" fontId="10" fillId="0" borderId="0" xfId="0" applyFont="1" applyFill="1" applyAlignment="1">
      <alignment vertical="top"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16" fillId="0" borderId="0" xfId="0" applyFont="1" applyAlignment="1">
      <alignment horizontal="center"/>
    </xf>
    <xf numFmtId="0" fontId="3" fillId="0" borderId="0" xfId="0" applyFont="1"/>
    <xf numFmtId="0" fontId="0" fillId="0" borderId="0" xfId="0" quotePrefix="1"/>
    <xf numFmtId="0" fontId="18" fillId="0" borderId="0" xfId="0" applyFont="1"/>
    <xf numFmtId="0" fontId="4" fillId="4" borderId="14" xfId="0" applyFont="1" applyFill="1" applyBorder="1" applyAlignment="1">
      <alignment horizontal="center"/>
    </xf>
    <xf numFmtId="0" fontId="0" fillId="0" borderId="14" xfId="0" applyBorder="1"/>
    <xf numFmtId="0" fontId="17" fillId="0" borderId="0" xfId="0" applyFont="1" applyAlignment="1">
      <alignment horizontal="center"/>
    </xf>
    <xf numFmtId="49" fontId="6" fillId="5" borderId="14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1" fillId="0" borderId="14" xfId="0" applyNumberFormat="1" applyFont="1" applyFill="1" applyBorder="1" applyAlignment="1">
      <alignment horizontal="center"/>
    </xf>
    <xf numFmtId="0" fontId="23" fillId="8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0" fontId="17" fillId="7" borderId="0" xfId="0" applyFont="1" applyFill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top" wrapText="1"/>
    </xf>
    <xf numFmtId="49" fontId="22" fillId="5" borderId="14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165" fontId="8" fillId="6" borderId="15" xfId="0" applyNumberFormat="1" applyFont="1" applyFill="1" applyBorder="1" applyAlignment="1">
      <alignment horizontal="center" vertical="center"/>
    </xf>
    <xf numFmtId="165" fontId="8" fillId="6" borderId="17" xfId="0" applyNumberFormat="1" applyFont="1" applyFill="1" applyBorder="1" applyAlignment="1">
      <alignment horizontal="center" vertical="center"/>
    </xf>
    <xf numFmtId="165" fontId="8" fillId="6" borderId="16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top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0</xdr:colOff>
      <xdr:row>20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50520C5-2BFA-4E91-A0CD-EC7D2DD99FDE}"/>
            </a:ext>
          </a:extLst>
        </xdr:cNvPr>
        <xdr:cNvSpPr/>
      </xdr:nvSpPr>
      <xdr:spPr>
        <a:xfrm>
          <a:off x="4503420" y="3169920"/>
          <a:ext cx="5577840" cy="84582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u="sng">
              <a:solidFill>
                <a:sysClr val="windowText" lastClr="000000"/>
              </a:solidFill>
            </a:rPr>
            <a:t>IMPORTANT NOTE</a:t>
          </a:r>
          <a:r>
            <a:rPr lang="en-US" sz="1200" b="1">
              <a:solidFill>
                <a:sysClr val="windowText" lastClr="000000"/>
              </a:solidFill>
            </a:rPr>
            <a:t>:</a:t>
          </a:r>
        </a:p>
        <a:p>
          <a:pPr algn="l"/>
          <a:endParaRPr lang="en-US" sz="500">
            <a:solidFill>
              <a:sysClr val="windowText" lastClr="000000"/>
            </a:solidFill>
          </a:endParaRPr>
        </a:p>
        <a:p>
          <a:pPr algn="l"/>
          <a:r>
            <a:rPr lang="en-US" sz="1200" i="1">
              <a:solidFill>
                <a:sysClr val="windowText" lastClr="000000"/>
              </a:solidFill>
            </a:rPr>
            <a:t>You need to</a:t>
          </a:r>
          <a:r>
            <a:rPr lang="en-US" sz="1200" i="1" baseline="0">
              <a:solidFill>
                <a:sysClr val="windowText" lastClr="000000"/>
              </a:solidFill>
            </a:rPr>
            <a:t> s</a:t>
          </a:r>
          <a:r>
            <a:rPr lang="en-US" sz="1200" i="1">
              <a:solidFill>
                <a:sysClr val="windowText" lastClr="000000"/>
              </a:solidFill>
            </a:rPr>
            <a:t>ign</a:t>
          </a:r>
          <a:r>
            <a:rPr lang="en-US" sz="1200" i="1" baseline="0">
              <a:solidFill>
                <a:sysClr val="windowText" lastClr="000000"/>
              </a:solidFill>
            </a:rPr>
            <a:t> up for your own free API key (</a:t>
          </a:r>
          <a:r>
            <a:rPr lang="en-US" sz="1200" b="1" i="1" baseline="0">
              <a:solidFill>
                <a:sysClr val="windowText" lastClr="000000"/>
              </a:solidFill>
            </a:rPr>
            <a:t>https://openweathermap.org/api</a:t>
          </a:r>
          <a:r>
            <a:rPr lang="en-US" sz="1200" b="0" i="1" baseline="0">
              <a:solidFill>
                <a:sysClr val="windowText" lastClr="000000"/>
              </a:solidFill>
            </a:rPr>
            <a:t>) </a:t>
          </a:r>
          <a:r>
            <a:rPr lang="en-US" sz="1200" i="1" baseline="0">
              <a:solidFill>
                <a:sysClr val="windowText" lastClr="000000"/>
              </a:solidFill>
            </a:rPr>
            <a:t>and plug it into cell </a:t>
          </a:r>
          <a:r>
            <a:rPr lang="en-US" sz="1200" b="1" i="1" baseline="0">
              <a:solidFill>
                <a:sysClr val="windowText" lastClr="000000"/>
              </a:solidFill>
            </a:rPr>
            <a:t>C4</a:t>
          </a:r>
          <a:r>
            <a:rPr lang="en-US" sz="1200" i="1" baseline="0">
              <a:solidFill>
                <a:sysClr val="windowText" lastClr="000000"/>
              </a:solidFill>
            </a:rPr>
            <a:t> in order for the WEBSERVICE function to populate in cell </a:t>
          </a:r>
          <a:r>
            <a:rPr lang="en-US" sz="1200" b="1" i="1" baseline="0">
              <a:solidFill>
                <a:sysClr val="windowText" lastClr="000000"/>
              </a:solidFill>
            </a:rPr>
            <a:t>F5</a:t>
          </a:r>
          <a:r>
            <a:rPr lang="en-US" sz="1200" i="1" baseline="0">
              <a:solidFill>
                <a:sysClr val="windowText" lastClr="000000"/>
              </a:solidFill>
            </a:rPr>
            <a:t>.</a:t>
          </a:r>
          <a:endParaRPr lang="en-US" sz="1200" i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577422</xdr:colOff>
      <xdr:row>21</xdr:row>
      <xdr:rowOff>38100</xdr:rowOff>
    </xdr:to>
    <xdr:pic>
      <xdr:nvPicPr>
        <xdr:cNvPr id="3" name="Picture 2" descr="http://40.media.tumblr.com/tumblr_lzrnlduF7z1qaxzado1_1280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63822" cy="403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187705</xdr:colOff>
      <xdr:row>24</xdr:row>
      <xdr:rowOff>19049</xdr:rowOff>
    </xdr:to>
    <xdr:pic>
      <xdr:nvPicPr>
        <xdr:cNvPr id="3" name="Picture 2" descr="http://36.media.tumblr.com/tumblr_lzri1rAyNd1qaxzado1_1280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893305" cy="4591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485775</xdr:colOff>
      <xdr:row>23</xdr:row>
      <xdr:rowOff>104775</xdr:rowOff>
    </xdr:to>
    <xdr:pic>
      <xdr:nvPicPr>
        <xdr:cNvPr id="2" name="Picture 1" descr="http://cf.broadsheet.ie/wp-content/uploads/2012/06/nic1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81775" cy="448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17"/>
  <sheetViews>
    <sheetView showGridLines="0" tabSelected="1" workbookViewId="0">
      <selection activeCell="F16" sqref="F16"/>
    </sheetView>
  </sheetViews>
  <sheetFormatPr defaultRowHeight="14.4" x14ac:dyDescent="0.3"/>
  <cols>
    <col min="1" max="1" width="9.109375" style="8"/>
    <col min="2" max="2" width="15.6640625" customWidth="1"/>
    <col min="3" max="3" width="11.6640625" customWidth="1"/>
    <col min="4" max="4" width="11" customWidth="1"/>
    <col min="5" max="5" width="10.88671875" customWidth="1"/>
    <col min="7" max="7" width="5.44140625" customWidth="1"/>
    <col min="8" max="8" width="10.33203125" customWidth="1"/>
    <col min="9" max="9" width="12" style="7" customWidth="1"/>
    <col min="10" max="10" width="10.44140625" customWidth="1"/>
    <col min="11" max="11" width="11.5546875" customWidth="1"/>
    <col min="12" max="12" width="10.33203125" customWidth="1"/>
  </cols>
  <sheetData>
    <row r="1" spans="1:12" x14ac:dyDescent="0.3">
      <c r="A1" s="1" t="s">
        <v>8</v>
      </c>
      <c r="B1" s="1" t="s">
        <v>5</v>
      </c>
      <c r="C1" s="2" t="s">
        <v>1</v>
      </c>
      <c r="D1" s="2" t="s">
        <v>4</v>
      </c>
      <c r="E1" s="2" t="s">
        <v>2</v>
      </c>
      <c r="F1" s="2" t="s">
        <v>3</v>
      </c>
    </row>
    <row r="2" spans="1:12" x14ac:dyDescent="0.3">
      <c r="A2" s="8">
        <v>2013</v>
      </c>
      <c r="B2" s="3" t="s">
        <v>6</v>
      </c>
      <c r="C2" s="4">
        <v>1099</v>
      </c>
      <c r="D2" s="4">
        <v>643</v>
      </c>
      <c r="E2" s="5">
        <f t="shared" ref="E2:E4" si="0">C2-D2</f>
        <v>456</v>
      </c>
      <c r="F2" s="6">
        <f>C2/D2</f>
        <v>1.7091757387247279</v>
      </c>
      <c r="I2" s="9" t="s">
        <v>9</v>
      </c>
      <c r="J2" s="10">
        <v>2013</v>
      </c>
      <c r="K2" s="41"/>
    </row>
    <row r="3" spans="1:12" x14ac:dyDescent="0.3">
      <c r="A3" s="8">
        <v>2013</v>
      </c>
      <c r="B3" s="3" t="s">
        <v>0</v>
      </c>
      <c r="C3" s="5">
        <v>1944</v>
      </c>
      <c r="D3" s="5">
        <v>964</v>
      </c>
      <c r="E3" s="5">
        <f t="shared" si="0"/>
        <v>980</v>
      </c>
      <c r="F3" s="6">
        <f t="shared" ref="F3:F4" si="1">C3/D3</f>
        <v>2.0165975103734439</v>
      </c>
    </row>
    <row r="4" spans="1:12" ht="15" thickBot="1" x14ac:dyDescent="0.35">
      <c r="A4" s="8">
        <v>2013</v>
      </c>
      <c r="B4" s="3" t="s">
        <v>7</v>
      </c>
      <c r="C4" s="5">
        <v>1743</v>
      </c>
      <c r="D4" s="5">
        <v>830</v>
      </c>
      <c r="E4" s="5">
        <f t="shared" si="0"/>
        <v>913</v>
      </c>
      <c r="F4" s="6">
        <f t="shared" si="1"/>
        <v>2.1</v>
      </c>
      <c r="H4" s="30"/>
      <c r="I4" s="28" t="s">
        <v>1</v>
      </c>
      <c r="J4" s="29" t="s">
        <v>4</v>
      </c>
      <c r="K4" s="29" t="s">
        <v>2</v>
      </c>
      <c r="L4" s="29" t="s">
        <v>3</v>
      </c>
    </row>
    <row r="5" spans="1:12" ht="15" thickBot="1" x14ac:dyDescent="0.35">
      <c r="H5" s="31" t="s">
        <v>6</v>
      </c>
      <c r="I5" s="27"/>
      <c r="J5" s="27"/>
      <c r="K5" s="27"/>
      <c r="L5" s="34"/>
    </row>
    <row r="6" spans="1:12" ht="15" thickBot="1" x14ac:dyDescent="0.35">
      <c r="A6" s="1" t="s">
        <v>8</v>
      </c>
      <c r="B6" s="1" t="s">
        <v>5</v>
      </c>
      <c r="C6" s="2" t="s">
        <v>1</v>
      </c>
      <c r="D6" s="2" t="s">
        <v>4</v>
      </c>
      <c r="E6" s="2" t="s">
        <v>2</v>
      </c>
      <c r="F6" s="2" t="s">
        <v>3</v>
      </c>
      <c r="H6" s="31" t="s">
        <v>0</v>
      </c>
      <c r="I6" s="27"/>
      <c r="J6" s="27"/>
      <c r="K6" s="27"/>
      <c r="L6" s="34"/>
    </row>
    <row r="7" spans="1:12" ht="15" thickBot="1" x14ac:dyDescent="0.35">
      <c r="A7" s="8">
        <v>2014</v>
      </c>
      <c r="B7" s="3" t="s">
        <v>6</v>
      </c>
      <c r="C7" s="5">
        <v>1204</v>
      </c>
      <c r="D7" s="5">
        <v>720</v>
      </c>
      <c r="E7" s="5">
        <f>C7-D7</f>
        <v>484</v>
      </c>
      <c r="F7" s="6">
        <f>C7/D7</f>
        <v>1.6722222222222223</v>
      </c>
      <c r="H7" s="31" t="s">
        <v>7</v>
      </c>
      <c r="I7" s="27"/>
      <c r="J7" s="27"/>
      <c r="K7" s="27"/>
      <c r="L7" s="34"/>
    </row>
    <row r="8" spans="1:12" x14ac:dyDescent="0.3">
      <c r="A8" s="8">
        <v>2014</v>
      </c>
      <c r="B8" s="3" t="s">
        <v>0</v>
      </c>
      <c r="C8" s="5">
        <v>1293</v>
      </c>
      <c r="D8" s="5">
        <v>857</v>
      </c>
      <c r="E8" s="5">
        <f>C8-D8</f>
        <v>436</v>
      </c>
      <c r="F8" s="6">
        <f>C8/D8</f>
        <v>1.5087514585764294</v>
      </c>
    </row>
    <row r="9" spans="1:12" x14ac:dyDescent="0.3">
      <c r="A9" s="8">
        <v>2014</v>
      </c>
      <c r="B9" s="3" t="s">
        <v>7</v>
      </c>
      <c r="C9" s="5">
        <v>1609</v>
      </c>
      <c r="D9" s="5">
        <v>910</v>
      </c>
      <c r="E9" s="5">
        <f>C9-D9</f>
        <v>699</v>
      </c>
      <c r="F9" s="6">
        <f>C9/D9</f>
        <v>1.7681318681318681</v>
      </c>
    </row>
    <row r="11" spans="1:12" x14ac:dyDescent="0.3">
      <c r="A11" s="1" t="s">
        <v>8</v>
      </c>
      <c r="B11" s="1" t="s">
        <v>5</v>
      </c>
      <c r="C11" s="2" t="s">
        <v>1</v>
      </c>
      <c r="D11" s="2" t="s">
        <v>4</v>
      </c>
      <c r="E11" s="2" t="s">
        <v>2</v>
      </c>
      <c r="F11" s="2" t="s">
        <v>3</v>
      </c>
    </row>
    <row r="12" spans="1:12" x14ac:dyDescent="0.3">
      <c r="A12" s="8">
        <v>2015</v>
      </c>
      <c r="B12" s="3" t="s">
        <v>6</v>
      </c>
      <c r="C12" s="5">
        <v>1726</v>
      </c>
      <c r="D12" s="5">
        <v>758</v>
      </c>
      <c r="E12" s="5">
        <f>C12-D12</f>
        <v>968</v>
      </c>
      <c r="F12" s="6">
        <f>C12/D12</f>
        <v>2.2770448548812663</v>
      </c>
    </row>
    <row r="13" spans="1:12" x14ac:dyDescent="0.3">
      <c r="A13" s="8">
        <v>2015</v>
      </c>
      <c r="B13" s="3" t="s">
        <v>0</v>
      </c>
      <c r="C13" s="5">
        <v>1828</v>
      </c>
      <c r="D13" s="5">
        <v>840</v>
      </c>
      <c r="E13" s="5">
        <f>C13-D13</f>
        <v>988</v>
      </c>
      <c r="F13" s="6">
        <f>C13/D13</f>
        <v>2.176190476190476</v>
      </c>
    </row>
    <row r="14" spans="1:12" x14ac:dyDescent="0.3">
      <c r="A14" s="8">
        <v>2015</v>
      </c>
      <c r="B14" s="3" t="s">
        <v>7</v>
      </c>
      <c r="C14" s="5">
        <v>1494</v>
      </c>
      <c r="D14" s="5">
        <v>909</v>
      </c>
      <c r="E14" s="5">
        <f>C14-D14</f>
        <v>585</v>
      </c>
      <c r="F14" s="6">
        <f>C14/D14</f>
        <v>1.6435643564356435</v>
      </c>
    </row>
    <row r="17" spans="2:2" x14ac:dyDescent="0.3">
      <c r="B17" s="11"/>
    </row>
  </sheetData>
  <dataValidations count="1">
    <dataValidation type="list" allowBlank="1" showInputMessage="1" showErrorMessage="1" sqref="J2" xr:uid="{00000000-0002-0000-0000-000000000000}">
      <formula1>"2013,2014,2015"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A3:B8"/>
  <sheetViews>
    <sheetView workbookViewId="0">
      <selection activeCell="A7" sqref="A7"/>
    </sheetView>
  </sheetViews>
  <sheetFormatPr defaultRowHeight="14.4" x14ac:dyDescent="0.3"/>
  <cols>
    <col min="1" max="1" width="9.109375" style="8"/>
    <col min="2" max="2" width="19" customWidth="1"/>
  </cols>
  <sheetData>
    <row r="3" spans="1:2" x14ac:dyDescent="0.3">
      <c r="A3" s="35"/>
      <c r="B3" s="36"/>
    </row>
    <row r="6" spans="1:2" x14ac:dyDescent="0.3">
      <c r="A6" s="35"/>
      <c r="B6" s="36"/>
    </row>
    <row r="7" spans="1:2" x14ac:dyDescent="0.3">
      <c r="A7" s="35"/>
      <c r="B7" s="36"/>
    </row>
    <row r="8" spans="1:2" x14ac:dyDescent="0.3">
      <c r="A8" s="35"/>
      <c r="B8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L105"/>
  <sheetViews>
    <sheetView showGridLines="0" workbookViewId="0">
      <selection activeCell="K15" sqref="K15"/>
    </sheetView>
  </sheetViews>
  <sheetFormatPr defaultRowHeight="14.4" x14ac:dyDescent="0.3"/>
  <cols>
    <col min="2" max="2" width="23.88671875" style="8" customWidth="1"/>
    <col min="3" max="3" width="20.44140625" style="8" customWidth="1"/>
    <col min="4" max="4" width="6.88671875" style="8" customWidth="1"/>
    <col min="5" max="5" width="19" style="39" customWidth="1"/>
    <col min="6" max="6" width="19.6640625" style="40" customWidth="1"/>
    <col min="7" max="7" width="14.33203125" style="40" customWidth="1"/>
    <col min="8" max="9" width="9.109375" style="40"/>
  </cols>
  <sheetData>
    <row r="1" spans="2:12" x14ac:dyDescent="0.3">
      <c r="B1"/>
      <c r="C1"/>
      <c r="D1"/>
      <c r="E1"/>
      <c r="F1"/>
      <c r="G1"/>
      <c r="H1"/>
      <c r="I1"/>
    </row>
    <row r="2" spans="2:12" ht="15.75" customHeight="1" thickBot="1" x14ac:dyDescent="0.35">
      <c r="B2" s="17" t="s">
        <v>59</v>
      </c>
      <c r="C2" s="32" t="s">
        <v>60</v>
      </c>
      <c r="D2"/>
      <c r="E2" s="26" t="s">
        <v>56</v>
      </c>
      <c r="F2" s="25"/>
      <c r="G2" s="25"/>
      <c r="H2" s="25"/>
      <c r="I2" s="25"/>
    </row>
    <row r="3" spans="2:12" ht="15.75" customHeight="1" thickTop="1" x14ac:dyDescent="0.3">
      <c r="B3" s="17" t="s">
        <v>58</v>
      </c>
      <c r="C3" s="18" t="s">
        <v>57</v>
      </c>
      <c r="D3"/>
      <c r="E3" s="56" t="e">
        <f>_xlfn.WEBSERVICE("http://api.wunderground.com/api/"&amp;C3&amp;"/conditions/q/"&amp;$C$2&amp;".xml")</f>
        <v>#VALUE!</v>
      </c>
      <c r="F3" s="56"/>
      <c r="G3" s="56"/>
      <c r="H3" s="56"/>
      <c r="I3" s="56"/>
    </row>
    <row r="4" spans="2:12" ht="4.5" customHeight="1" x14ac:dyDescent="0.3">
      <c r="B4"/>
      <c r="C4"/>
      <c r="D4"/>
      <c r="E4" s="56"/>
      <c r="F4" s="56"/>
      <c r="G4" s="56"/>
      <c r="H4" s="56"/>
      <c r="I4" s="56"/>
    </row>
    <row r="5" spans="2:12" ht="10.5" customHeight="1" x14ac:dyDescent="0.3">
      <c r="B5"/>
      <c r="C5"/>
      <c r="D5"/>
      <c r="E5" s="56"/>
      <c r="F5" s="56"/>
      <c r="G5" s="56"/>
      <c r="H5" s="56"/>
      <c r="I5" s="56"/>
    </row>
    <row r="6" spans="2:12" ht="25.5" customHeight="1" thickBot="1" x14ac:dyDescent="0.35">
      <c r="B6" s="54" t="s">
        <v>55</v>
      </c>
      <c r="C6" s="54"/>
      <c r="D6"/>
      <c r="E6" s="56"/>
      <c r="F6" s="56"/>
      <c r="G6" s="56"/>
      <c r="H6" s="56"/>
      <c r="I6" s="56"/>
    </row>
    <row r="7" spans="2:12" ht="17.25" customHeight="1" thickTop="1" thickBot="1" x14ac:dyDescent="0.35">
      <c r="B7" s="21" t="s">
        <v>54</v>
      </c>
      <c r="C7" s="19" t="e">
        <f>_xlfn.FILTERXML($E$3,"//temp_f")</f>
        <v>#VALUE!</v>
      </c>
      <c r="D7"/>
      <c r="E7" s="56"/>
      <c r="F7" s="56"/>
      <c r="G7" s="56"/>
      <c r="H7" s="56"/>
      <c r="I7" s="56"/>
    </row>
    <row r="8" spans="2:12" ht="17.25" customHeight="1" thickBot="1" x14ac:dyDescent="0.35">
      <c r="B8" s="20" t="s">
        <v>53</v>
      </c>
      <c r="C8" s="15" t="e">
        <f>_xlfn.FILTERXML($E$3,"//feelslike_f")</f>
        <v>#VALUE!</v>
      </c>
      <c r="D8"/>
      <c r="E8" s="56"/>
      <c r="F8" s="56"/>
      <c r="G8" s="56"/>
      <c r="H8" s="56"/>
      <c r="I8" s="56"/>
    </row>
    <row r="9" spans="2:12" ht="17.25" customHeight="1" thickBot="1" x14ac:dyDescent="0.35">
      <c r="B9" s="20" t="s">
        <v>52</v>
      </c>
      <c r="C9" s="16" t="e">
        <f>_xlfn.FILTERXML($E$3,"//precip_today_metric")</f>
        <v>#VALUE!</v>
      </c>
      <c r="D9"/>
      <c r="E9" s="56"/>
      <c r="F9" s="56"/>
      <c r="G9" s="56"/>
      <c r="H9" s="56"/>
      <c r="I9" s="56"/>
    </row>
    <row r="10" spans="2:12" ht="17.25" customHeight="1" thickBot="1" x14ac:dyDescent="0.35">
      <c r="B10" s="20" t="s">
        <v>51</v>
      </c>
      <c r="C10" s="15" t="e">
        <f>_xlfn.FILTERXML($E$3,"//weather")</f>
        <v>#VALUE!</v>
      </c>
      <c r="D10"/>
      <c r="E10" s="56"/>
      <c r="F10" s="56"/>
      <c r="G10" s="56"/>
      <c r="H10" s="56"/>
      <c r="I10" s="56"/>
    </row>
    <row r="11" spans="2:12" ht="17.25" customHeight="1" thickBot="1" x14ac:dyDescent="0.35">
      <c r="B11" s="20" t="s">
        <v>50</v>
      </c>
      <c r="C11" s="15" t="e">
        <f>_xlfn.FILTERXML($E$3,"//wind_mph")</f>
        <v>#VALUE!</v>
      </c>
      <c r="D11"/>
      <c r="E11" s="56"/>
      <c r="F11" s="56"/>
      <c r="G11" s="56"/>
      <c r="H11" s="56"/>
      <c r="I11" s="56"/>
    </row>
    <row r="12" spans="2:12" ht="17.25" customHeight="1" thickBot="1" x14ac:dyDescent="0.35">
      <c r="B12" s="21" t="s">
        <v>49</v>
      </c>
      <c r="C12" s="15" t="e">
        <f>_xlfn.FILTERXML($E$3,"//wind_dir")</f>
        <v>#VALUE!</v>
      </c>
      <c r="D12"/>
      <c r="E12" s="56"/>
      <c r="F12" s="56"/>
      <c r="G12" s="56"/>
      <c r="H12" s="56"/>
      <c r="I12" s="56"/>
      <c r="L12" s="37"/>
    </row>
    <row r="13" spans="2:12" ht="17.25" customHeight="1" thickBot="1" x14ac:dyDescent="0.35">
      <c r="B13" s="20" t="s">
        <v>48</v>
      </c>
      <c r="C13" s="15" t="e">
        <f>_xlfn.FILTERXML($E$3,"//visibility_mi")</f>
        <v>#VALUE!</v>
      </c>
      <c r="D13"/>
      <c r="E13" s="56"/>
      <c r="F13" s="56"/>
      <c r="G13" s="56"/>
      <c r="H13" s="56"/>
      <c r="I13" s="56"/>
    </row>
    <row r="14" spans="2:12" ht="15" thickBot="1" x14ac:dyDescent="0.35">
      <c r="B14" s="22" t="s">
        <v>47</v>
      </c>
      <c r="C14" s="15" t="e">
        <f>_xlfn.FILTERXML($E$3,"//pressure_mb")</f>
        <v>#VALUE!</v>
      </c>
      <c r="D14"/>
      <c r="E14" s="56"/>
      <c r="F14" s="56"/>
      <c r="G14" s="56"/>
      <c r="H14" s="56"/>
      <c r="I14" s="56"/>
    </row>
    <row r="15" spans="2:12" ht="9.75" customHeight="1" thickBot="1" x14ac:dyDescent="0.35">
      <c r="B15"/>
      <c r="C15"/>
      <c r="D15"/>
      <c r="E15" s="56"/>
      <c r="F15" s="56"/>
      <c r="G15" s="56"/>
      <c r="H15" s="56"/>
      <c r="I15" s="56"/>
    </row>
    <row r="16" spans="2:12" ht="15" thickBot="1" x14ac:dyDescent="0.35">
      <c r="B16" s="21" t="s">
        <v>46</v>
      </c>
      <c r="C16" s="15" t="e">
        <f>_xlfn.FILTERXML($E$3,"//full")</f>
        <v>#VALUE!</v>
      </c>
      <c r="D16"/>
      <c r="E16" s="56"/>
      <c r="F16" s="56"/>
      <c r="G16" s="56"/>
      <c r="H16" s="56"/>
      <c r="I16" s="56"/>
    </row>
    <row r="17" spans="2:9" ht="15" thickBot="1" x14ac:dyDescent="0.35">
      <c r="B17" s="22" t="s">
        <v>45</v>
      </c>
      <c r="C17" s="15" t="e">
        <f>_xlfn.FILTERXML($E$3,"//station_id")</f>
        <v>#VALUE!</v>
      </c>
      <c r="D17"/>
      <c r="E17" s="56"/>
      <c r="F17" s="56"/>
      <c r="G17" s="56"/>
      <c r="H17" s="56"/>
      <c r="I17" s="56"/>
    </row>
    <row r="18" spans="2:9" ht="15" thickBot="1" x14ac:dyDescent="0.35">
      <c r="B18" s="20" t="s">
        <v>44</v>
      </c>
      <c r="C18" s="15" t="e">
        <f>_xlfn.FILTERXML($E$3,"//latitude")</f>
        <v>#VALUE!</v>
      </c>
      <c r="D18"/>
      <c r="E18" s="56"/>
      <c r="F18" s="56"/>
      <c r="G18" s="56"/>
      <c r="H18" s="56"/>
      <c r="I18" s="56"/>
    </row>
    <row r="19" spans="2:9" ht="15" thickBot="1" x14ac:dyDescent="0.35">
      <c r="B19" s="23" t="s">
        <v>43</v>
      </c>
      <c r="C19" s="24" t="e">
        <f>_xlfn.FILTERXML($E$3,"//longitude")</f>
        <v>#VALUE!</v>
      </c>
      <c r="D19"/>
      <c r="E19" s="56"/>
      <c r="F19" s="56"/>
      <c r="G19" s="56"/>
      <c r="H19" s="56"/>
      <c r="I19" s="56"/>
    </row>
    <row r="20" spans="2:9" ht="26.25" customHeight="1" thickTop="1" x14ac:dyDescent="0.3">
      <c r="B20" s="55" t="e">
        <f>_xlfn.FILTERXML($E$3,"//observation_time")</f>
        <v>#VALUE!</v>
      </c>
      <c r="C20" s="55"/>
      <c r="D20"/>
      <c r="E20" s="56"/>
      <c r="F20" s="56"/>
      <c r="G20" s="56"/>
      <c r="H20" s="56"/>
      <c r="I20" s="56"/>
    </row>
    <row r="21" spans="2:9" x14ac:dyDescent="0.3">
      <c r="B21" s="13"/>
      <c r="D21"/>
      <c r="E21" s="56"/>
      <c r="F21" s="56"/>
      <c r="G21" s="56"/>
      <c r="H21" s="56"/>
      <c r="I21" s="56"/>
    </row>
    <row r="22" spans="2:9" x14ac:dyDescent="0.3">
      <c r="B22" s="13"/>
      <c r="C22"/>
      <c r="D22"/>
      <c r="E22" s="38"/>
      <c r="F22" s="38"/>
      <c r="G22" s="38"/>
      <c r="H22" s="38"/>
      <c r="I22" s="38"/>
    </row>
    <row r="23" spans="2:9" ht="15" thickBot="1" x14ac:dyDescent="0.35">
      <c r="B23" s="13"/>
      <c r="C23" s="14"/>
      <c r="D23"/>
      <c r="E23" s="38"/>
      <c r="F23" s="38"/>
      <c r="G23" s="38"/>
      <c r="H23" s="38"/>
      <c r="I23" s="38"/>
    </row>
    <row r="24" spans="2:9" x14ac:dyDescent="0.3">
      <c r="B24" s="13"/>
      <c r="C24"/>
      <c r="D24"/>
      <c r="E24" s="38"/>
      <c r="F24" s="38"/>
      <c r="G24" s="38"/>
      <c r="H24" s="38"/>
      <c r="I24" s="38"/>
    </row>
    <row r="25" spans="2:9" x14ac:dyDescent="0.3">
      <c r="B25" s="13"/>
      <c r="C25"/>
      <c r="D25"/>
      <c r="E25" s="38"/>
      <c r="F25" s="38"/>
      <c r="G25" s="38"/>
      <c r="H25" s="38"/>
      <c r="I25" s="38"/>
    </row>
    <row r="26" spans="2:9" x14ac:dyDescent="0.3">
      <c r="B26" s="13"/>
      <c r="C26"/>
      <c r="D26"/>
      <c r="E26" s="38"/>
      <c r="F26" s="38"/>
      <c r="G26" s="38"/>
      <c r="H26" s="38"/>
      <c r="I26" s="38"/>
    </row>
    <row r="27" spans="2:9" x14ac:dyDescent="0.3">
      <c r="B27"/>
      <c r="C27"/>
      <c r="D27"/>
      <c r="E27" s="38"/>
      <c r="F27" s="38"/>
      <c r="G27" s="38"/>
      <c r="H27" s="38"/>
      <c r="I27" s="38"/>
    </row>
    <row r="28" spans="2:9" ht="15" hidden="1" customHeight="1" x14ac:dyDescent="0.3">
      <c r="B28" s="12" t="s">
        <v>42</v>
      </c>
      <c r="C28" t="s">
        <v>41</v>
      </c>
      <c r="D28" t="s">
        <v>40</v>
      </c>
      <c r="E28" s="38"/>
      <c r="F28" s="38"/>
      <c r="G28" s="38"/>
      <c r="H28" s="38"/>
      <c r="I28" s="38"/>
    </row>
    <row r="29" spans="2:9" ht="15" hidden="1" customHeight="1" x14ac:dyDescent="0.3">
      <c r="B29" s="8" t="s">
        <v>39</v>
      </c>
      <c r="C29" s="8" t="s">
        <v>38</v>
      </c>
      <c r="D29" s="8" t="s">
        <v>37</v>
      </c>
      <c r="E29" s="38"/>
      <c r="F29" s="38"/>
      <c r="G29" s="38"/>
      <c r="H29" s="38"/>
      <c r="I29" s="38"/>
    </row>
    <row r="30" spans="2:9" ht="15" hidden="1" customHeight="1" x14ac:dyDescent="0.3">
      <c r="B30" s="8" t="s">
        <v>36</v>
      </c>
      <c r="C30" s="8" t="s">
        <v>35</v>
      </c>
      <c r="D30" s="8" t="s">
        <v>34</v>
      </c>
      <c r="E30" s="38"/>
      <c r="F30" s="38"/>
      <c r="G30" s="38"/>
      <c r="H30" s="38"/>
      <c r="I30" s="38"/>
    </row>
    <row r="31" spans="2:9" ht="15" hidden="1" customHeight="1" x14ac:dyDescent="0.3">
      <c r="B31" s="8" t="s">
        <v>33</v>
      </c>
      <c r="C31" s="8" t="s">
        <v>32</v>
      </c>
      <c r="D31" s="8" t="s">
        <v>31</v>
      </c>
      <c r="E31" s="38"/>
      <c r="F31" s="38"/>
      <c r="G31" s="38"/>
      <c r="H31" s="38"/>
      <c r="I31" s="38"/>
    </row>
    <row r="32" spans="2:9" ht="15" hidden="1" customHeight="1" x14ac:dyDescent="0.3">
      <c r="D32" s="8" t="s">
        <v>30</v>
      </c>
      <c r="E32" s="38"/>
      <c r="F32" s="38"/>
      <c r="G32" s="38"/>
      <c r="H32" s="38"/>
      <c r="I32" s="38"/>
    </row>
    <row r="33" spans="4:9" ht="15" hidden="1" customHeight="1" x14ac:dyDescent="0.3">
      <c r="D33" s="8" t="s">
        <v>29</v>
      </c>
      <c r="E33" s="38"/>
      <c r="F33" s="38"/>
      <c r="G33" s="38"/>
      <c r="H33" s="38"/>
      <c r="I33" s="38"/>
    </row>
    <row r="34" spans="4:9" ht="15" hidden="1" customHeight="1" x14ac:dyDescent="0.3">
      <c r="D34" s="8" t="s">
        <v>28</v>
      </c>
      <c r="E34" s="38"/>
      <c r="F34" s="38"/>
      <c r="G34" s="38"/>
      <c r="H34" s="38"/>
      <c r="I34" s="38"/>
    </row>
    <row r="35" spans="4:9" ht="15" hidden="1" customHeight="1" x14ac:dyDescent="0.3">
      <c r="D35" s="8" t="s">
        <v>27</v>
      </c>
      <c r="E35" s="38"/>
      <c r="F35" s="38"/>
      <c r="G35" s="38"/>
      <c r="H35" s="38"/>
      <c r="I35" s="38"/>
    </row>
    <row r="36" spans="4:9" s="8" customFormat="1" ht="15" hidden="1" customHeight="1" x14ac:dyDescent="0.3">
      <c r="D36" s="8" t="s">
        <v>26</v>
      </c>
      <c r="E36" s="38"/>
      <c r="F36" s="38"/>
      <c r="G36" s="38"/>
      <c r="H36" s="38"/>
      <c r="I36" s="38"/>
    </row>
    <row r="37" spans="4:9" s="8" customFormat="1" ht="15" hidden="1" customHeight="1" x14ac:dyDescent="0.3">
      <c r="D37" s="8" t="s">
        <v>25</v>
      </c>
      <c r="E37" s="38"/>
      <c r="F37" s="38"/>
      <c r="G37" s="38"/>
      <c r="H37" s="38"/>
      <c r="I37" s="38"/>
    </row>
    <row r="38" spans="4:9" s="8" customFormat="1" ht="15" hidden="1" customHeight="1" x14ac:dyDescent="0.3">
      <c r="D38" s="8" t="s">
        <v>24</v>
      </c>
      <c r="E38" s="38"/>
      <c r="F38" s="38"/>
      <c r="G38" s="38"/>
      <c r="H38" s="38"/>
      <c r="I38" s="38"/>
    </row>
    <row r="39" spans="4:9" s="8" customFormat="1" ht="15" hidden="1" customHeight="1" x14ac:dyDescent="0.3">
      <c r="D39" s="8" t="s">
        <v>23</v>
      </c>
      <c r="E39" s="38"/>
      <c r="F39" s="38"/>
      <c r="G39" s="38"/>
      <c r="H39" s="38"/>
      <c r="I39" s="38"/>
    </row>
    <row r="40" spans="4:9" s="8" customFormat="1" ht="15" hidden="1" customHeight="1" x14ac:dyDescent="0.3">
      <c r="D40" s="8" t="s">
        <v>22</v>
      </c>
      <c r="E40" s="38"/>
      <c r="F40" s="38"/>
      <c r="G40" s="38"/>
      <c r="H40" s="38"/>
      <c r="I40" s="38"/>
    </row>
    <row r="41" spans="4:9" s="8" customFormat="1" ht="15" hidden="1" customHeight="1" x14ac:dyDescent="0.3">
      <c r="D41" s="8" t="s">
        <v>21</v>
      </c>
      <c r="E41" s="38"/>
      <c r="F41" s="38"/>
      <c r="G41" s="38"/>
      <c r="H41" s="38"/>
      <c r="I41" s="38"/>
    </row>
    <row r="42" spans="4:9" s="8" customFormat="1" ht="15" hidden="1" customHeight="1" x14ac:dyDescent="0.3">
      <c r="D42" s="8" t="s">
        <v>20</v>
      </c>
      <c r="E42" s="38"/>
      <c r="F42" s="38"/>
      <c r="G42" s="38"/>
      <c r="H42" s="38"/>
      <c r="I42" s="38"/>
    </row>
    <row r="43" spans="4:9" s="8" customFormat="1" ht="15" hidden="1" customHeight="1" x14ac:dyDescent="0.3">
      <c r="D43" s="8" t="s">
        <v>19</v>
      </c>
      <c r="E43" s="38"/>
      <c r="F43" s="38"/>
      <c r="G43" s="38"/>
      <c r="H43" s="38"/>
      <c r="I43" s="38"/>
    </row>
    <row r="44" spans="4:9" s="8" customFormat="1" ht="15" hidden="1" customHeight="1" x14ac:dyDescent="0.3">
      <c r="D44" s="8" t="s">
        <v>18</v>
      </c>
      <c r="E44" s="38"/>
      <c r="F44" s="38"/>
      <c r="G44" s="38"/>
      <c r="H44" s="38"/>
      <c r="I44" s="38"/>
    </row>
    <row r="45" spans="4:9" s="8" customFormat="1" ht="15" hidden="1" customHeight="1" x14ac:dyDescent="0.3">
      <c r="D45" s="8" t="s">
        <v>17</v>
      </c>
      <c r="E45" s="38"/>
      <c r="F45" s="38"/>
      <c r="G45" s="38"/>
      <c r="H45" s="38"/>
      <c r="I45" s="38"/>
    </row>
    <row r="46" spans="4:9" s="8" customFormat="1" ht="15" hidden="1" customHeight="1" x14ac:dyDescent="0.3">
      <c r="D46" s="8" t="s">
        <v>16</v>
      </c>
      <c r="E46" s="38"/>
      <c r="F46" s="38"/>
      <c r="G46" s="38"/>
      <c r="H46" s="38"/>
      <c r="I46" s="38"/>
    </row>
    <row r="47" spans="4:9" s="8" customFormat="1" ht="15" hidden="1" customHeight="1" x14ac:dyDescent="0.3">
      <c r="D47" s="8" t="s">
        <v>15</v>
      </c>
      <c r="E47" s="38"/>
      <c r="F47" s="38"/>
      <c r="G47" s="38"/>
      <c r="H47" s="38"/>
      <c r="I47" s="38"/>
    </row>
    <row r="48" spans="4:9" s="8" customFormat="1" ht="15" hidden="1" customHeight="1" x14ac:dyDescent="0.3">
      <c r="D48" s="8" t="s">
        <v>14</v>
      </c>
      <c r="E48" s="38"/>
      <c r="F48" s="38"/>
      <c r="G48" s="38"/>
      <c r="H48" s="38"/>
      <c r="I48" s="38"/>
    </row>
    <row r="49" spans="4:9" s="8" customFormat="1" ht="15" hidden="1" customHeight="1" x14ac:dyDescent="0.3">
      <c r="D49" s="8" t="s">
        <v>13</v>
      </c>
      <c r="E49" s="38"/>
      <c r="F49" s="38"/>
      <c r="G49" s="38"/>
      <c r="H49" s="38"/>
      <c r="I49" s="38"/>
    </row>
    <row r="50" spans="4:9" s="8" customFormat="1" ht="15" hidden="1" customHeight="1" x14ac:dyDescent="0.3">
      <c r="D50" s="8" t="s">
        <v>12</v>
      </c>
      <c r="E50" s="38"/>
      <c r="F50" s="38"/>
      <c r="G50" s="38"/>
      <c r="H50" s="38"/>
      <c r="I50" s="38"/>
    </row>
    <row r="51" spans="4:9" s="8" customFormat="1" ht="15" hidden="1" customHeight="1" x14ac:dyDescent="0.3">
      <c r="D51" s="8" t="s">
        <v>11</v>
      </c>
      <c r="E51" s="38"/>
      <c r="F51" s="38"/>
      <c r="G51" s="38"/>
      <c r="H51" s="38"/>
      <c r="I51" s="38"/>
    </row>
    <row r="52" spans="4:9" s="8" customFormat="1" ht="15" hidden="1" customHeight="1" x14ac:dyDescent="0.3">
      <c r="D52" s="8" t="s">
        <v>10</v>
      </c>
      <c r="E52" s="38"/>
      <c r="F52" s="38"/>
      <c r="G52" s="38"/>
      <c r="H52" s="38"/>
      <c r="I52" s="38"/>
    </row>
    <row r="53" spans="4:9" x14ac:dyDescent="0.3">
      <c r="E53" s="38"/>
      <c r="F53" s="38"/>
      <c r="G53" s="38"/>
      <c r="H53" s="38"/>
      <c r="I53" s="38"/>
    </row>
    <row r="54" spans="4:9" x14ac:dyDescent="0.3">
      <c r="E54" s="38"/>
      <c r="F54" s="38"/>
      <c r="G54" s="38"/>
      <c r="H54" s="38"/>
      <c r="I54" s="38"/>
    </row>
    <row r="55" spans="4:9" x14ac:dyDescent="0.3">
      <c r="E55" s="38"/>
      <c r="F55" s="38"/>
      <c r="G55" s="38"/>
      <c r="H55" s="38"/>
      <c r="I55" s="38"/>
    </row>
    <row r="56" spans="4:9" x14ac:dyDescent="0.3">
      <c r="E56" s="38"/>
      <c r="F56" s="38"/>
      <c r="G56" s="38"/>
      <c r="H56" s="38"/>
      <c r="I56" s="38"/>
    </row>
    <row r="57" spans="4:9" x14ac:dyDescent="0.3">
      <c r="E57" s="38"/>
      <c r="F57" s="38"/>
      <c r="G57" s="38"/>
      <c r="H57" s="38"/>
      <c r="I57" s="38"/>
    </row>
    <row r="58" spans="4:9" x14ac:dyDescent="0.3">
      <c r="E58" s="38"/>
      <c r="F58" s="38"/>
      <c r="G58" s="38"/>
      <c r="H58" s="38"/>
      <c r="I58" s="38"/>
    </row>
    <row r="59" spans="4:9" x14ac:dyDescent="0.3">
      <c r="E59" s="38"/>
      <c r="F59" s="38"/>
      <c r="G59" s="38"/>
      <c r="H59" s="38"/>
      <c r="I59" s="38"/>
    </row>
    <row r="60" spans="4:9" x14ac:dyDescent="0.3">
      <c r="E60" s="38"/>
      <c r="F60" s="38"/>
      <c r="G60" s="38"/>
      <c r="H60" s="38"/>
      <c r="I60" s="38"/>
    </row>
    <row r="61" spans="4:9" x14ac:dyDescent="0.3">
      <c r="E61" s="38"/>
      <c r="F61" s="38"/>
      <c r="G61" s="38"/>
      <c r="H61" s="38"/>
      <c r="I61" s="38"/>
    </row>
    <row r="62" spans="4:9" x14ac:dyDescent="0.3">
      <c r="E62" s="38"/>
      <c r="F62" s="38"/>
      <c r="G62" s="38"/>
      <c r="H62" s="38"/>
      <c r="I62" s="38"/>
    </row>
    <row r="63" spans="4:9" x14ac:dyDescent="0.3">
      <c r="E63" s="38"/>
      <c r="F63" s="38"/>
      <c r="G63" s="38"/>
      <c r="H63" s="38"/>
      <c r="I63" s="38"/>
    </row>
    <row r="64" spans="4:9" x14ac:dyDescent="0.3">
      <c r="E64" s="38"/>
      <c r="F64" s="38"/>
      <c r="G64" s="38"/>
      <c r="H64" s="38"/>
      <c r="I64" s="38"/>
    </row>
    <row r="65" spans="5:9" x14ac:dyDescent="0.3">
      <c r="E65" s="38"/>
      <c r="F65" s="38"/>
      <c r="G65" s="38"/>
      <c r="H65" s="38"/>
      <c r="I65" s="38"/>
    </row>
    <row r="66" spans="5:9" x14ac:dyDescent="0.3">
      <c r="E66" s="38"/>
      <c r="F66" s="38"/>
      <c r="G66" s="38"/>
      <c r="H66" s="38"/>
      <c r="I66" s="38"/>
    </row>
    <row r="67" spans="5:9" x14ac:dyDescent="0.3">
      <c r="E67" s="38"/>
      <c r="F67" s="38"/>
      <c r="G67" s="38"/>
      <c r="H67" s="38"/>
      <c r="I67" s="38"/>
    </row>
    <row r="68" spans="5:9" x14ac:dyDescent="0.3">
      <c r="E68" s="38"/>
      <c r="F68" s="38"/>
      <c r="G68" s="38"/>
      <c r="H68" s="38"/>
      <c r="I68" s="38"/>
    </row>
    <row r="69" spans="5:9" x14ac:dyDescent="0.3">
      <c r="E69" s="38"/>
      <c r="F69" s="38"/>
      <c r="G69" s="38"/>
      <c r="H69" s="38"/>
      <c r="I69" s="38"/>
    </row>
    <row r="70" spans="5:9" x14ac:dyDescent="0.3">
      <c r="E70" s="38"/>
      <c r="F70" s="38"/>
      <c r="G70" s="38"/>
      <c r="H70" s="38"/>
      <c r="I70" s="38"/>
    </row>
    <row r="71" spans="5:9" x14ac:dyDescent="0.3">
      <c r="E71" s="38"/>
      <c r="F71" s="38"/>
      <c r="G71" s="38"/>
      <c r="H71" s="38"/>
      <c r="I71" s="38"/>
    </row>
    <row r="72" spans="5:9" x14ac:dyDescent="0.3">
      <c r="E72" s="38"/>
      <c r="F72" s="38"/>
      <c r="G72" s="38"/>
      <c r="H72" s="38"/>
      <c r="I72" s="38"/>
    </row>
    <row r="73" spans="5:9" x14ac:dyDescent="0.3">
      <c r="E73" s="38"/>
      <c r="F73" s="38"/>
      <c r="G73" s="38"/>
      <c r="H73" s="38"/>
      <c r="I73" s="38"/>
    </row>
    <row r="74" spans="5:9" x14ac:dyDescent="0.3">
      <c r="E74" s="38"/>
      <c r="F74" s="38"/>
      <c r="G74" s="38"/>
      <c r="H74" s="38"/>
      <c r="I74" s="38"/>
    </row>
    <row r="75" spans="5:9" x14ac:dyDescent="0.3">
      <c r="E75" s="38"/>
      <c r="F75" s="38"/>
      <c r="G75" s="38"/>
      <c r="H75" s="38"/>
      <c r="I75" s="38"/>
    </row>
    <row r="76" spans="5:9" x14ac:dyDescent="0.3">
      <c r="E76" s="38"/>
      <c r="F76" s="38"/>
      <c r="G76" s="38"/>
      <c r="H76" s="38"/>
      <c r="I76" s="38"/>
    </row>
    <row r="77" spans="5:9" x14ac:dyDescent="0.3">
      <c r="E77" s="38"/>
      <c r="F77" s="38"/>
      <c r="G77" s="38"/>
      <c r="H77" s="38"/>
      <c r="I77" s="38"/>
    </row>
    <row r="78" spans="5:9" x14ac:dyDescent="0.3">
      <c r="E78" s="38"/>
      <c r="F78" s="38"/>
      <c r="G78" s="38"/>
      <c r="H78" s="38"/>
      <c r="I78" s="38"/>
    </row>
    <row r="79" spans="5:9" x14ac:dyDescent="0.3">
      <c r="E79" s="38"/>
      <c r="F79" s="38"/>
      <c r="G79" s="38"/>
      <c r="H79" s="38"/>
      <c r="I79" s="38"/>
    </row>
    <row r="80" spans="5:9" x14ac:dyDescent="0.3">
      <c r="E80" s="38"/>
      <c r="F80" s="38"/>
      <c r="G80" s="38"/>
      <c r="H80" s="38"/>
      <c r="I80" s="38"/>
    </row>
    <row r="81" spans="5:9" x14ac:dyDescent="0.3">
      <c r="E81" s="38"/>
      <c r="F81" s="38"/>
      <c r="G81" s="38"/>
      <c r="H81" s="38"/>
      <c r="I81" s="38"/>
    </row>
    <row r="82" spans="5:9" x14ac:dyDescent="0.3">
      <c r="E82" s="38"/>
      <c r="F82" s="38"/>
      <c r="G82" s="38"/>
      <c r="H82" s="38"/>
      <c r="I82" s="38"/>
    </row>
    <row r="83" spans="5:9" x14ac:dyDescent="0.3">
      <c r="E83" s="38"/>
      <c r="F83" s="38"/>
      <c r="G83" s="38"/>
      <c r="H83" s="38"/>
      <c r="I83" s="38"/>
    </row>
    <row r="84" spans="5:9" x14ac:dyDescent="0.3">
      <c r="E84" s="38"/>
      <c r="F84" s="38"/>
      <c r="G84" s="38"/>
      <c r="H84" s="38"/>
      <c r="I84" s="38"/>
    </row>
    <row r="85" spans="5:9" x14ac:dyDescent="0.3">
      <c r="E85" s="38"/>
      <c r="F85" s="38"/>
      <c r="G85" s="38"/>
      <c r="H85" s="38"/>
      <c r="I85" s="38"/>
    </row>
    <row r="86" spans="5:9" x14ac:dyDescent="0.3">
      <c r="E86" s="38"/>
      <c r="F86" s="38"/>
      <c r="G86" s="38"/>
      <c r="H86" s="38"/>
      <c r="I86" s="38"/>
    </row>
    <row r="87" spans="5:9" x14ac:dyDescent="0.3">
      <c r="E87" s="38"/>
      <c r="F87" s="38"/>
      <c r="G87" s="38"/>
      <c r="H87" s="38"/>
      <c r="I87" s="38"/>
    </row>
    <row r="88" spans="5:9" x14ac:dyDescent="0.3">
      <c r="E88" s="38"/>
      <c r="F88" s="38"/>
      <c r="G88" s="38"/>
      <c r="H88" s="38"/>
      <c r="I88" s="38"/>
    </row>
    <row r="89" spans="5:9" x14ac:dyDescent="0.3">
      <c r="E89" s="38"/>
      <c r="F89" s="38"/>
      <c r="G89" s="38"/>
      <c r="H89" s="38"/>
      <c r="I89" s="38"/>
    </row>
    <row r="90" spans="5:9" x14ac:dyDescent="0.3">
      <c r="E90" s="38"/>
      <c r="F90" s="38"/>
      <c r="G90" s="38"/>
      <c r="H90" s="38"/>
      <c r="I90" s="38"/>
    </row>
    <row r="91" spans="5:9" x14ac:dyDescent="0.3">
      <c r="E91" s="38"/>
      <c r="F91" s="38"/>
      <c r="G91" s="38"/>
      <c r="H91" s="38"/>
      <c r="I91" s="38"/>
    </row>
    <row r="92" spans="5:9" x14ac:dyDescent="0.3">
      <c r="E92" s="38"/>
      <c r="F92" s="38"/>
      <c r="G92" s="38"/>
      <c r="H92" s="38"/>
      <c r="I92" s="38"/>
    </row>
    <row r="93" spans="5:9" x14ac:dyDescent="0.3">
      <c r="E93" s="38"/>
      <c r="F93" s="38"/>
      <c r="G93" s="38"/>
      <c r="H93" s="38"/>
      <c r="I93" s="38"/>
    </row>
    <row r="94" spans="5:9" x14ac:dyDescent="0.3">
      <c r="E94" s="38"/>
      <c r="F94" s="38"/>
      <c r="G94" s="38"/>
      <c r="H94" s="38"/>
      <c r="I94" s="38"/>
    </row>
    <row r="95" spans="5:9" x14ac:dyDescent="0.3">
      <c r="E95" s="38"/>
      <c r="F95" s="38"/>
      <c r="G95" s="38"/>
      <c r="H95" s="38"/>
      <c r="I95" s="38"/>
    </row>
    <row r="96" spans="5:9" x14ac:dyDescent="0.3">
      <c r="E96" s="38"/>
      <c r="F96" s="38"/>
      <c r="G96" s="38"/>
      <c r="H96" s="38"/>
      <c r="I96" s="38"/>
    </row>
    <row r="97" spans="5:9" x14ac:dyDescent="0.3">
      <c r="E97" s="38"/>
      <c r="F97" s="38"/>
      <c r="G97" s="38"/>
      <c r="H97" s="38"/>
      <c r="I97" s="38"/>
    </row>
    <row r="98" spans="5:9" x14ac:dyDescent="0.3">
      <c r="E98" s="38"/>
      <c r="F98" s="38"/>
      <c r="G98" s="38"/>
      <c r="H98" s="38"/>
      <c r="I98" s="38"/>
    </row>
    <row r="99" spans="5:9" x14ac:dyDescent="0.3">
      <c r="E99" s="38"/>
      <c r="F99" s="38"/>
      <c r="G99" s="38"/>
      <c r="H99" s="38"/>
      <c r="I99" s="38"/>
    </row>
    <row r="100" spans="5:9" x14ac:dyDescent="0.3">
      <c r="E100" s="38"/>
      <c r="F100" s="38"/>
      <c r="G100" s="38"/>
      <c r="H100" s="38"/>
      <c r="I100" s="38"/>
    </row>
    <row r="101" spans="5:9" x14ac:dyDescent="0.3">
      <c r="E101" s="38"/>
      <c r="F101" s="38"/>
      <c r="G101" s="38"/>
      <c r="H101" s="38"/>
      <c r="I101" s="38"/>
    </row>
    <row r="102" spans="5:9" x14ac:dyDescent="0.3">
      <c r="E102" s="38"/>
      <c r="F102" s="38"/>
      <c r="G102" s="38"/>
      <c r="H102" s="38"/>
      <c r="I102" s="38"/>
    </row>
    <row r="103" spans="5:9" x14ac:dyDescent="0.3">
      <c r="E103" s="38"/>
      <c r="F103" s="38"/>
      <c r="G103" s="38"/>
      <c r="H103" s="38"/>
      <c r="I103" s="38"/>
    </row>
    <row r="104" spans="5:9" x14ac:dyDescent="0.3">
      <c r="E104" s="38"/>
      <c r="F104" s="38"/>
      <c r="G104" s="38"/>
      <c r="H104" s="38"/>
      <c r="I104" s="38"/>
    </row>
    <row r="105" spans="5:9" x14ac:dyDescent="0.3">
      <c r="E105" s="38"/>
      <c r="F105" s="38"/>
      <c r="G105" s="38"/>
      <c r="H105" s="38"/>
      <c r="I105" s="38"/>
    </row>
  </sheetData>
  <mergeCells count="3">
    <mergeCell ref="B6:C6"/>
    <mergeCell ref="B20:C20"/>
    <mergeCell ref="E3:I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21FB5-47EA-4146-A669-EBF7421AEDB5}">
  <sheetPr>
    <tabColor theme="9" tint="0.39997558519241921"/>
  </sheetPr>
  <dimension ref="B1:M241"/>
  <sheetViews>
    <sheetView showGridLines="0" workbookViewId="0">
      <selection activeCell="O8" sqref="O8"/>
    </sheetView>
  </sheetViews>
  <sheetFormatPr defaultRowHeight="14.4" x14ac:dyDescent="0.3"/>
  <cols>
    <col min="1" max="1" width="9.88671875" customWidth="1"/>
    <col min="2" max="2" width="18.5546875" customWidth="1"/>
    <col min="3" max="3" width="24.44140625" customWidth="1"/>
    <col min="4" max="4" width="5.5546875" customWidth="1"/>
    <col min="5" max="5" width="7.21875" customWidth="1"/>
    <col min="6" max="6" width="23.21875" customWidth="1"/>
    <col min="7" max="7" width="16.5546875" customWidth="1"/>
    <col min="8" max="8" width="17.44140625" customWidth="1"/>
    <col min="9" max="9" width="12.5546875" customWidth="1"/>
    <col min="10" max="10" width="11.5546875" customWidth="1"/>
    <col min="11" max="11" width="7.5546875" customWidth="1"/>
    <col min="12" max="12" width="22" style="47" customWidth="1"/>
    <col min="13" max="13" width="9.109375" style="47" customWidth="1"/>
  </cols>
  <sheetData>
    <row r="1" spans="2:13" ht="15" thickBot="1" x14ac:dyDescent="0.35">
      <c r="L1" s="51" t="s">
        <v>66</v>
      </c>
      <c r="M1" s="51" t="s">
        <v>67</v>
      </c>
    </row>
    <row r="2" spans="2:13" ht="15.6" thickTop="1" thickBot="1" x14ac:dyDescent="0.35">
      <c r="B2" s="17" t="s">
        <v>59</v>
      </c>
      <c r="C2" s="48" t="s">
        <v>65</v>
      </c>
      <c r="D2" s="49"/>
      <c r="G2" s="25"/>
      <c r="H2" s="25"/>
      <c r="I2" s="25"/>
      <c r="J2" s="25"/>
      <c r="L2" s="52" t="s">
        <v>68</v>
      </c>
      <c r="M2" s="53" t="s">
        <v>311</v>
      </c>
    </row>
    <row r="3" spans="2:13" ht="15.6" thickTop="1" thickBot="1" x14ac:dyDescent="0.35">
      <c r="B3" s="17" t="s">
        <v>310</v>
      </c>
      <c r="C3" s="48" t="s">
        <v>296</v>
      </c>
      <c r="D3" s="50" t="str">
        <f>VLOOKUP($C$3,$L:$M,2,0)</f>
        <v>US</v>
      </c>
      <c r="F3" s="26" t="s">
        <v>309</v>
      </c>
      <c r="G3" s="25"/>
      <c r="H3" s="25"/>
      <c r="I3" s="25"/>
      <c r="J3" s="25"/>
      <c r="L3" s="52" t="s">
        <v>69</v>
      </c>
      <c r="M3" s="53" t="s">
        <v>312</v>
      </c>
    </row>
    <row r="4" spans="2:13" ht="15" customHeight="1" thickTop="1" thickBot="1" x14ac:dyDescent="0.35">
      <c r="B4" s="17" t="s">
        <v>58</v>
      </c>
      <c r="C4" s="57"/>
      <c r="D4" s="57"/>
      <c r="F4" s="44" t="s">
        <v>308</v>
      </c>
      <c r="L4" s="52" t="s">
        <v>70</v>
      </c>
      <c r="M4" s="53" t="s">
        <v>313</v>
      </c>
    </row>
    <row r="5" spans="2:13" ht="15" customHeight="1" thickTop="1" x14ac:dyDescent="0.3">
      <c r="F5" s="63" t="e">
        <f>_xlfn.WEBSERVICE("http://api.openweathermap.org/data/2.5/weather?zip="&amp;$C$2&amp;","&amp;$D$3&amp;"&amp;APPID="&amp;$C$4&amp;"&amp;units=imperial&amp;mode=xml")</f>
        <v>#VALUE!</v>
      </c>
      <c r="G5" s="63"/>
      <c r="H5" s="63"/>
      <c r="I5" s="63"/>
      <c r="J5" s="63"/>
      <c r="L5" s="52" t="s">
        <v>71</v>
      </c>
      <c r="M5" s="53" t="s">
        <v>314</v>
      </c>
    </row>
    <row r="6" spans="2:13" x14ac:dyDescent="0.3">
      <c r="F6" s="63"/>
      <c r="G6" s="63"/>
      <c r="H6" s="63"/>
      <c r="I6" s="63"/>
      <c r="J6" s="63"/>
      <c r="L6" s="52" t="s">
        <v>72</v>
      </c>
      <c r="M6" s="53" t="s">
        <v>315</v>
      </c>
    </row>
    <row r="7" spans="2:13" ht="18.600000000000001" thickBot="1" x14ac:dyDescent="0.35">
      <c r="B7" s="58" t="s">
        <v>55</v>
      </c>
      <c r="C7" s="58"/>
      <c r="D7" s="58"/>
      <c r="F7" s="63"/>
      <c r="G7" s="63"/>
      <c r="H7" s="63"/>
      <c r="I7" s="63"/>
      <c r="J7" s="63"/>
      <c r="L7" s="52" t="s">
        <v>73</v>
      </c>
      <c r="M7" s="53" t="s">
        <v>316</v>
      </c>
    </row>
    <row r="8" spans="2:13" ht="15.6" thickTop="1" thickBot="1" x14ac:dyDescent="0.35">
      <c r="B8" s="45" t="s">
        <v>54</v>
      </c>
      <c r="C8" s="59" t="e">
        <f>_xlfn.FILTERXML($F$5,"/current/temperature/@value")</f>
        <v>#VALUE!</v>
      </c>
      <c r="D8" s="59"/>
      <c r="F8" s="63"/>
      <c r="G8" s="63"/>
      <c r="H8" s="63"/>
      <c r="I8" s="63"/>
      <c r="J8" s="63"/>
      <c r="L8" s="52" t="s">
        <v>74</v>
      </c>
      <c r="M8" s="53" t="s">
        <v>317</v>
      </c>
    </row>
    <row r="9" spans="2:13" ht="15.6" thickTop="1" thickBot="1" x14ac:dyDescent="0.35">
      <c r="B9" s="45" t="s">
        <v>61</v>
      </c>
      <c r="C9" s="59" t="e">
        <f>_xlfn.FILTERXML($F$5,"/current/humidity/@value")</f>
        <v>#VALUE!</v>
      </c>
      <c r="D9" s="59"/>
      <c r="F9" s="63"/>
      <c r="G9" s="63"/>
      <c r="H9" s="63"/>
      <c r="I9" s="63"/>
      <c r="J9" s="63"/>
      <c r="L9" s="52" t="s">
        <v>75</v>
      </c>
      <c r="M9" s="53" t="s">
        <v>318</v>
      </c>
    </row>
    <row r="10" spans="2:13" ht="15.6" thickTop="1" thickBot="1" x14ac:dyDescent="0.35">
      <c r="B10" s="45" t="s">
        <v>62</v>
      </c>
      <c r="C10" s="59" t="e">
        <f>_xlfn.FILTERXML($F$5,"/current/precipitation/@mode")</f>
        <v>#VALUE!</v>
      </c>
      <c r="D10" s="59"/>
      <c r="F10" s="63"/>
      <c r="G10" s="63"/>
      <c r="H10" s="63"/>
      <c r="I10" s="63"/>
      <c r="J10" s="63"/>
      <c r="L10" s="52" t="s">
        <v>76</v>
      </c>
      <c r="M10" s="53" t="s">
        <v>319</v>
      </c>
    </row>
    <row r="11" spans="2:13" ht="15.6" thickTop="1" thickBot="1" x14ac:dyDescent="0.35">
      <c r="B11" s="45" t="s">
        <v>51</v>
      </c>
      <c r="C11" s="59" t="e">
        <f>_xlfn.FILTERXML($F$5,"/current/weather/@value")</f>
        <v>#VALUE!</v>
      </c>
      <c r="D11" s="59"/>
      <c r="F11" s="63"/>
      <c r="G11" s="63"/>
      <c r="H11" s="63"/>
      <c r="I11" s="63"/>
      <c r="J11" s="63"/>
      <c r="L11" s="52" t="s">
        <v>77</v>
      </c>
      <c r="M11" s="53" t="s">
        <v>320</v>
      </c>
    </row>
    <row r="12" spans="2:13" ht="15.6" thickTop="1" thickBot="1" x14ac:dyDescent="0.35">
      <c r="B12" s="45" t="s">
        <v>50</v>
      </c>
      <c r="C12" s="59" t="e">
        <f>_xlfn.FILTERXML($F$5,"/current/wind/speed/@value")</f>
        <v>#VALUE!</v>
      </c>
      <c r="D12" s="59"/>
      <c r="F12" s="63"/>
      <c r="G12" s="63"/>
      <c r="H12" s="63"/>
      <c r="I12" s="63"/>
      <c r="J12" s="63"/>
      <c r="L12" s="52" t="s">
        <v>78</v>
      </c>
      <c r="M12" s="53" t="s">
        <v>321</v>
      </c>
    </row>
    <row r="13" spans="2:13" ht="15.6" thickTop="1" thickBot="1" x14ac:dyDescent="0.35">
      <c r="B13" s="45" t="s">
        <v>49</v>
      </c>
      <c r="C13" s="59" t="e">
        <f>_xlfn.FILTERXML($F$5,"/current/wind/direction/@name")</f>
        <v>#VALUE!</v>
      </c>
      <c r="D13" s="59"/>
      <c r="F13" s="63"/>
      <c r="G13" s="63"/>
      <c r="H13" s="63"/>
      <c r="I13" s="63"/>
      <c r="J13" s="63"/>
      <c r="L13" s="52" t="s">
        <v>79</v>
      </c>
      <c r="M13" s="53" t="s">
        <v>322</v>
      </c>
    </row>
    <row r="14" spans="2:13" ht="15.6" thickTop="1" thickBot="1" x14ac:dyDescent="0.35">
      <c r="B14" s="45" t="s">
        <v>63</v>
      </c>
      <c r="C14" s="59" t="e">
        <f>_xlfn.FILTERXML($F$5,"/current/clouds/@name")</f>
        <v>#VALUE!</v>
      </c>
      <c r="D14" s="59"/>
      <c r="F14" s="63"/>
      <c r="G14" s="63"/>
      <c r="H14" s="63"/>
      <c r="I14" s="63"/>
      <c r="J14" s="63"/>
      <c r="L14" s="52" t="s">
        <v>80</v>
      </c>
      <c r="M14" s="53" t="s">
        <v>323</v>
      </c>
    </row>
    <row r="15" spans="2:13" ht="15.6" thickTop="1" thickBot="1" x14ac:dyDescent="0.35">
      <c r="B15" s="46"/>
      <c r="C15" s="46"/>
      <c r="D15" s="46"/>
      <c r="L15" s="52" t="s">
        <v>81</v>
      </c>
      <c r="M15" s="53" t="s">
        <v>324</v>
      </c>
    </row>
    <row r="16" spans="2:13" ht="15.6" thickTop="1" thickBot="1" x14ac:dyDescent="0.35">
      <c r="B16" s="45" t="s">
        <v>46</v>
      </c>
      <c r="C16" s="59" t="e">
        <f>_xlfn.FILTERXML($F$5,"/current/city/@name")&amp;", "&amp;_xlfn.FILTERXML($F$5,"/current/city/country")</f>
        <v>#VALUE!</v>
      </c>
      <c r="D16" s="59"/>
      <c r="L16" s="52" t="s">
        <v>82</v>
      </c>
      <c r="M16" s="53" t="s">
        <v>325</v>
      </c>
    </row>
    <row r="17" spans="2:13" ht="15.6" thickTop="1" thickBot="1" x14ac:dyDescent="0.35">
      <c r="B17" s="45" t="s">
        <v>64</v>
      </c>
      <c r="C17" s="59" t="e">
        <f>_xlfn.FILTERXML($F$5,"/current/city/@id")</f>
        <v>#VALUE!</v>
      </c>
      <c r="D17" s="59"/>
      <c r="L17" s="52" t="s">
        <v>83</v>
      </c>
      <c r="M17" s="53" t="s">
        <v>326</v>
      </c>
    </row>
    <row r="18" spans="2:13" ht="15.6" thickTop="1" thickBot="1" x14ac:dyDescent="0.35">
      <c r="B18" s="45" t="s">
        <v>44</v>
      </c>
      <c r="C18" s="59" t="e">
        <f>_xlfn.FILTERXML($F$5,"/current/city/coord/@lat")</f>
        <v>#VALUE!</v>
      </c>
      <c r="D18" s="59"/>
      <c r="L18" s="52" t="s">
        <v>84</v>
      </c>
      <c r="M18" s="53" t="s">
        <v>327</v>
      </c>
    </row>
    <row r="19" spans="2:13" ht="15.6" thickTop="1" thickBot="1" x14ac:dyDescent="0.35">
      <c r="B19" s="45" t="s">
        <v>43</v>
      </c>
      <c r="C19" s="59" t="e">
        <f>_xlfn.FILTERXML($F$5,"/current/city/coord/@lon")</f>
        <v>#VALUE!</v>
      </c>
      <c r="D19" s="59"/>
      <c r="L19" s="52" t="s">
        <v>85</v>
      </c>
      <c r="M19" s="53" t="s">
        <v>328</v>
      </c>
    </row>
    <row r="20" spans="2:13" ht="19.8" customHeight="1" thickTop="1" thickBot="1" x14ac:dyDescent="0.35">
      <c r="B20" s="60" t="e">
        <f>_xlfn.FILTERXML($F$5,"/current/lastupdate/@value")</f>
        <v>#VALUE!</v>
      </c>
      <c r="C20" s="61"/>
      <c r="D20" s="62"/>
      <c r="L20" s="52" t="s">
        <v>86</v>
      </c>
      <c r="M20" s="53" t="s">
        <v>329</v>
      </c>
    </row>
    <row r="21" spans="2:13" ht="15" thickTop="1" x14ac:dyDescent="0.3">
      <c r="L21" s="52" t="s">
        <v>87</v>
      </c>
      <c r="M21" s="53" t="s">
        <v>330</v>
      </c>
    </row>
    <row r="22" spans="2:13" x14ac:dyDescent="0.3">
      <c r="B22" s="13"/>
      <c r="C22" s="8"/>
      <c r="D22" s="8"/>
      <c r="L22" s="52" t="s">
        <v>88</v>
      </c>
      <c r="M22" s="53" t="s">
        <v>331</v>
      </c>
    </row>
    <row r="23" spans="2:13" x14ac:dyDescent="0.3">
      <c r="L23" s="52" t="s">
        <v>89</v>
      </c>
      <c r="M23" s="53" t="s">
        <v>332</v>
      </c>
    </row>
    <row r="24" spans="2:13" x14ac:dyDescent="0.3">
      <c r="L24" s="52" t="s">
        <v>90</v>
      </c>
      <c r="M24" s="53" t="s">
        <v>333</v>
      </c>
    </row>
    <row r="25" spans="2:13" x14ac:dyDescent="0.3">
      <c r="L25" s="52" t="s">
        <v>91</v>
      </c>
      <c r="M25" s="53" t="s">
        <v>334</v>
      </c>
    </row>
    <row r="26" spans="2:13" x14ac:dyDescent="0.3">
      <c r="B26" s="42"/>
      <c r="L26" s="52" t="s">
        <v>92</v>
      </c>
      <c r="M26" s="53" t="s">
        <v>335</v>
      </c>
    </row>
    <row r="27" spans="2:13" x14ac:dyDescent="0.3">
      <c r="B27" s="43"/>
      <c r="L27" s="52" t="s">
        <v>93</v>
      </c>
      <c r="M27" s="53" t="s">
        <v>336</v>
      </c>
    </row>
    <row r="28" spans="2:13" x14ac:dyDescent="0.3">
      <c r="B28" s="43"/>
      <c r="L28" s="52" t="s">
        <v>94</v>
      </c>
      <c r="M28" s="53" t="s">
        <v>337</v>
      </c>
    </row>
    <row r="29" spans="2:13" x14ac:dyDescent="0.3">
      <c r="L29" s="52" t="s">
        <v>95</v>
      </c>
      <c r="M29" s="53" t="s">
        <v>338</v>
      </c>
    </row>
    <row r="30" spans="2:13" x14ac:dyDescent="0.3">
      <c r="L30" s="52" t="s">
        <v>96</v>
      </c>
      <c r="M30" s="53" t="s">
        <v>339</v>
      </c>
    </row>
    <row r="31" spans="2:13" x14ac:dyDescent="0.3">
      <c r="L31" s="52" t="s">
        <v>97</v>
      </c>
      <c r="M31" s="53" t="s">
        <v>340</v>
      </c>
    </row>
    <row r="32" spans="2:13" x14ac:dyDescent="0.3">
      <c r="L32" s="52" t="s">
        <v>98</v>
      </c>
      <c r="M32" s="53" t="s">
        <v>341</v>
      </c>
    </row>
    <row r="33" spans="2:13" x14ac:dyDescent="0.3">
      <c r="L33" s="52" t="s">
        <v>99</v>
      </c>
      <c r="M33" s="53" t="s">
        <v>342</v>
      </c>
    </row>
    <row r="34" spans="2:13" x14ac:dyDescent="0.3">
      <c r="L34" s="52" t="s">
        <v>100</v>
      </c>
      <c r="M34" s="53" t="s">
        <v>343</v>
      </c>
    </row>
    <row r="35" spans="2:13" x14ac:dyDescent="0.3">
      <c r="L35" s="52" t="s">
        <v>101</v>
      </c>
      <c r="M35" s="53" t="s">
        <v>344</v>
      </c>
    </row>
    <row r="36" spans="2:13" x14ac:dyDescent="0.3">
      <c r="L36" s="52" t="s">
        <v>102</v>
      </c>
      <c r="M36" s="53" t="s">
        <v>345</v>
      </c>
    </row>
    <row r="37" spans="2:13" x14ac:dyDescent="0.3">
      <c r="B37" s="8"/>
      <c r="C37" s="8"/>
      <c r="D37" s="8"/>
      <c r="E37" s="8"/>
      <c r="F37" s="8"/>
      <c r="G37" s="8"/>
      <c r="H37" s="8"/>
      <c r="I37" s="8"/>
      <c r="J37" s="8"/>
      <c r="L37" s="52" t="s">
        <v>103</v>
      </c>
      <c r="M37" s="53" t="s">
        <v>346</v>
      </c>
    </row>
    <row r="38" spans="2:13" x14ac:dyDescent="0.3">
      <c r="B38" s="8"/>
      <c r="C38" s="8"/>
      <c r="D38" s="8"/>
      <c r="E38" s="8"/>
      <c r="F38" s="8"/>
      <c r="G38" s="8"/>
      <c r="H38" s="8"/>
      <c r="I38" s="8"/>
      <c r="J38" s="8"/>
      <c r="L38" s="52" t="s">
        <v>104</v>
      </c>
      <c r="M38" s="53" t="s">
        <v>347</v>
      </c>
    </row>
    <row r="39" spans="2:13" x14ac:dyDescent="0.3">
      <c r="B39" s="8"/>
      <c r="C39" s="8"/>
      <c r="D39" s="8"/>
      <c r="E39" s="8"/>
      <c r="F39" s="8"/>
      <c r="G39" s="8"/>
      <c r="H39" s="8"/>
      <c r="I39" s="8"/>
      <c r="J39" s="8"/>
      <c r="L39" s="52" t="s">
        <v>105</v>
      </c>
      <c r="M39" s="53" t="s">
        <v>348</v>
      </c>
    </row>
    <row r="40" spans="2:13" x14ac:dyDescent="0.3">
      <c r="B40" s="8"/>
      <c r="C40" s="8"/>
      <c r="D40" s="8"/>
      <c r="E40" s="8"/>
      <c r="F40" s="8"/>
      <c r="G40" s="8"/>
      <c r="H40" s="8"/>
      <c r="I40" s="8"/>
      <c r="J40" s="8"/>
      <c r="L40" s="52" t="s">
        <v>106</v>
      </c>
      <c r="M40" s="53" t="s">
        <v>349</v>
      </c>
    </row>
    <row r="41" spans="2:13" x14ac:dyDescent="0.3">
      <c r="B41" s="8"/>
      <c r="C41" s="8"/>
      <c r="D41" s="8"/>
      <c r="E41" s="8"/>
      <c r="F41" s="8"/>
      <c r="G41" s="8"/>
      <c r="H41" s="8"/>
      <c r="I41" s="8"/>
      <c r="J41" s="8"/>
      <c r="L41" s="52" t="s">
        <v>107</v>
      </c>
      <c r="M41" s="53" t="s">
        <v>350</v>
      </c>
    </row>
    <row r="42" spans="2:13" x14ac:dyDescent="0.3">
      <c r="B42" s="8"/>
      <c r="C42" s="8"/>
      <c r="D42" s="8"/>
      <c r="E42" s="8"/>
      <c r="F42" s="8"/>
      <c r="G42" s="8"/>
      <c r="H42" s="8"/>
      <c r="I42" s="8"/>
      <c r="J42" s="8"/>
      <c r="L42" s="52" t="s">
        <v>108</v>
      </c>
      <c r="M42" s="53" t="s">
        <v>351</v>
      </c>
    </row>
    <row r="43" spans="2:13" x14ac:dyDescent="0.3">
      <c r="B43" s="8"/>
      <c r="C43" s="8"/>
      <c r="D43" s="8"/>
      <c r="E43" s="8"/>
      <c r="F43" s="8"/>
      <c r="G43" s="8"/>
      <c r="H43" s="8"/>
      <c r="I43" s="8"/>
      <c r="J43" s="8"/>
      <c r="L43" s="52" t="s">
        <v>109</v>
      </c>
      <c r="M43" s="53" t="s">
        <v>352</v>
      </c>
    </row>
    <row r="44" spans="2:13" x14ac:dyDescent="0.3">
      <c r="B44" s="8"/>
      <c r="C44" s="8"/>
      <c r="D44" s="8"/>
      <c r="E44" s="8"/>
      <c r="F44" s="8"/>
      <c r="G44" s="8"/>
      <c r="H44" s="8"/>
      <c r="I44" s="8"/>
      <c r="J44" s="8"/>
      <c r="L44" s="52" t="s">
        <v>110</v>
      </c>
      <c r="M44" s="53" t="s">
        <v>353</v>
      </c>
    </row>
    <row r="45" spans="2:13" x14ac:dyDescent="0.3">
      <c r="B45" s="8"/>
      <c r="C45" s="8"/>
      <c r="D45" s="8"/>
      <c r="E45" s="8"/>
      <c r="F45" s="8"/>
      <c r="G45" s="8"/>
      <c r="H45" s="8"/>
      <c r="I45" s="8"/>
      <c r="J45" s="8"/>
      <c r="L45" s="52" t="s">
        <v>111</v>
      </c>
      <c r="M45" s="53" t="s">
        <v>354</v>
      </c>
    </row>
    <row r="46" spans="2:13" x14ac:dyDescent="0.3">
      <c r="B46" s="8"/>
      <c r="C46" s="8"/>
      <c r="D46" s="8"/>
      <c r="E46" s="8"/>
      <c r="F46" s="8"/>
      <c r="G46" s="8"/>
      <c r="H46" s="8"/>
      <c r="I46" s="8"/>
      <c r="J46" s="8"/>
      <c r="L46" s="52" t="s">
        <v>112</v>
      </c>
      <c r="M46" s="53" t="s">
        <v>355</v>
      </c>
    </row>
    <row r="47" spans="2:13" x14ac:dyDescent="0.3">
      <c r="B47" s="8"/>
      <c r="C47" s="8"/>
      <c r="D47" s="8"/>
      <c r="E47" s="8"/>
      <c r="F47" s="8"/>
      <c r="G47" s="8"/>
      <c r="H47" s="8"/>
      <c r="I47" s="8"/>
      <c r="J47" s="8"/>
      <c r="L47" s="52" t="s">
        <v>113</v>
      </c>
      <c r="M47" s="53" t="s">
        <v>356</v>
      </c>
    </row>
    <row r="48" spans="2:13" x14ac:dyDescent="0.3">
      <c r="B48" s="8"/>
      <c r="C48" s="8"/>
      <c r="D48" s="8"/>
      <c r="E48" s="8"/>
      <c r="F48" s="8"/>
      <c r="G48" s="8"/>
      <c r="H48" s="8"/>
      <c r="I48" s="8"/>
      <c r="J48" s="8"/>
      <c r="L48" s="52" t="s">
        <v>114</v>
      </c>
      <c r="M48" s="53" t="s">
        <v>357</v>
      </c>
    </row>
    <row r="49" spans="2:13" x14ac:dyDescent="0.3">
      <c r="B49" s="8"/>
      <c r="C49" s="8"/>
      <c r="D49" s="8"/>
      <c r="E49" s="8"/>
      <c r="F49" s="8"/>
      <c r="G49" s="8"/>
      <c r="H49" s="8"/>
      <c r="I49" s="8"/>
      <c r="J49" s="8"/>
      <c r="L49" s="52" t="s">
        <v>115</v>
      </c>
      <c r="M49" s="53" t="s">
        <v>358</v>
      </c>
    </row>
    <row r="50" spans="2:13" x14ac:dyDescent="0.3">
      <c r="B50" s="8"/>
      <c r="C50" s="8"/>
      <c r="D50" s="8"/>
      <c r="E50" s="8"/>
      <c r="F50" s="8"/>
      <c r="G50" s="8"/>
      <c r="H50" s="8"/>
      <c r="I50" s="8"/>
      <c r="J50" s="8"/>
      <c r="L50" s="52" t="s">
        <v>116</v>
      </c>
      <c r="M50" s="53" t="s">
        <v>359</v>
      </c>
    </row>
    <row r="51" spans="2:13" x14ac:dyDescent="0.3">
      <c r="B51" s="8"/>
      <c r="C51" s="8"/>
      <c r="D51" s="8"/>
      <c r="E51" s="8"/>
      <c r="F51" s="8"/>
      <c r="G51" s="8"/>
      <c r="H51" s="8"/>
      <c r="I51" s="8"/>
      <c r="J51" s="8"/>
      <c r="L51" s="52" t="s">
        <v>117</v>
      </c>
      <c r="M51" s="53" t="s">
        <v>360</v>
      </c>
    </row>
    <row r="52" spans="2:13" x14ac:dyDescent="0.3">
      <c r="B52" s="8"/>
      <c r="C52" s="8"/>
      <c r="D52" s="8"/>
      <c r="E52" s="8"/>
      <c r="F52" s="8"/>
      <c r="G52" s="8"/>
      <c r="H52" s="8"/>
      <c r="I52" s="8"/>
      <c r="J52" s="8"/>
      <c r="L52" s="52" t="s">
        <v>118</v>
      </c>
      <c r="M52" s="53" t="s">
        <v>361</v>
      </c>
    </row>
    <row r="53" spans="2:13" x14ac:dyDescent="0.3">
      <c r="B53" s="8"/>
      <c r="C53" s="8"/>
      <c r="D53" s="8"/>
      <c r="E53" s="8"/>
      <c r="F53" s="8"/>
      <c r="G53" s="8"/>
      <c r="H53" s="8"/>
      <c r="I53" s="8"/>
      <c r="J53" s="8"/>
      <c r="L53" s="52" t="s">
        <v>119</v>
      </c>
      <c r="M53" s="53" t="s">
        <v>362</v>
      </c>
    </row>
    <row r="54" spans="2:13" x14ac:dyDescent="0.3">
      <c r="B54" s="43"/>
      <c r="L54" s="52" t="s">
        <v>120</v>
      </c>
      <c r="M54" s="53" t="s">
        <v>363</v>
      </c>
    </row>
    <row r="55" spans="2:13" x14ac:dyDescent="0.3">
      <c r="L55" s="52" t="s">
        <v>121</v>
      </c>
      <c r="M55" s="53" t="s">
        <v>364</v>
      </c>
    </row>
    <row r="56" spans="2:13" x14ac:dyDescent="0.3">
      <c r="L56" s="52" t="s">
        <v>122</v>
      </c>
      <c r="M56" s="53" t="s">
        <v>365</v>
      </c>
    </row>
    <row r="57" spans="2:13" x14ac:dyDescent="0.3">
      <c r="L57" s="52" t="s">
        <v>123</v>
      </c>
      <c r="M57" s="53" t="s">
        <v>366</v>
      </c>
    </row>
    <row r="58" spans="2:13" x14ac:dyDescent="0.3">
      <c r="L58" s="52" t="s">
        <v>124</v>
      </c>
      <c r="M58" s="53" t="s">
        <v>367</v>
      </c>
    </row>
    <row r="59" spans="2:13" x14ac:dyDescent="0.3">
      <c r="L59" s="52" t="s">
        <v>125</v>
      </c>
      <c r="M59" s="53" t="s">
        <v>368</v>
      </c>
    </row>
    <row r="60" spans="2:13" x14ac:dyDescent="0.3">
      <c r="L60" s="52" t="s">
        <v>126</v>
      </c>
      <c r="M60" s="53" t="s">
        <v>369</v>
      </c>
    </row>
    <row r="61" spans="2:13" x14ac:dyDescent="0.3">
      <c r="L61" s="52" t="s">
        <v>127</v>
      </c>
      <c r="M61" s="53" t="s">
        <v>370</v>
      </c>
    </row>
    <row r="62" spans="2:13" x14ac:dyDescent="0.3">
      <c r="L62" s="52" t="s">
        <v>128</v>
      </c>
      <c r="M62" s="53" t="s">
        <v>371</v>
      </c>
    </row>
    <row r="63" spans="2:13" x14ac:dyDescent="0.3">
      <c r="L63" s="52" t="s">
        <v>129</v>
      </c>
      <c r="M63" s="53" t="s">
        <v>372</v>
      </c>
    </row>
    <row r="64" spans="2:13" x14ac:dyDescent="0.3">
      <c r="L64" s="52" t="s">
        <v>130</v>
      </c>
      <c r="M64" s="53" t="s">
        <v>373</v>
      </c>
    </row>
    <row r="65" spans="12:13" x14ac:dyDescent="0.3">
      <c r="L65" s="52" t="s">
        <v>131</v>
      </c>
      <c r="M65" s="53" t="s">
        <v>374</v>
      </c>
    </row>
    <row r="66" spans="12:13" x14ac:dyDescent="0.3">
      <c r="L66" s="52" t="s">
        <v>132</v>
      </c>
      <c r="M66" s="53" t="s">
        <v>375</v>
      </c>
    </row>
    <row r="67" spans="12:13" x14ac:dyDescent="0.3">
      <c r="L67" s="52" t="s">
        <v>133</v>
      </c>
      <c r="M67" s="53" t="s">
        <v>376</v>
      </c>
    </row>
    <row r="68" spans="12:13" x14ac:dyDescent="0.3">
      <c r="L68" s="52" t="s">
        <v>134</v>
      </c>
      <c r="M68" s="53" t="s">
        <v>377</v>
      </c>
    </row>
    <row r="69" spans="12:13" x14ac:dyDescent="0.3">
      <c r="L69" s="52" t="s">
        <v>135</v>
      </c>
      <c r="M69" s="53" t="s">
        <v>378</v>
      </c>
    </row>
    <row r="70" spans="12:13" x14ac:dyDescent="0.3">
      <c r="L70" s="52" t="s">
        <v>136</v>
      </c>
      <c r="M70" s="53" t="s">
        <v>379</v>
      </c>
    </row>
    <row r="71" spans="12:13" x14ac:dyDescent="0.3">
      <c r="L71" s="52" t="s">
        <v>137</v>
      </c>
      <c r="M71" s="53" t="s">
        <v>380</v>
      </c>
    </row>
    <row r="72" spans="12:13" x14ac:dyDescent="0.3">
      <c r="L72" s="52" t="s">
        <v>138</v>
      </c>
      <c r="M72" s="53" t="s">
        <v>381</v>
      </c>
    </row>
    <row r="73" spans="12:13" x14ac:dyDescent="0.3">
      <c r="L73" s="52" t="s">
        <v>139</v>
      </c>
      <c r="M73" s="53" t="s">
        <v>382</v>
      </c>
    </row>
    <row r="74" spans="12:13" x14ac:dyDescent="0.3">
      <c r="L74" s="52" t="s">
        <v>140</v>
      </c>
      <c r="M74" s="53" t="s">
        <v>383</v>
      </c>
    </row>
    <row r="75" spans="12:13" x14ac:dyDescent="0.3">
      <c r="L75" s="52" t="s">
        <v>141</v>
      </c>
      <c r="M75" s="53" t="s">
        <v>384</v>
      </c>
    </row>
    <row r="76" spans="12:13" x14ac:dyDescent="0.3">
      <c r="L76" s="52" t="s">
        <v>142</v>
      </c>
      <c r="M76" s="53" t="s">
        <v>385</v>
      </c>
    </row>
    <row r="77" spans="12:13" x14ac:dyDescent="0.3">
      <c r="L77" s="52" t="s">
        <v>143</v>
      </c>
      <c r="M77" s="53" t="s">
        <v>386</v>
      </c>
    </row>
    <row r="78" spans="12:13" x14ac:dyDescent="0.3">
      <c r="L78" s="52" t="s">
        <v>144</v>
      </c>
      <c r="M78" s="53" t="s">
        <v>387</v>
      </c>
    </row>
    <row r="79" spans="12:13" x14ac:dyDescent="0.3">
      <c r="L79" s="52" t="s">
        <v>145</v>
      </c>
      <c r="M79" s="53" t="s">
        <v>388</v>
      </c>
    </row>
    <row r="80" spans="12:13" x14ac:dyDescent="0.3">
      <c r="L80" s="52" t="s">
        <v>146</v>
      </c>
      <c r="M80" s="53" t="s">
        <v>389</v>
      </c>
    </row>
    <row r="81" spans="12:13" x14ac:dyDescent="0.3">
      <c r="L81" s="52" t="s">
        <v>147</v>
      </c>
      <c r="M81" s="53" t="s">
        <v>390</v>
      </c>
    </row>
    <row r="82" spans="12:13" x14ac:dyDescent="0.3">
      <c r="L82" s="52" t="s">
        <v>148</v>
      </c>
      <c r="M82" s="53" t="s">
        <v>391</v>
      </c>
    </row>
    <row r="83" spans="12:13" x14ac:dyDescent="0.3">
      <c r="L83" s="52" t="s">
        <v>149</v>
      </c>
      <c r="M83" s="53" t="s">
        <v>392</v>
      </c>
    </row>
    <row r="84" spans="12:13" x14ac:dyDescent="0.3">
      <c r="L84" s="52" t="s">
        <v>150</v>
      </c>
      <c r="M84" s="53" t="s">
        <v>393</v>
      </c>
    </row>
    <row r="85" spans="12:13" x14ac:dyDescent="0.3">
      <c r="L85" s="52" t="s">
        <v>151</v>
      </c>
      <c r="M85" s="53" t="s">
        <v>394</v>
      </c>
    </row>
    <row r="86" spans="12:13" x14ac:dyDescent="0.3">
      <c r="L86" s="52" t="s">
        <v>152</v>
      </c>
      <c r="M86" s="53" t="s">
        <v>395</v>
      </c>
    </row>
    <row r="87" spans="12:13" x14ac:dyDescent="0.3">
      <c r="L87" s="52" t="s">
        <v>153</v>
      </c>
      <c r="M87" s="53" t="s">
        <v>396</v>
      </c>
    </row>
    <row r="88" spans="12:13" x14ac:dyDescent="0.3">
      <c r="L88" s="52" t="s">
        <v>154</v>
      </c>
      <c r="M88" s="53" t="s">
        <v>397</v>
      </c>
    </row>
    <row r="89" spans="12:13" x14ac:dyDescent="0.3">
      <c r="L89" s="52" t="s">
        <v>155</v>
      </c>
      <c r="M89" s="53" t="s">
        <v>398</v>
      </c>
    </row>
    <row r="90" spans="12:13" x14ac:dyDescent="0.3">
      <c r="L90" s="52" t="s">
        <v>156</v>
      </c>
      <c r="M90" s="53" t="s">
        <v>399</v>
      </c>
    </row>
    <row r="91" spans="12:13" x14ac:dyDescent="0.3">
      <c r="L91" s="52" t="s">
        <v>157</v>
      </c>
      <c r="M91" s="53" t="s">
        <v>400</v>
      </c>
    </row>
    <row r="92" spans="12:13" x14ac:dyDescent="0.3">
      <c r="L92" s="52" t="s">
        <v>158</v>
      </c>
      <c r="M92" s="53" t="s">
        <v>401</v>
      </c>
    </row>
    <row r="93" spans="12:13" x14ac:dyDescent="0.3">
      <c r="L93" s="52" t="s">
        <v>159</v>
      </c>
      <c r="M93" s="53" t="s">
        <v>402</v>
      </c>
    </row>
    <row r="94" spans="12:13" x14ac:dyDescent="0.3">
      <c r="L94" s="52" t="s">
        <v>160</v>
      </c>
      <c r="M94" s="53" t="s">
        <v>403</v>
      </c>
    </row>
    <row r="95" spans="12:13" x14ac:dyDescent="0.3">
      <c r="L95" s="52" t="s">
        <v>161</v>
      </c>
      <c r="M95" s="53" t="s">
        <v>404</v>
      </c>
    </row>
    <row r="96" spans="12:13" x14ac:dyDescent="0.3">
      <c r="L96" s="52" t="s">
        <v>162</v>
      </c>
      <c r="M96" s="53" t="s">
        <v>405</v>
      </c>
    </row>
    <row r="97" spans="12:13" x14ac:dyDescent="0.3">
      <c r="L97" s="52" t="s">
        <v>163</v>
      </c>
      <c r="M97" s="53" t="s">
        <v>406</v>
      </c>
    </row>
    <row r="98" spans="12:13" x14ac:dyDescent="0.3">
      <c r="L98" s="52" t="s">
        <v>164</v>
      </c>
      <c r="M98" s="53" t="s">
        <v>407</v>
      </c>
    </row>
    <row r="99" spans="12:13" x14ac:dyDescent="0.3">
      <c r="L99" s="52" t="s">
        <v>165</v>
      </c>
      <c r="M99" s="53" t="s">
        <v>408</v>
      </c>
    </row>
    <row r="100" spans="12:13" x14ac:dyDescent="0.3">
      <c r="L100" s="52" t="s">
        <v>166</v>
      </c>
      <c r="M100" s="53" t="s">
        <v>409</v>
      </c>
    </row>
    <row r="101" spans="12:13" x14ac:dyDescent="0.3">
      <c r="L101" s="52" t="s">
        <v>167</v>
      </c>
      <c r="M101" s="53" t="s">
        <v>410</v>
      </c>
    </row>
    <row r="102" spans="12:13" x14ac:dyDescent="0.3">
      <c r="L102" s="52" t="s">
        <v>168</v>
      </c>
      <c r="M102" s="53" t="s">
        <v>411</v>
      </c>
    </row>
    <row r="103" spans="12:13" x14ac:dyDescent="0.3">
      <c r="L103" s="52" t="s">
        <v>169</v>
      </c>
      <c r="M103" s="53" t="s">
        <v>412</v>
      </c>
    </row>
    <row r="104" spans="12:13" x14ac:dyDescent="0.3">
      <c r="L104" s="52" t="s">
        <v>170</v>
      </c>
      <c r="M104" s="53" t="s">
        <v>413</v>
      </c>
    </row>
    <row r="105" spans="12:13" x14ac:dyDescent="0.3">
      <c r="L105" s="52" t="s">
        <v>171</v>
      </c>
      <c r="M105" s="53" t="s">
        <v>414</v>
      </c>
    </row>
    <row r="106" spans="12:13" x14ac:dyDescent="0.3">
      <c r="L106" s="52" t="s">
        <v>172</v>
      </c>
      <c r="M106" s="53" t="s">
        <v>415</v>
      </c>
    </row>
    <row r="107" spans="12:13" x14ac:dyDescent="0.3">
      <c r="L107" s="52" t="s">
        <v>173</v>
      </c>
      <c r="M107" s="53" t="s">
        <v>416</v>
      </c>
    </row>
    <row r="108" spans="12:13" x14ac:dyDescent="0.3">
      <c r="L108" s="52" t="s">
        <v>174</v>
      </c>
      <c r="M108" s="53" t="s">
        <v>417</v>
      </c>
    </row>
    <row r="109" spans="12:13" x14ac:dyDescent="0.3">
      <c r="L109" s="52" t="s">
        <v>175</v>
      </c>
      <c r="M109" s="53" t="s">
        <v>418</v>
      </c>
    </row>
    <row r="110" spans="12:13" x14ac:dyDescent="0.3">
      <c r="L110" s="52" t="s">
        <v>176</v>
      </c>
      <c r="M110" s="53" t="s">
        <v>419</v>
      </c>
    </row>
    <row r="111" spans="12:13" x14ac:dyDescent="0.3">
      <c r="L111" s="52" t="s">
        <v>177</v>
      </c>
      <c r="M111" s="53" t="s">
        <v>420</v>
      </c>
    </row>
    <row r="112" spans="12:13" x14ac:dyDescent="0.3">
      <c r="L112" s="52" t="s">
        <v>178</v>
      </c>
      <c r="M112" s="53" t="s">
        <v>421</v>
      </c>
    </row>
    <row r="113" spans="12:13" x14ac:dyDescent="0.3">
      <c r="L113" s="52" t="s">
        <v>179</v>
      </c>
      <c r="M113" s="53" t="s">
        <v>422</v>
      </c>
    </row>
    <row r="114" spans="12:13" x14ac:dyDescent="0.3">
      <c r="L114" s="52" t="s">
        <v>180</v>
      </c>
      <c r="M114" s="53" t="s">
        <v>423</v>
      </c>
    </row>
    <row r="115" spans="12:13" x14ac:dyDescent="0.3">
      <c r="L115" s="52" t="s">
        <v>181</v>
      </c>
      <c r="M115" s="53" t="s">
        <v>424</v>
      </c>
    </row>
    <row r="116" spans="12:13" x14ac:dyDescent="0.3">
      <c r="L116" s="52" t="s">
        <v>182</v>
      </c>
      <c r="M116" s="53" t="s">
        <v>425</v>
      </c>
    </row>
    <row r="117" spans="12:13" x14ac:dyDescent="0.3">
      <c r="L117" s="52" t="s">
        <v>183</v>
      </c>
      <c r="M117" s="53" t="s">
        <v>426</v>
      </c>
    </row>
    <row r="118" spans="12:13" x14ac:dyDescent="0.3">
      <c r="L118" s="52" t="s">
        <v>184</v>
      </c>
      <c r="M118" s="53" t="s">
        <v>427</v>
      </c>
    </row>
    <row r="119" spans="12:13" x14ac:dyDescent="0.3">
      <c r="L119" s="52" t="s">
        <v>185</v>
      </c>
      <c r="M119" s="53" t="s">
        <v>428</v>
      </c>
    </row>
    <row r="120" spans="12:13" x14ac:dyDescent="0.3">
      <c r="L120" s="52" t="s">
        <v>186</v>
      </c>
      <c r="M120" s="53" t="s">
        <v>429</v>
      </c>
    </row>
    <row r="121" spans="12:13" x14ac:dyDescent="0.3">
      <c r="L121" s="52" t="s">
        <v>187</v>
      </c>
      <c r="M121" s="53" t="s">
        <v>430</v>
      </c>
    </row>
    <row r="122" spans="12:13" x14ac:dyDescent="0.3">
      <c r="L122" s="52" t="s">
        <v>188</v>
      </c>
      <c r="M122" s="53" t="s">
        <v>431</v>
      </c>
    </row>
    <row r="123" spans="12:13" x14ac:dyDescent="0.3">
      <c r="L123" s="52" t="s">
        <v>189</v>
      </c>
      <c r="M123" s="53" t="s">
        <v>432</v>
      </c>
    </row>
    <row r="124" spans="12:13" x14ac:dyDescent="0.3">
      <c r="L124" s="52" t="s">
        <v>190</v>
      </c>
      <c r="M124" s="53" t="s">
        <v>433</v>
      </c>
    </row>
    <row r="125" spans="12:13" x14ac:dyDescent="0.3">
      <c r="L125" s="52" t="s">
        <v>191</v>
      </c>
      <c r="M125" s="53" t="s">
        <v>434</v>
      </c>
    </row>
    <row r="126" spans="12:13" x14ac:dyDescent="0.3">
      <c r="L126" s="52" t="s">
        <v>192</v>
      </c>
      <c r="M126" s="53" t="s">
        <v>435</v>
      </c>
    </row>
    <row r="127" spans="12:13" x14ac:dyDescent="0.3">
      <c r="L127" s="52" t="s">
        <v>193</v>
      </c>
      <c r="M127" s="53" t="s">
        <v>436</v>
      </c>
    </row>
    <row r="128" spans="12:13" x14ac:dyDescent="0.3">
      <c r="L128" s="52" t="s">
        <v>194</v>
      </c>
      <c r="M128" s="53" t="s">
        <v>437</v>
      </c>
    </row>
    <row r="129" spans="12:13" x14ac:dyDescent="0.3">
      <c r="L129" s="52" t="s">
        <v>195</v>
      </c>
      <c r="M129" s="53" t="s">
        <v>438</v>
      </c>
    </row>
    <row r="130" spans="12:13" x14ac:dyDescent="0.3">
      <c r="L130" s="52" t="s">
        <v>196</v>
      </c>
      <c r="M130" s="53" t="s">
        <v>439</v>
      </c>
    </row>
    <row r="131" spans="12:13" x14ac:dyDescent="0.3">
      <c r="L131" s="52" t="s">
        <v>197</v>
      </c>
      <c r="M131" s="53" t="s">
        <v>440</v>
      </c>
    </row>
    <row r="132" spans="12:13" x14ac:dyDescent="0.3">
      <c r="L132" s="52" t="s">
        <v>198</v>
      </c>
      <c r="M132" s="53" t="s">
        <v>441</v>
      </c>
    </row>
    <row r="133" spans="12:13" x14ac:dyDescent="0.3">
      <c r="L133" s="52" t="s">
        <v>199</v>
      </c>
      <c r="M133" s="53" t="s">
        <v>442</v>
      </c>
    </row>
    <row r="134" spans="12:13" x14ac:dyDescent="0.3">
      <c r="L134" s="52" t="s">
        <v>200</v>
      </c>
      <c r="M134" s="53" t="s">
        <v>443</v>
      </c>
    </row>
    <row r="135" spans="12:13" x14ac:dyDescent="0.3">
      <c r="L135" s="52" t="s">
        <v>201</v>
      </c>
      <c r="M135" s="53" t="s">
        <v>444</v>
      </c>
    </row>
    <row r="136" spans="12:13" x14ac:dyDescent="0.3">
      <c r="L136" s="52" t="s">
        <v>202</v>
      </c>
      <c r="M136" s="53" t="s">
        <v>445</v>
      </c>
    </row>
    <row r="137" spans="12:13" x14ac:dyDescent="0.3">
      <c r="L137" s="52" t="s">
        <v>203</v>
      </c>
      <c r="M137" s="53" t="s">
        <v>446</v>
      </c>
    </row>
    <row r="138" spans="12:13" x14ac:dyDescent="0.3">
      <c r="L138" s="52" t="s">
        <v>204</v>
      </c>
      <c r="M138" s="53" t="s">
        <v>447</v>
      </c>
    </row>
    <row r="139" spans="12:13" x14ac:dyDescent="0.3">
      <c r="L139" s="52" t="s">
        <v>205</v>
      </c>
      <c r="M139" s="53" t="s">
        <v>448</v>
      </c>
    </row>
    <row r="140" spans="12:13" x14ac:dyDescent="0.3">
      <c r="L140" s="52" t="s">
        <v>206</v>
      </c>
      <c r="M140" s="53" t="s">
        <v>449</v>
      </c>
    </row>
    <row r="141" spans="12:13" x14ac:dyDescent="0.3">
      <c r="L141" s="52" t="s">
        <v>207</v>
      </c>
      <c r="M141" s="53" t="s">
        <v>450</v>
      </c>
    </row>
    <row r="142" spans="12:13" x14ac:dyDescent="0.3">
      <c r="L142" s="52" t="s">
        <v>208</v>
      </c>
      <c r="M142" s="53" t="s">
        <v>451</v>
      </c>
    </row>
    <row r="143" spans="12:13" x14ac:dyDescent="0.3">
      <c r="L143" s="52" t="s">
        <v>209</v>
      </c>
      <c r="M143" s="53" t="s">
        <v>452</v>
      </c>
    </row>
    <row r="144" spans="12:13" x14ac:dyDescent="0.3">
      <c r="L144" s="52" t="s">
        <v>210</v>
      </c>
      <c r="M144" s="53" t="s">
        <v>453</v>
      </c>
    </row>
    <row r="145" spans="12:13" x14ac:dyDescent="0.3">
      <c r="L145" s="52" t="s">
        <v>211</v>
      </c>
      <c r="M145" s="53" t="s">
        <v>454</v>
      </c>
    </row>
    <row r="146" spans="12:13" x14ac:dyDescent="0.3">
      <c r="L146" s="52" t="s">
        <v>212</v>
      </c>
      <c r="M146" s="53" t="s">
        <v>455</v>
      </c>
    </row>
    <row r="147" spans="12:13" x14ac:dyDescent="0.3">
      <c r="L147" s="52" t="s">
        <v>213</v>
      </c>
      <c r="M147" s="53" t="s">
        <v>456</v>
      </c>
    </row>
    <row r="148" spans="12:13" x14ac:dyDescent="0.3">
      <c r="L148" s="52" t="s">
        <v>214</v>
      </c>
      <c r="M148" s="53" t="s">
        <v>457</v>
      </c>
    </row>
    <row r="149" spans="12:13" x14ac:dyDescent="0.3">
      <c r="L149" s="52" t="s">
        <v>215</v>
      </c>
      <c r="M149" s="53" t="s">
        <v>458</v>
      </c>
    </row>
    <row r="150" spans="12:13" x14ac:dyDescent="0.3">
      <c r="L150" s="52" t="s">
        <v>216</v>
      </c>
      <c r="M150" s="53" t="s">
        <v>459</v>
      </c>
    </row>
    <row r="151" spans="12:13" x14ac:dyDescent="0.3">
      <c r="L151" s="52" t="s">
        <v>217</v>
      </c>
      <c r="M151" s="53" t="s">
        <v>460</v>
      </c>
    </row>
    <row r="152" spans="12:13" x14ac:dyDescent="0.3">
      <c r="L152" s="52" t="s">
        <v>218</v>
      </c>
      <c r="M152" s="53" t="s">
        <v>461</v>
      </c>
    </row>
    <row r="153" spans="12:13" x14ac:dyDescent="0.3">
      <c r="L153" s="52" t="s">
        <v>219</v>
      </c>
      <c r="M153" s="53" t="s">
        <v>462</v>
      </c>
    </row>
    <row r="154" spans="12:13" x14ac:dyDescent="0.3">
      <c r="L154" s="52" t="s">
        <v>220</v>
      </c>
      <c r="M154" s="53" t="s">
        <v>463</v>
      </c>
    </row>
    <row r="155" spans="12:13" x14ac:dyDescent="0.3">
      <c r="L155" s="52" t="s">
        <v>221</v>
      </c>
      <c r="M155" s="53" t="s">
        <v>464</v>
      </c>
    </row>
    <row r="156" spans="12:13" x14ac:dyDescent="0.3">
      <c r="L156" s="52" t="s">
        <v>222</v>
      </c>
      <c r="M156" s="53" t="s">
        <v>465</v>
      </c>
    </row>
    <row r="157" spans="12:13" x14ac:dyDescent="0.3">
      <c r="L157" s="52" t="s">
        <v>223</v>
      </c>
      <c r="M157" s="53" t="s">
        <v>466</v>
      </c>
    </row>
    <row r="158" spans="12:13" x14ac:dyDescent="0.3">
      <c r="L158" s="52" t="s">
        <v>224</v>
      </c>
      <c r="M158" s="53" t="s">
        <v>467</v>
      </c>
    </row>
    <row r="159" spans="12:13" x14ac:dyDescent="0.3">
      <c r="L159" s="52" t="s">
        <v>225</v>
      </c>
      <c r="M159" s="53" t="s">
        <v>468</v>
      </c>
    </row>
    <row r="160" spans="12:13" x14ac:dyDescent="0.3">
      <c r="L160" s="52" t="s">
        <v>226</v>
      </c>
      <c r="M160" s="53" t="s">
        <v>469</v>
      </c>
    </row>
    <row r="161" spans="12:13" x14ac:dyDescent="0.3">
      <c r="L161" s="52" t="s">
        <v>227</v>
      </c>
      <c r="M161" s="53" t="s">
        <v>470</v>
      </c>
    </row>
    <row r="162" spans="12:13" x14ac:dyDescent="0.3">
      <c r="L162" s="52" t="s">
        <v>228</v>
      </c>
      <c r="M162" s="53" t="s">
        <v>471</v>
      </c>
    </row>
    <row r="163" spans="12:13" x14ac:dyDescent="0.3">
      <c r="L163" s="52" t="s">
        <v>229</v>
      </c>
      <c r="M163" s="53" t="s">
        <v>472</v>
      </c>
    </row>
    <row r="164" spans="12:13" x14ac:dyDescent="0.3">
      <c r="L164" s="52" t="s">
        <v>230</v>
      </c>
      <c r="M164" s="53" t="s">
        <v>473</v>
      </c>
    </row>
    <row r="165" spans="12:13" x14ac:dyDescent="0.3">
      <c r="L165" s="52" t="s">
        <v>231</v>
      </c>
      <c r="M165" s="53" t="s">
        <v>474</v>
      </c>
    </row>
    <row r="166" spans="12:13" x14ac:dyDescent="0.3">
      <c r="L166" s="52" t="s">
        <v>232</v>
      </c>
      <c r="M166" s="53" t="s">
        <v>475</v>
      </c>
    </row>
    <row r="167" spans="12:13" x14ac:dyDescent="0.3">
      <c r="L167" s="52" t="s">
        <v>233</v>
      </c>
      <c r="M167" s="53" t="s">
        <v>476</v>
      </c>
    </row>
    <row r="168" spans="12:13" x14ac:dyDescent="0.3">
      <c r="L168" s="52" t="s">
        <v>234</v>
      </c>
      <c r="M168" s="53" t="s">
        <v>477</v>
      </c>
    </row>
    <row r="169" spans="12:13" x14ac:dyDescent="0.3">
      <c r="L169" s="52" t="s">
        <v>235</v>
      </c>
      <c r="M169" s="53" t="s">
        <v>478</v>
      </c>
    </row>
    <row r="170" spans="12:13" x14ac:dyDescent="0.3">
      <c r="L170" s="52" t="s">
        <v>236</v>
      </c>
      <c r="M170" s="53" t="s">
        <v>479</v>
      </c>
    </row>
    <row r="171" spans="12:13" x14ac:dyDescent="0.3">
      <c r="L171" s="52" t="s">
        <v>237</v>
      </c>
      <c r="M171" s="53" t="s">
        <v>480</v>
      </c>
    </row>
    <row r="172" spans="12:13" x14ac:dyDescent="0.3">
      <c r="L172" s="52" t="s">
        <v>238</v>
      </c>
      <c r="M172" s="53" t="s">
        <v>481</v>
      </c>
    </row>
    <row r="173" spans="12:13" x14ac:dyDescent="0.3">
      <c r="L173" s="52" t="s">
        <v>239</v>
      </c>
      <c r="M173" s="53" t="s">
        <v>482</v>
      </c>
    </row>
    <row r="174" spans="12:13" x14ac:dyDescent="0.3">
      <c r="L174" s="52" t="s">
        <v>240</v>
      </c>
      <c r="M174" s="53" t="s">
        <v>483</v>
      </c>
    </row>
    <row r="175" spans="12:13" x14ac:dyDescent="0.3">
      <c r="L175" s="52" t="s">
        <v>241</v>
      </c>
      <c r="M175" s="53" t="s">
        <v>484</v>
      </c>
    </row>
    <row r="176" spans="12:13" x14ac:dyDescent="0.3">
      <c r="L176" s="52" t="s">
        <v>242</v>
      </c>
      <c r="M176" s="53" t="s">
        <v>485</v>
      </c>
    </row>
    <row r="177" spans="12:13" x14ac:dyDescent="0.3">
      <c r="L177" s="52" t="s">
        <v>243</v>
      </c>
      <c r="M177" s="53" t="s">
        <v>486</v>
      </c>
    </row>
    <row r="178" spans="12:13" x14ac:dyDescent="0.3">
      <c r="L178" s="52" t="s">
        <v>244</v>
      </c>
      <c r="M178" s="53" t="s">
        <v>487</v>
      </c>
    </row>
    <row r="179" spans="12:13" x14ac:dyDescent="0.3">
      <c r="L179" s="52" t="s">
        <v>245</v>
      </c>
      <c r="M179" s="53" t="s">
        <v>488</v>
      </c>
    </row>
    <row r="180" spans="12:13" x14ac:dyDescent="0.3">
      <c r="L180" s="52" t="s">
        <v>246</v>
      </c>
      <c r="M180" s="53" t="s">
        <v>489</v>
      </c>
    </row>
    <row r="181" spans="12:13" x14ac:dyDescent="0.3">
      <c r="L181" s="52" t="s">
        <v>247</v>
      </c>
      <c r="M181" s="53" t="s">
        <v>490</v>
      </c>
    </row>
    <row r="182" spans="12:13" x14ac:dyDescent="0.3">
      <c r="L182" s="52" t="s">
        <v>248</v>
      </c>
      <c r="M182" s="53" t="s">
        <v>491</v>
      </c>
    </row>
    <row r="183" spans="12:13" x14ac:dyDescent="0.3">
      <c r="L183" s="52" t="s">
        <v>249</v>
      </c>
      <c r="M183" s="53" t="s">
        <v>492</v>
      </c>
    </row>
    <row r="184" spans="12:13" x14ac:dyDescent="0.3">
      <c r="L184" s="52" t="s">
        <v>250</v>
      </c>
      <c r="M184" s="53" t="s">
        <v>493</v>
      </c>
    </row>
    <row r="185" spans="12:13" x14ac:dyDescent="0.3">
      <c r="L185" s="52" t="s">
        <v>251</v>
      </c>
      <c r="M185" s="53" t="s">
        <v>494</v>
      </c>
    </row>
    <row r="186" spans="12:13" x14ac:dyDescent="0.3">
      <c r="L186" s="52" t="s">
        <v>252</v>
      </c>
      <c r="M186" s="53" t="s">
        <v>495</v>
      </c>
    </row>
    <row r="187" spans="12:13" x14ac:dyDescent="0.3">
      <c r="L187" s="52" t="s">
        <v>253</v>
      </c>
      <c r="M187" s="53" t="s">
        <v>496</v>
      </c>
    </row>
    <row r="188" spans="12:13" x14ac:dyDescent="0.3">
      <c r="L188" s="52" t="s">
        <v>254</v>
      </c>
      <c r="M188" s="53" t="s">
        <v>497</v>
      </c>
    </row>
    <row r="189" spans="12:13" x14ac:dyDescent="0.3">
      <c r="L189" s="52" t="s">
        <v>255</v>
      </c>
      <c r="M189" s="53" t="s">
        <v>498</v>
      </c>
    </row>
    <row r="190" spans="12:13" x14ac:dyDescent="0.3">
      <c r="L190" s="52" t="s">
        <v>256</v>
      </c>
      <c r="M190" s="53" t="s">
        <v>499</v>
      </c>
    </row>
    <row r="191" spans="12:13" x14ac:dyDescent="0.3">
      <c r="L191" s="52" t="s">
        <v>257</v>
      </c>
      <c r="M191" s="53" t="s">
        <v>500</v>
      </c>
    </row>
    <row r="192" spans="12:13" x14ac:dyDescent="0.3">
      <c r="L192" s="52" t="s">
        <v>258</v>
      </c>
      <c r="M192" s="53" t="s">
        <v>501</v>
      </c>
    </row>
    <row r="193" spans="12:13" x14ac:dyDescent="0.3">
      <c r="L193" s="52" t="s">
        <v>259</v>
      </c>
      <c r="M193" s="53" t="s">
        <v>502</v>
      </c>
    </row>
    <row r="194" spans="12:13" x14ac:dyDescent="0.3">
      <c r="L194" s="52" t="s">
        <v>260</v>
      </c>
      <c r="M194" s="53" t="s">
        <v>503</v>
      </c>
    </row>
    <row r="195" spans="12:13" x14ac:dyDescent="0.3">
      <c r="L195" s="52" t="s">
        <v>261</v>
      </c>
      <c r="M195" s="53" t="s">
        <v>504</v>
      </c>
    </row>
    <row r="196" spans="12:13" x14ac:dyDescent="0.3">
      <c r="L196" s="52" t="s">
        <v>262</v>
      </c>
      <c r="M196" s="53" t="s">
        <v>505</v>
      </c>
    </row>
    <row r="197" spans="12:13" x14ac:dyDescent="0.3">
      <c r="L197" s="52" t="s">
        <v>263</v>
      </c>
      <c r="M197" s="53" t="s">
        <v>506</v>
      </c>
    </row>
    <row r="198" spans="12:13" x14ac:dyDescent="0.3">
      <c r="L198" s="52" t="s">
        <v>264</v>
      </c>
      <c r="M198" s="53" t="s">
        <v>507</v>
      </c>
    </row>
    <row r="199" spans="12:13" x14ac:dyDescent="0.3">
      <c r="L199" s="52" t="s">
        <v>265</v>
      </c>
      <c r="M199" s="53" t="s">
        <v>508</v>
      </c>
    </row>
    <row r="200" spans="12:13" x14ac:dyDescent="0.3">
      <c r="L200" s="52" t="s">
        <v>266</v>
      </c>
      <c r="M200" s="53" t="s">
        <v>509</v>
      </c>
    </row>
    <row r="201" spans="12:13" x14ac:dyDescent="0.3">
      <c r="L201" s="52" t="s">
        <v>267</v>
      </c>
      <c r="M201" s="53" t="s">
        <v>510</v>
      </c>
    </row>
    <row r="202" spans="12:13" x14ac:dyDescent="0.3">
      <c r="L202" s="52" t="s">
        <v>268</v>
      </c>
      <c r="M202" s="53" t="s">
        <v>511</v>
      </c>
    </row>
    <row r="203" spans="12:13" x14ac:dyDescent="0.3">
      <c r="L203" s="52" t="s">
        <v>269</v>
      </c>
      <c r="M203" s="53" t="s">
        <v>512</v>
      </c>
    </row>
    <row r="204" spans="12:13" x14ac:dyDescent="0.3">
      <c r="L204" s="52" t="s">
        <v>270</v>
      </c>
      <c r="M204" s="53" t="s">
        <v>513</v>
      </c>
    </row>
    <row r="205" spans="12:13" x14ac:dyDescent="0.3">
      <c r="L205" s="52" t="s">
        <v>271</v>
      </c>
      <c r="M205" s="53" t="s">
        <v>514</v>
      </c>
    </row>
    <row r="206" spans="12:13" x14ac:dyDescent="0.3">
      <c r="L206" s="52" t="s">
        <v>272</v>
      </c>
      <c r="M206" s="53" t="s">
        <v>515</v>
      </c>
    </row>
    <row r="207" spans="12:13" x14ac:dyDescent="0.3">
      <c r="L207" s="52" t="s">
        <v>273</v>
      </c>
      <c r="M207" s="53" t="s">
        <v>516</v>
      </c>
    </row>
    <row r="208" spans="12:13" x14ac:dyDescent="0.3">
      <c r="L208" s="52" t="s">
        <v>274</v>
      </c>
      <c r="M208" s="53" t="s">
        <v>517</v>
      </c>
    </row>
    <row r="209" spans="12:13" x14ac:dyDescent="0.3">
      <c r="L209" s="52" t="s">
        <v>275</v>
      </c>
      <c r="M209" s="53" t="s">
        <v>518</v>
      </c>
    </row>
    <row r="210" spans="12:13" x14ac:dyDescent="0.3">
      <c r="L210" s="52" t="s">
        <v>276</v>
      </c>
      <c r="M210" s="53" t="s">
        <v>519</v>
      </c>
    </row>
    <row r="211" spans="12:13" x14ac:dyDescent="0.3">
      <c r="L211" s="52" t="s">
        <v>277</v>
      </c>
      <c r="M211" s="53" t="s">
        <v>520</v>
      </c>
    </row>
    <row r="212" spans="12:13" x14ac:dyDescent="0.3">
      <c r="L212" s="52" t="s">
        <v>278</v>
      </c>
      <c r="M212" s="53" t="s">
        <v>521</v>
      </c>
    </row>
    <row r="213" spans="12:13" x14ac:dyDescent="0.3">
      <c r="L213" s="52" t="s">
        <v>279</v>
      </c>
      <c r="M213" s="53" t="s">
        <v>522</v>
      </c>
    </row>
    <row r="214" spans="12:13" x14ac:dyDescent="0.3">
      <c r="L214" s="52" t="s">
        <v>280</v>
      </c>
      <c r="M214" s="53" t="s">
        <v>523</v>
      </c>
    </row>
    <row r="215" spans="12:13" x14ac:dyDescent="0.3">
      <c r="L215" s="52" t="s">
        <v>281</v>
      </c>
      <c r="M215" s="53" t="s">
        <v>524</v>
      </c>
    </row>
    <row r="216" spans="12:13" x14ac:dyDescent="0.3">
      <c r="L216" s="52" t="s">
        <v>282</v>
      </c>
      <c r="M216" s="53" t="s">
        <v>525</v>
      </c>
    </row>
    <row r="217" spans="12:13" x14ac:dyDescent="0.3">
      <c r="L217" s="52" t="s">
        <v>283</v>
      </c>
      <c r="M217" s="53" t="s">
        <v>526</v>
      </c>
    </row>
    <row r="218" spans="12:13" x14ac:dyDescent="0.3">
      <c r="L218" s="52" t="s">
        <v>284</v>
      </c>
      <c r="M218" s="53" t="s">
        <v>527</v>
      </c>
    </row>
    <row r="219" spans="12:13" x14ac:dyDescent="0.3">
      <c r="L219" s="52" t="s">
        <v>285</v>
      </c>
      <c r="M219" s="53" t="s">
        <v>528</v>
      </c>
    </row>
    <row r="220" spans="12:13" x14ac:dyDescent="0.3">
      <c r="L220" s="52" t="s">
        <v>286</v>
      </c>
      <c r="M220" s="53" t="s">
        <v>529</v>
      </c>
    </row>
    <row r="221" spans="12:13" x14ac:dyDescent="0.3">
      <c r="L221" s="52" t="s">
        <v>287</v>
      </c>
      <c r="M221" s="53" t="s">
        <v>530</v>
      </c>
    </row>
    <row r="222" spans="12:13" x14ac:dyDescent="0.3">
      <c r="L222" s="52" t="s">
        <v>288</v>
      </c>
      <c r="M222" s="53" t="s">
        <v>531</v>
      </c>
    </row>
    <row r="223" spans="12:13" x14ac:dyDescent="0.3">
      <c r="L223" s="52" t="s">
        <v>289</v>
      </c>
      <c r="M223" s="53" t="s">
        <v>532</v>
      </c>
    </row>
    <row r="224" spans="12:13" x14ac:dyDescent="0.3">
      <c r="L224" s="52" t="s">
        <v>290</v>
      </c>
      <c r="M224" s="53" t="s">
        <v>533</v>
      </c>
    </row>
    <row r="225" spans="12:13" x14ac:dyDescent="0.3">
      <c r="L225" s="52" t="s">
        <v>291</v>
      </c>
      <c r="M225" s="53" t="s">
        <v>534</v>
      </c>
    </row>
    <row r="226" spans="12:13" x14ac:dyDescent="0.3">
      <c r="L226" s="52" t="s">
        <v>292</v>
      </c>
      <c r="M226" s="53" t="s">
        <v>535</v>
      </c>
    </row>
    <row r="227" spans="12:13" x14ac:dyDescent="0.3">
      <c r="L227" s="52" t="s">
        <v>293</v>
      </c>
      <c r="M227" s="53" t="s">
        <v>536</v>
      </c>
    </row>
    <row r="228" spans="12:13" x14ac:dyDescent="0.3">
      <c r="L228" s="52" t="s">
        <v>294</v>
      </c>
      <c r="M228" s="53" t="s">
        <v>537</v>
      </c>
    </row>
    <row r="229" spans="12:13" x14ac:dyDescent="0.3">
      <c r="L229" s="52" t="s">
        <v>295</v>
      </c>
      <c r="M229" s="53" t="s">
        <v>538</v>
      </c>
    </row>
    <row r="230" spans="12:13" x14ac:dyDescent="0.3">
      <c r="L230" s="52" t="s">
        <v>296</v>
      </c>
      <c r="M230" s="53" t="s">
        <v>539</v>
      </c>
    </row>
    <row r="231" spans="12:13" x14ac:dyDescent="0.3">
      <c r="L231" s="52" t="s">
        <v>297</v>
      </c>
      <c r="M231" s="53" t="s">
        <v>540</v>
      </c>
    </row>
    <row r="232" spans="12:13" x14ac:dyDescent="0.3">
      <c r="L232" s="52" t="s">
        <v>298</v>
      </c>
      <c r="M232" s="53" t="s">
        <v>541</v>
      </c>
    </row>
    <row r="233" spans="12:13" x14ac:dyDescent="0.3">
      <c r="L233" s="52" t="s">
        <v>299</v>
      </c>
      <c r="M233" s="53" t="s">
        <v>542</v>
      </c>
    </row>
    <row r="234" spans="12:13" x14ac:dyDescent="0.3">
      <c r="L234" s="52" t="s">
        <v>300</v>
      </c>
      <c r="M234" s="53" t="s">
        <v>543</v>
      </c>
    </row>
    <row r="235" spans="12:13" x14ac:dyDescent="0.3">
      <c r="L235" s="52" t="s">
        <v>301</v>
      </c>
      <c r="M235" s="53" t="s">
        <v>544</v>
      </c>
    </row>
    <row r="236" spans="12:13" x14ac:dyDescent="0.3">
      <c r="L236" s="52" t="s">
        <v>302</v>
      </c>
      <c r="M236" s="53" t="s">
        <v>545</v>
      </c>
    </row>
    <row r="237" spans="12:13" x14ac:dyDescent="0.3">
      <c r="L237" s="52" t="s">
        <v>303</v>
      </c>
      <c r="M237" s="53" t="s">
        <v>546</v>
      </c>
    </row>
    <row r="238" spans="12:13" x14ac:dyDescent="0.3">
      <c r="L238" s="52" t="s">
        <v>304</v>
      </c>
      <c r="M238" s="53" t="s">
        <v>547</v>
      </c>
    </row>
    <row r="239" spans="12:13" x14ac:dyDescent="0.3">
      <c r="L239" s="52" t="s">
        <v>305</v>
      </c>
      <c r="M239" s="53" t="s">
        <v>548</v>
      </c>
    </row>
    <row r="240" spans="12:13" x14ac:dyDescent="0.3">
      <c r="L240" s="52" t="s">
        <v>306</v>
      </c>
      <c r="M240" s="53" t="s">
        <v>549</v>
      </c>
    </row>
    <row r="241" spans="12:13" x14ac:dyDescent="0.3">
      <c r="L241" s="52" t="s">
        <v>307</v>
      </c>
      <c r="M241" s="53" t="s">
        <v>550</v>
      </c>
    </row>
  </sheetData>
  <mergeCells count="15">
    <mergeCell ref="C18:D18"/>
    <mergeCell ref="C19:D19"/>
    <mergeCell ref="B20:D20"/>
    <mergeCell ref="F5:J14"/>
    <mergeCell ref="C11:D11"/>
    <mergeCell ref="C12:D12"/>
    <mergeCell ref="C13:D13"/>
    <mergeCell ref="C14:D14"/>
    <mergeCell ref="C16:D16"/>
    <mergeCell ref="C17:D17"/>
    <mergeCell ref="C4:D4"/>
    <mergeCell ref="B7:D7"/>
    <mergeCell ref="C8:D8"/>
    <mergeCell ref="C9:D9"/>
    <mergeCell ref="C10:D10"/>
  </mergeCells>
  <dataValidations disablePrompts="1" count="1">
    <dataValidation type="list" allowBlank="1" showInputMessage="1" showErrorMessage="1" sqref="C3" xr:uid="{71DA5C01-6615-4495-8E33-8B6EBC337A66}">
      <formula1>$L$2:$L$241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B1" workbookViewId="0">
      <selection activeCell="C7" sqref="C7"/>
    </sheetView>
  </sheetViews>
  <sheetFormatPr defaultRowHeight="14.4" x14ac:dyDescent="0.3"/>
  <cols>
    <col min="1" max="1" width="9.5546875" hidden="1" customWidth="1"/>
  </cols>
  <sheetData>
    <row r="1" spans="1:1" ht="15" thickTop="1" x14ac:dyDescent="0.3">
      <c r="A1" s="33" t="s">
        <v>57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Data</vt:lpstr>
      <vt:lpstr>Pick a Door</vt:lpstr>
      <vt:lpstr>Weather API</vt:lpstr>
      <vt:lpstr>NEW Weather API</vt:lpstr>
      <vt:lpstr>API key</vt:lpstr>
      <vt:lpstr>Door1</vt:lpstr>
      <vt:lpstr>Door2</vt:lpstr>
      <vt:lpstr>Door3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2015-08-05T03:18:06Z</dcterms:created>
  <dcterms:modified xsi:type="dcterms:W3CDTF">2019-06-25T16:32:40Z</dcterms:modified>
</cp:coreProperties>
</file>