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5605" windowHeight="14325" tabRatio="500" activeTab="7"/>
  </bookViews>
  <sheets>
    <sheet name="Original" sheetId="4" r:id="rId1"/>
    <sheet name="Copy" sheetId="9" r:id="rId2"/>
    <sheet name="Source" sheetId="3" r:id="rId3"/>
    <sheet name="Q1" sheetId="1" r:id="rId4"/>
    <sheet name="Q2" sheetId="10" r:id="rId5"/>
    <sheet name="Q3" sheetId="11" r:id="rId6"/>
    <sheet name="Q4" sheetId="13" r:id="rId7"/>
    <sheet name="Q5" sheetId="14" r:id="rId8"/>
  </sheets>
  <definedNames>
    <definedName name="_xlnm._FilterDatabase" localSheetId="1" hidden="1">Copy!$A$1:$G$1</definedName>
    <definedName name="_xlnm._FilterDatabase" localSheetId="0" hidden="1">Original!$A$1:$G$1</definedName>
    <definedName name="_xlnm._FilterDatabase" localSheetId="3" hidden="1">'Q1'!$A$1:$G$1</definedName>
    <definedName name="_xlnm._FilterDatabase" localSheetId="4" hidden="1">'Q2'!$A$1:$I$1</definedName>
    <definedName name="_xlnm._FilterDatabase" localSheetId="5" hidden="1">'Q3'!$A$1:$G$1</definedName>
    <definedName name="_xlnm._FilterDatabase" localSheetId="6" hidden="1">'Q4'!$A$1:$G$1</definedName>
    <definedName name="_xlnm._FilterDatabase" localSheetId="7" hidden="1">'Q5'!$A$1:$G$1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3"/>
  <c r="H4"/>
  <c r="H5"/>
  <c r="H6"/>
  <c r="H7"/>
  <c r="H8"/>
  <c r="H9"/>
  <c r="H10"/>
  <c r="H2"/>
  <c r="H3" i="11"/>
  <c r="H4"/>
  <c r="H5"/>
  <c r="H6"/>
  <c r="H7"/>
  <c r="H8"/>
  <c r="H9"/>
  <c r="H10"/>
  <c r="H2"/>
  <c r="G2" i="10"/>
  <c r="G3"/>
  <c r="G4"/>
  <c r="G5"/>
  <c r="G6"/>
  <c r="G7"/>
  <c r="G8"/>
  <c r="G9"/>
  <c r="G10"/>
  <c r="H14"/>
  <c r="I3"/>
  <c r="I2"/>
  <c r="I5"/>
  <c r="I8"/>
  <c r="I10"/>
  <c r="I4"/>
  <c r="I9"/>
  <c r="I7"/>
  <c r="I6"/>
  <c r="C15" i="1"/>
  <c r="D15"/>
  <c r="E15"/>
  <c r="F15"/>
  <c r="B15"/>
  <c r="B14"/>
  <c r="C14"/>
  <c r="D14"/>
  <c r="E14"/>
  <c r="F14"/>
</calcChain>
</file>

<file path=xl/sharedStrings.xml><?xml version="1.0" encoding="utf-8"?>
<sst xmlns="http://schemas.openxmlformats.org/spreadsheetml/2006/main" count="125" uniqueCount="29">
  <si>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</si>
  <si>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</si>
  <si>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</si>
  <si>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</si>
  <si>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</si>
  <si>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</si>
  <si>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</si>
  <si>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</si>
  <si>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</si>
  <si>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TB cases 2011</t>
  </si>
  <si>
    <t>TB cases 2012</t>
  </si>
  <si>
    <t>TB cases 2013</t>
  </si>
  <si>
    <t>TB cases 2014</t>
  </si>
  <si>
    <t>TB cases 2015</t>
  </si>
  <si>
    <t>Health Budget 2015</t>
  </si>
  <si>
    <t>Number of morbidity of patients by active tuberculosis by territory (people)</t>
  </si>
  <si>
    <t>http://www.stat.kg/en/opendata/category/485/</t>
  </si>
  <si>
    <t>http://opendata.med.kg/dataset/170</t>
  </si>
  <si>
    <t>Population by year and by region</t>
  </si>
  <si>
    <t>http://stat.kg/ru/opendata/category/39/</t>
  </si>
  <si>
    <t>Health Budget 2015 (thsd som)</t>
  </si>
  <si>
    <t>Region</t>
  </si>
  <si>
    <t>TB Grand Total 2011 - 2015</t>
  </si>
  <si>
    <t>Total Tb cases 2011 to 2015</t>
  </si>
  <si>
    <t>Total</t>
  </si>
  <si>
    <t>TB cases percentage 2011 - 2015</t>
  </si>
  <si>
    <t>Average TB cases by region</t>
  </si>
  <si>
    <t>Percentage change 2011 - 2015</t>
  </si>
  <si>
    <t>Population 2015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</si>
</sst>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Fill="1"/>
    <xf numFmtId="0" fontId="0" fillId="0" borderId="0" xfId="0" applyFill="1"/>
    <xf numFmtId="10" fontId="0" fillId="0" borderId="0" xfId="0" applyNumberFormat="1"/>
    <xf numFmtId="10" fontId="1" fillId="0" borderId="0" xfId="0" applyNumberFormat="1" applyFont="1" applyFill="1"/>
  </cellXfs>
  <cellStyles count="3">
    <cellStyle name="Hyperlink" xfId="1" builtinId="8"/>
    <cellStyle name="Normal" xfId="0" builtinId="0"/>
    <cellStyle name="Обычный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pendata.med.kg/dataset/170" TargetMode="External"/><Relationship Id="rId2" Type="http://schemas.openxmlformats.org/officeDocument/2006/relationships/hyperlink" Target="http://www.stat.kg/en/opendata/category/485/" TargetMode="External"/><Relationship Id="rId1" Type="http://schemas.openxmlformats.org/officeDocument/2006/relationships/hyperlink" Target="http://stat.kg/ru/opendata/category/39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5" sqref="A15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5" sqref="A15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ColWidth="11" defaultRowHeight="15.75"/>
  <sheetData>
    <row r="1" spans="1:1">
      <c r="A1" t="s">
        <v>15</v>
      </c>
    </row>
    <row r="2" spans="1:1">
      <c r="A2" s="2" t="s">
        <v>16</v>
      </c>
    </row>
    <row r="4" spans="1:1">
      <c r="A4" t="s">
        <v>14</v>
      </c>
    </row>
    <row r="5" spans="1:1">
      <c r="A5" s="2" t="s">
        <v>17</v>
      </c>
    </row>
    <row r="7" spans="1:1">
      <c r="A7" t="s">
        <v>18</v>
      </c>
    </row>
    <row r="8" spans="1:1">
      <c r="A8" s="2" t="s">
        <v>19</v>
      </c>
    </row>
  </sheetData>
  <hyperlinks>
    <hyperlink ref="A8" r:id="rId1"/>
    <hyperlink ref="A2" r:id="rId2"/>
    <hyperlink ref="A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0" sqref="G10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  <row r="14" spans="1:7">
      <c r="B14">
        <f>SUM(B2,B10)</f>
        <v>656</v>
      </c>
      <c r="C14">
        <f t="shared" ref="C14:F14" si="0">SUM(C2,C10)</f>
        <v>726</v>
      </c>
      <c r="D14">
        <f t="shared" si="0"/>
        <v>737</v>
      </c>
      <c r="E14">
        <f t="shared" si="0"/>
        <v>704</v>
      </c>
      <c r="F14">
        <f t="shared" si="0"/>
        <v>627</v>
      </c>
      <c r="G14"/>
    </row>
    <row r="15" spans="1:7">
      <c r="A15" t="s">
        <v>22</v>
      </c>
      <c r="B15">
        <f>SUM(B14:F14)</f>
        <v>3450</v>
      </c>
      <c r="C15">
        <f t="shared" ref="C15:G15" si="1">SUM(C14:G14)</f>
        <v>2794</v>
      </c>
      <c r="D15">
        <f t="shared" si="1"/>
        <v>2068</v>
      </c>
      <c r="E15">
        <f t="shared" si="1"/>
        <v>1331</v>
      </c>
      <c r="F15">
        <f t="shared" si="1"/>
        <v>627</v>
      </c>
      <c r="G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I3" sqref="I3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12.5" customWidth="1"/>
    <col min="8" max="8" width="26.5" style="4" customWidth="1"/>
    <col min="9" max="9" width="11" style="5"/>
  </cols>
  <sheetData>
    <row r="1" spans="1:9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</v>
      </c>
      <c r="H1" s="3" t="s">
        <v>20</v>
      </c>
      <c r="I1" s="5" t="s">
        <v>25</v>
      </c>
    </row>
    <row r="2" spans="1:9">
      <c r="A2" t="s">
        <v>1</v>
      </c>
      <c r="B2">
        <v>863</v>
      </c>
      <c r="C2">
        <v>926</v>
      </c>
      <c r="D2">
        <v>880</v>
      </c>
      <c r="E2">
        <v>948</v>
      </c>
      <c r="F2">
        <v>868</v>
      </c>
      <c r="G2">
        <f>SUM(B2:F2)</f>
        <v>4485</v>
      </c>
      <c r="H2" s="4">
        <v>1353010.75</v>
      </c>
      <c r="I2" s="5" t="e">
        <f>G1/$H$14</f>
        <v>#VALUE!</v>
      </c>
    </row>
    <row r="3" spans="1:9">
      <c r="A3" t="s">
        <v>6</v>
      </c>
      <c r="B3">
        <v>1298</v>
      </c>
      <c r="C3">
        <v>1302</v>
      </c>
      <c r="D3">
        <v>1221</v>
      </c>
      <c r="E3">
        <v>1114</v>
      </c>
      <c r="F3">
        <v>1245</v>
      </c>
      <c r="G3">
        <f>SUM(B3:F3)</f>
        <v>6180</v>
      </c>
      <c r="H3" s="4">
        <v>959008</v>
      </c>
      <c r="I3" s="5">
        <f>G2/$H$14</f>
        <v>0.15467650710442821</v>
      </c>
    </row>
    <row r="4" spans="1:9">
      <c r="A4" t="s">
        <v>5</v>
      </c>
      <c r="B4">
        <v>252</v>
      </c>
      <c r="C4">
        <v>230</v>
      </c>
      <c r="D4">
        <v>257</v>
      </c>
      <c r="E4">
        <v>250</v>
      </c>
      <c r="F4">
        <v>239</v>
      </c>
      <c r="G4">
        <f>SUM(B4:F4)</f>
        <v>1228</v>
      </c>
      <c r="H4" s="4">
        <v>343818.69</v>
      </c>
      <c r="I4" s="5">
        <f>G3/$H$14</f>
        <v>0.21313284590978065</v>
      </c>
    </row>
    <row r="5" spans="1:9">
      <c r="A5" t="s">
        <v>3</v>
      </c>
      <c r="B5">
        <v>251</v>
      </c>
      <c r="C5">
        <v>280</v>
      </c>
      <c r="D5">
        <v>244</v>
      </c>
      <c r="E5">
        <v>268</v>
      </c>
      <c r="F5">
        <v>234</v>
      </c>
      <c r="G5">
        <f>SUM(B5:F5)</f>
        <v>1277</v>
      </c>
      <c r="H5" s="4">
        <v>527821.81000000006</v>
      </c>
      <c r="I5" s="5">
        <f>G4/$H$14</f>
        <v>4.2350669057801077E-2</v>
      </c>
    </row>
    <row r="6" spans="1:9">
      <c r="A6" t="s">
        <v>0</v>
      </c>
      <c r="B6">
        <v>351</v>
      </c>
      <c r="C6">
        <v>410</v>
      </c>
      <c r="D6">
        <v>418</v>
      </c>
      <c r="E6">
        <v>409</v>
      </c>
      <c r="F6">
        <v>354</v>
      </c>
      <c r="G6">
        <f>SUM(B6:F6)</f>
        <v>1942</v>
      </c>
      <c r="H6" s="4">
        <v>663169.88</v>
      </c>
      <c r="I6" s="5" t="e">
        <f>G6/H18</f>
        <v>#DIV/0!</v>
      </c>
    </row>
    <row r="7" spans="1:9">
      <c r="A7" t="s">
        <v>7</v>
      </c>
      <c r="B7">
        <v>997</v>
      </c>
      <c r="C7">
        <v>1094</v>
      </c>
      <c r="D7">
        <v>1144</v>
      </c>
      <c r="E7">
        <v>1237</v>
      </c>
      <c r="F7">
        <v>1260</v>
      </c>
      <c r="G7">
        <f>SUM(B7:F7)</f>
        <v>5732</v>
      </c>
      <c r="H7" s="4">
        <v>617601.12</v>
      </c>
      <c r="I7" s="5">
        <f>G6/$H$14</f>
        <v>6.6974755138639819E-2</v>
      </c>
    </row>
    <row r="8" spans="1:9">
      <c r="A8" t="s">
        <v>8</v>
      </c>
      <c r="B8">
        <v>227</v>
      </c>
      <c r="C8">
        <v>254</v>
      </c>
      <c r="D8">
        <v>220</v>
      </c>
      <c r="E8">
        <v>276</v>
      </c>
      <c r="F8">
        <v>245</v>
      </c>
      <c r="G8">
        <f>SUM(B8:F8)</f>
        <v>1222</v>
      </c>
      <c r="H8" s="4">
        <v>304625.69</v>
      </c>
      <c r="I8" s="5">
        <f>G7/$H$14</f>
        <v>0.19768243895709753</v>
      </c>
    </row>
    <row r="9" spans="1:9">
      <c r="A9" t="s">
        <v>2</v>
      </c>
      <c r="B9">
        <v>305</v>
      </c>
      <c r="C9">
        <v>316</v>
      </c>
      <c r="D9">
        <v>319</v>
      </c>
      <c r="E9">
        <v>295</v>
      </c>
      <c r="F9">
        <v>273</v>
      </c>
      <c r="G9">
        <f>SUM(B9:F9)</f>
        <v>1508</v>
      </c>
      <c r="H9" s="4">
        <v>630227.5</v>
      </c>
      <c r="I9" s="5">
        <f>G8/$H$14</f>
        <v>4.2143743964684781E-2</v>
      </c>
    </row>
    <row r="10" spans="1:9">
      <c r="A10" t="s">
        <v>4</v>
      </c>
      <c r="B10">
        <v>991</v>
      </c>
      <c r="C10">
        <v>1039</v>
      </c>
      <c r="D10">
        <v>1156</v>
      </c>
      <c r="E10">
        <v>1101</v>
      </c>
      <c r="F10">
        <v>1135</v>
      </c>
      <c r="G10">
        <f>SUM(B10:F10)</f>
        <v>5422</v>
      </c>
      <c r="H10" s="4">
        <v>1529083.5</v>
      </c>
      <c r="I10" s="5">
        <f>G9/$H$14</f>
        <v>5.2007173403228031E-2</v>
      </c>
    </row>
    <row r="14" spans="1:9">
      <c r="A14" t="s">
        <v>24</v>
      </c>
      <c r="H14" s="4">
        <f>SUM(G2:G10)</f>
        <v>28996</v>
      </c>
    </row>
  </sheetData>
  <autoFilter ref="A1:I1">
    <sortState ref="A2:I10">
      <sortCondition descending="1" ref="I1"/>
    </sortState>
  </autoFilter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4" sqref="H4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8" max="8" width="26" customWidth="1"/>
  </cols>
  <sheetData>
    <row r="1" spans="1:8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3" t="s">
        <v>26</v>
      </c>
    </row>
    <row r="2" spans="1:8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  <c r="H2">
        <f>AVERAGE(B2:F2)</f>
        <v>388.4</v>
      </c>
    </row>
    <row r="3" spans="1:8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  <c r="H3">
        <f t="shared" ref="H3:H10" si="0">AVERAGE(B3:F3)</f>
        <v>1146.4000000000001</v>
      </c>
    </row>
    <row r="4" spans="1:8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  <c r="H4">
        <f t="shared" si="0"/>
        <v>1236</v>
      </c>
    </row>
    <row r="5" spans="1:8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  <c r="H5">
        <f t="shared" si="0"/>
        <v>897</v>
      </c>
    </row>
    <row r="6" spans="1:8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  <c r="H6">
        <f t="shared" si="0"/>
        <v>255.4</v>
      </c>
    </row>
    <row r="7" spans="1:8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  <c r="H7">
        <f t="shared" si="0"/>
        <v>244.4</v>
      </c>
    </row>
    <row r="8" spans="1:8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  <c r="H8">
        <f t="shared" si="0"/>
        <v>1084.4000000000001</v>
      </c>
    </row>
    <row r="9" spans="1:8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  <c r="H9">
        <f t="shared" si="0"/>
        <v>245.6</v>
      </c>
    </row>
    <row r="10" spans="1:8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  <c r="H10">
        <f t="shared" si="0"/>
        <v>301.60000000000002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3" sqref="H3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8" max="8" width="17.375" style="5" customWidth="1"/>
  </cols>
  <sheetData>
    <row r="1" spans="1:8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6" t="s">
        <v>27</v>
      </c>
    </row>
    <row r="2" spans="1:8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  <c r="H2" s="5">
        <f>(F2-B2)/B2</f>
        <v>8.5470085470085479E-3</v>
      </c>
    </row>
    <row r="3" spans="1:8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  <c r="H3" s="5">
        <f t="shared" ref="H3:H10" si="0">(F3-B3)/B3</f>
        <v>0.26379137412236708</v>
      </c>
    </row>
    <row r="4" spans="1:8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  <c r="H4" s="5">
        <f t="shared" si="0"/>
        <v>-4.0832049306625574E-2</v>
      </c>
    </row>
    <row r="5" spans="1:8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  <c r="H5" s="5">
        <f t="shared" si="0"/>
        <v>5.7937427578215531E-3</v>
      </c>
    </row>
    <row r="6" spans="1:8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  <c r="H6" s="5">
        <f t="shared" si="0"/>
        <v>-6.7729083665338641E-2</v>
      </c>
    </row>
    <row r="7" spans="1:8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  <c r="H7" s="5">
        <f t="shared" si="0"/>
        <v>7.9295154185022032E-2</v>
      </c>
    </row>
    <row r="8" spans="1:8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  <c r="H8" s="5">
        <f t="shared" si="0"/>
        <v>0.14530776992936428</v>
      </c>
    </row>
    <row r="9" spans="1:8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  <c r="H9" s="5">
        <f t="shared" si="0"/>
        <v>-5.1587301587301584E-2</v>
      </c>
    </row>
    <row r="10" spans="1:8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  <c r="H10" s="5">
        <f t="shared" si="0"/>
        <v>-0.10491803278688525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G22" sqref="G22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8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3" t="s">
        <v>28</v>
      </c>
    </row>
    <row r="2" spans="1:8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8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8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8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8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8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8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8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8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1</cp:lastModifiedBy>
  <dcterms:created xsi:type="dcterms:W3CDTF">2017-05-17T23:02:15Z</dcterms:created>
  <dcterms:modified xsi:type="dcterms:W3CDTF">2018-10-16T07:43:03Z</dcterms:modified>
</cp:coreProperties>
</file>