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showInkAnnotation="0" autoCompressPictures="0"/>
  <mc:AlternateContent xmlns:mc="http://schemas.openxmlformats.org/markup-compatibility/2006">
    <mc:Choice Requires="x15">
      <x15ac:absPath xmlns:x15ac="http://schemas.microsoft.com/office/spreadsheetml/2010/11/ac" url="https://taccorg-my.sharepoint.com/personal/cfernandez_tacc_org/Documents/Hardrive files/Admin Surveys &amp; Reports/Local Revenue/FY 2022/"/>
    </mc:Choice>
  </mc:AlternateContent>
  <xr:revisionPtr revIDLastSave="440" documentId="8_{1A9C6F56-8A99-A94D-AC2A-15729CAF1C69}" xr6:coauthVersionLast="47" xr6:coauthVersionMax="47" xr10:uidLastSave="{DFCA4CDE-31E4-9042-92CC-00DA9E25CA27}"/>
  <bookViews>
    <workbookView xWindow="4300" yWindow="760" windowWidth="24500" windowHeight="15680" tabRatio="500" activeTab="1" xr2:uid="{00000000-000D-0000-FFFF-FFFF00000000}"/>
  </bookViews>
  <sheets>
    <sheet name="Local Revenue Survey FY21" sheetId="2" state="hidden" r:id="rId1"/>
    <sheet name="Cover" sheetId="14" r:id="rId2"/>
    <sheet name="T F summary" sheetId="5" r:id="rId3"/>
    <sheet name="TF by college" sheetId="6" r:id="rId4"/>
    <sheet name="DC by college" sheetId="7" r:id="rId5"/>
    <sheet name="DC summary" sheetId="8" state="hidden" r:id="rId6"/>
    <sheet name="DC costs" sheetId="12" r:id="rId7"/>
    <sheet name="BCMD" sheetId="9" r:id="rId8"/>
    <sheet name="Prop tax" sheetId="10" r:id="rId9"/>
    <sheet name="Local Revenue Survey" sheetId="13" r:id="rId10"/>
    <sheet name="FY20 OpRev" sheetId="11" state="hidden" r:id="rId11"/>
  </sheets>
  <definedNames>
    <definedName name="_xlnm._FilterDatabase" localSheetId="7" hidden="1">BCMD!$A$2:$E$11</definedName>
  </definedNames>
  <calcPr calcId="191028"/>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1" i="6" l="1"/>
  <c r="L111" i="6"/>
  <c r="G4" i="8"/>
  <c r="B4" i="8"/>
  <c r="G53" i="11"/>
  <c r="F53" i="11"/>
  <c r="E53" i="11"/>
  <c r="L52" i="11"/>
  <c r="K52" i="11"/>
  <c r="J52" i="11"/>
  <c r="L51" i="11"/>
  <c r="K51" i="11"/>
  <c r="J51" i="11"/>
  <c r="L50" i="11"/>
  <c r="K50" i="11"/>
  <c r="J50" i="11"/>
  <c r="L49" i="11"/>
  <c r="K49" i="11"/>
  <c r="J49" i="11"/>
  <c r="L48" i="11"/>
  <c r="K48" i="11"/>
  <c r="J48" i="11"/>
  <c r="L47" i="11"/>
  <c r="K47" i="11"/>
  <c r="J47" i="11"/>
  <c r="L46" i="11"/>
  <c r="K46" i="11"/>
  <c r="J46" i="11"/>
  <c r="L45" i="11"/>
  <c r="K45" i="11"/>
  <c r="J45" i="11"/>
  <c r="L44" i="11"/>
  <c r="K44" i="11"/>
  <c r="J44" i="11"/>
  <c r="L43" i="11"/>
  <c r="K43" i="11"/>
  <c r="J43" i="11"/>
  <c r="L42" i="11"/>
  <c r="K42" i="11"/>
  <c r="J42" i="11"/>
  <c r="L41" i="11"/>
  <c r="K41" i="11"/>
  <c r="J41" i="11"/>
  <c r="L40" i="11"/>
  <c r="K40" i="11"/>
  <c r="J40" i="11"/>
  <c r="L39" i="11"/>
  <c r="K39" i="11"/>
  <c r="J39" i="11"/>
  <c r="L38" i="11"/>
  <c r="K38" i="11"/>
  <c r="J38" i="11"/>
  <c r="L37" i="11"/>
  <c r="K37" i="11"/>
  <c r="J37" i="11"/>
  <c r="L36" i="11"/>
  <c r="K36" i="11"/>
  <c r="J36" i="11"/>
  <c r="L35" i="11"/>
  <c r="K35" i="11"/>
  <c r="J35" i="11"/>
  <c r="L34" i="11"/>
  <c r="K34" i="11"/>
  <c r="J34" i="11"/>
  <c r="L33" i="11"/>
  <c r="K33" i="11"/>
  <c r="J33" i="11"/>
  <c r="L32" i="11"/>
  <c r="K32" i="11"/>
  <c r="J32" i="11"/>
  <c r="L31" i="11"/>
  <c r="K31" i="11"/>
  <c r="J31" i="11"/>
  <c r="L30" i="11"/>
  <c r="K30" i="11"/>
  <c r="J30" i="11"/>
  <c r="L29" i="11"/>
  <c r="K29" i="11"/>
  <c r="J29" i="11"/>
  <c r="L28" i="11"/>
  <c r="K28" i="11"/>
  <c r="J28" i="11"/>
  <c r="L27" i="11"/>
  <c r="K27" i="11"/>
  <c r="J27" i="11"/>
  <c r="L26" i="11"/>
  <c r="K26" i="11"/>
  <c r="J26" i="11"/>
  <c r="L25" i="11"/>
  <c r="K25" i="11"/>
  <c r="J25" i="11"/>
  <c r="L24" i="11"/>
  <c r="K24" i="11"/>
  <c r="J24" i="11"/>
  <c r="L23" i="11"/>
  <c r="K23" i="11"/>
  <c r="J23" i="11"/>
  <c r="L22" i="11"/>
  <c r="K22" i="11"/>
  <c r="J22" i="11"/>
  <c r="L21" i="11"/>
  <c r="K21" i="11"/>
  <c r="J21" i="11"/>
  <c r="L20" i="11"/>
  <c r="K20" i="11"/>
  <c r="J20" i="11"/>
  <c r="L19" i="11"/>
  <c r="K19" i="11"/>
  <c r="J19" i="11"/>
  <c r="L18" i="11"/>
  <c r="K18" i="11"/>
  <c r="J18" i="11"/>
  <c r="L17" i="11"/>
  <c r="K17" i="11"/>
  <c r="J17" i="11"/>
  <c r="L16" i="11"/>
  <c r="K16" i="11"/>
  <c r="J16" i="11"/>
  <c r="L15" i="11"/>
  <c r="K15" i="11"/>
  <c r="J15" i="11"/>
  <c r="L14" i="11"/>
  <c r="K14" i="11"/>
  <c r="J14" i="11"/>
  <c r="L13" i="11"/>
  <c r="K13" i="11"/>
  <c r="J13" i="11"/>
  <c r="L12" i="11"/>
  <c r="K12" i="11"/>
  <c r="J12" i="11"/>
  <c r="L11" i="11"/>
  <c r="K11" i="11"/>
  <c r="J11" i="11"/>
  <c r="L10" i="11"/>
  <c r="K10" i="11"/>
  <c r="J10" i="11"/>
  <c r="L9" i="11"/>
  <c r="K9" i="11"/>
  <c r="J9" i="11"/>
  <c r="L8" i="11"/>
  <c r="K8" i="11"/>
  <c r="J8" i="11"/>
  <c r="L7" i="11"/>
  <c r="K7" i="11"/>
  <c r="J7" i="11"/>
  <c r="L6" i="11"/>
  <c r="K6" i="11"/>
  <c r="J6" i="11"/>
  <c r="L5" i="11"/>
  <c r="K5" i="11"/>
  <c r="J5" i="11"/>
  <c r="L4" i="11"/>
  <c r="K4" i="11"/>
  <c r="J4" i="11"/>
  <c r="L3" i="11"/>
  <c r="K3" i="11"/>
  <c r="J3" i="11"/>
  <c r="D12" i="8"/>
  <c r="D13" i="8"/>
  <c r="D14" i="8"/>
  <c r="D15" i="8"/>
  <c r="D11" i="8"/>
  <c r="D10" i="8"/>
  <c r="B15" i="8"/>
  <c r="B11" i="8"/>
  <c r="B12" i="8"/>
  <c r="B13" i="8"/>
  <c r="B14" i="8"/>
  <c r="B10" i="8"/>
  <c r="C3" i="8"/>
  <c r="D3" i="8"/>
  <c r="E3" i="8"/>
  <c r="F3" i="8"/>
  <c r="H3" i="8"/>
  <c r="C4" i="8"/>
  <c r="D4" i="8"/>
  <c r="E4" i="8"/>
  <c r="F4" i="8"/>
  <c r="H4" i="8"/>
  <c r="C5" i="8"/>
  <c r="D5" i="8"/>
  <c r="E5" i="8"/>
  <c r="F5" i="8"/>
  <c r="G5" i="8"/>
  <c r="H5" i="8"/>
  <c r="B5" i="8"/>
  <c r="B3" i="8"/>
  <c r="G3" i="8" l="1"/>
  <c r="E53" i="10"/>
  <c r="O4" i="10" s="1"/>
  <c r="D53" i="10"/>
  <c r="O3" i="10" s="1"/>
  <c r="C53" i="10"/>
  <c r="O8" i="10" l="1"/>
  <c r="O6" i="10"/>
  <c r="F53" i="10"/>
  <c r="O5" i="10" s="1"/>
  <c r="G53" i="10"/>
  <c r="O9" i="10" s="1"/>
  <c r="O10" i="10" s="1"/>
</calcChain>
</file>

<file path=xl/sharedStrings.xml><?xml version="1.0" encoding="utf-8"?>
<sst xmlns="http://schemas.openxmlformats.org/spreadsheetml/2006/main" count="1486" uniqueCount="440">
  <si>
    <t>Answer Options (hide in final markup)</t>
  </si>
  <si>
    <t>Very unlikely</t>
  </si>
  <si>
    <t>before FY 2009</t>
  </si>
  <si>
    <t>Texas Association of Community Colleges</t>
  </si>
  <si>
    <t>Somewhat unlikely</t>
  </si>
  <si>
    <t>FY 2009</t>
  </si>
  <si>
    <t>FY 2021 Local Revenue Survey</t>
  </si>
  <si>
    <t>Unclear</t>
  </si>
  <si>
    <t>FY 2010</t>
  </si>
  <si>
    <t xml:space="preserve">Thanks for your assistance in collecting this important data! Your accurate responses are critical to our </t>
  </si>
  <si>
    <t>Somewhat likely</t>
  </si>
  <si>
    <t>FY 2011</t>
  </si>
  <si>
    <t>analysis and advocacy efforts in support of Texas community colleges.</t>
  </si>
  <si>
    <t>Very likely</t>
  </si>
  <si>
    <t>FY 2012</t>
  </si>
  <si>
    <t>FY 2013</t>
  </si>
  <si>
    <t>Increase</t>
  </si>
  <si>
    <t>FY 2014</t>
  </si>
  <si>
    <r>
      <t xml:space="preserve">Please email the completed survey to Chris Fernandez at cfernandez@tacc.org by </t>
    </r>
    <r>
      <rPr>
        <b/>
        <sz val="12"/>
        <color theme="1"/>
        <rFont val="Calibri"/>
        <family val="2"/>
        <scheme val="minor"/>
      </rPr>
      <t>Tuesday, December 1st</t>
    </r>
    <r>
      <rPr>
        <sz val="12"/>
        <color theme="1"/>
        <rFont val="Calibri"/>
        <family val="2"/>
        <scheme val="minor"/>
      </rPr>
      <t>. Questions and concerns can be addressed to Chris via email or at 512-476-2572, ext. 204.</t>
    </r>
  </si>
  <si>
    <t>Decrease</t>
  </si>
  <si>
    <t>FY 2015</t>
  </si>
  <si>
    <t>FY 2016</t>
  </si>
  <si>
    <t>less than 5%</t>
  </si>
  <si>
    <t>FY 2017</t>
  </si>
  <si>
    <t>Part 1: Contact Information</t>
  </si>
  <si>
    <t>5% to 10%</t>
  </si>
  <si>
    <t>FY 2018</t>
  </si>
  <si>
    <t>CC District</t>
  </si>
  <si>
    <t>10% to 15%</t>
  </si>
  <si>
    <t>FY 2019</t>
  </si>
  <si>
    <t>Contact Person</t>
  </si>
  <si>
    <t>more than 15%</t>
  </si>
  <si>
    <t>FY 2020</t>
  </si>
  <si>
    <t>Contact's Position</t>
  </si>
  <si>
    <t>FY 2021</t>
  </si>
  <si>
    <t>Contact's Phone</t>
  </si>
  <si>
    <t>less than 1 cent</t>
  </si>
  <si>
    <t>FY 2022</t>
  </si>
  <si>
    <t>Contact's Email</t>
  </si>
  <si>
    <t>1 to 2 cents</t>
  </si>
  <si>
    <t>FY 2023</t>
  </si>
  <si>
    <t>2-3 cents</t>
  </si>
  <si>
    <t>FY 2024</t>
  </si>
  <si>
    <t>Part 2: FY 2021 Tax and Valuation</t>
  </si>
  <si>
    <t>3-4 cents</t>
  </si>
  <si>
    <t>FY 2025</t>
  </si>
  <si>
    <t>1. What is the certified property valuation of your central taxing district for tax year 2020 (basis for FY 2021 operations)?</t>
  </si>
  <si>
    <t>4-5 cents</t>
  </si>
  <si>
    <t>FY 2026</t>
  </si>
  <si>
    <t>more than 5 cents</t>
  </si>
  <si>
    <t>FY 2027</t>
  </si>
  <si>
    <t>Gross value:</t>
  </si>
  <si>
    <t>FY 2028</t>
  </si>
  <si>
    <t>Net taxable value:</t>
  </si>
  <si>
    <t>capped</t>
  </si>
  <si>
    <t>FY 2029</t>
  </si>
  <si>
    <t>not capped</t>
  </si>
  <si>
    <t>FY 2030</t>
  </si>
  <si>
    <t>2. What are your district's tax rates (per $100 valuation) for FY 2021 (tax year 2020)?</t>
  </si>
  <si>
    <t>after FY 2030</t>
  </si>
  <si>
    <t>Effective rate</t>
  </si>
  <si>
    <t>per $100 assessed valuation</t>
  </si>
  <si>
    <t>Maintenance tax</t>
  </si>
  <si>
    <t>Rollback rate</t>
  </si>
  <si>
    <t>Annexation</t>
  </si>
  <si>
    <t>M&amp;O rate</t>
  </si>
  <si>
    <t>Debt Service rate</t>
  </si>
  <si>
    <t>Approved</t>
  </si>
  <si>
    <t>Total rate</t>
  </si>
  <si>
    <t>Not approved</t>
  </si>
  <si>
    <t>*The "effective" and "rollback" rates are now legally known as the "no-new-revenue" and "voter-approval" rates, respectively.</t>
  </si>
  <si>
    <t>Exemption</t>
  </si>
  <si>
    <t>Deferral</t>
  </si>
  <si>
    <t>Other</t>
  </si>
  <si>
    <t>3. If your district currently provides any exemptions, deferrals, or other tax abatement options, please describe those options, including year established, current expiration year, applicable taxpayers, and a brief description of main provision and total value (if known). More space is provided at the end of the survey. Feel free to attach a supplemental document.</t>
  </si>
  <si>
    <t>Seniors (65+)</t>
  </si>
  <si>
    <t>Disabled</t>
  </si>
  <si>
    <t>Veterans</t>
  </si>
  <si>
    <t>A.    Abatement</t>
  </si>
  <si>
    <t>Established</t>
  </si>
  <si>
    <t>Expires</t>
  </si>
  <si>
    <t>Taxpayers</t>
  </si>
  <si>
    <t>Business</t>
  </si>
  <si>
    <t>Description/value:</t>
  </si>
  <si>
    <t>B.    Abatement</t>
  </si>
  <si>
    <t>C.    Abatement</t>
  </si>
  <si>
    <t>D.    Abatement</t>
  </si>
  <si>
    <t>Part 3: Historical Tax and Valuation</t>
  </si>
  <si>
    <t>4. How much total tax revenue did your district collect in the previous fiscal year (FY 2020)?</t>
  </si>
  <si>
    <t>FY 2020 Tax Revenue</t>
  </si>
  <si>
    <t>$</t>
  </si>
  <si>
    <t>5. If your district/board has attempted (successfully or unsuccessfully) to establish a maintenance tax or change the district boundaries (annexation) since FY 2009, please record the action, the year in which the outcome occurred, and the outcome in the lines below. All columns contain drop-down menus. More space is provided at the end of this survey.</t>
  </si>
  <si>
    <t>Action:</t>
  </si>
  <si>
    <t>Year:</t>
  </si>
  <si>
    <t>Outcome:</t>
  </si>
  <si>
    <t>6. Please record tax information related to any branch campus maintenance districts. If your district has not had any branch campus districts in the last 11 years, please leave this section blank.</t>
  </si>
  <si>
    <t>Fiscal Year</t>
  </si>
  <si>
    <t># of branch campus districts</t>
  </si>
  <si>
    <t>Total taxable value of branch districts</t>
  </si>
  <si>
    <t>Avg branch district tax rate</t>
  </si>
  <si>
    <t>Total branch district tax levy</t>
  </si>
  <si>
    <t>Entirely</t>
  </si>
  <si>
    <t>Mostly</t>
  </si>
  <si>
    <t>Somewhat</t>
  </si>
  <si>
    <t>A little</t>
  </si>
  <si>
    <t>Not at all</t>
  </si>
  <si>
    <t>Part 4: Tax and Valuation Expectations</t>
  </si>
  <si>
    <t>7. How likely is it that your district/board will pursue the creation of a branch campus maintenance tax district in the next five years?</t>
  </si>
  <si>
    <t>Select one:</t>
  </si>
  <si>
    <t>8. How likely is it that your district/board will pursue an annexatiuon in the next five years?</t>
  </si>
  <si>
    <r>
      <t xml:space="preserve">9. </t>
    </r>
    <r>
      <rPr>
        <b/>
        <sz val="12"/>
        <color theme="1"/>
        <rFont val="Calibri"/>
        <family val="2"/>
        <scheme val="minor"/>
      </rPr>
      <t>Over the next five years</t>
    </r>
    <r>
      <rPr>
        <sz val="12"/>
        <color theme="1"/>
        <rFont val="Calibri"/>
        <family val="2"/>
        <scheme val="minor"/>
      </rPr>
      <t>, how do you expect your district's property valuation to change?</t>
    </r>
  </si>
  <si>
    <t>I expect it to</t>
  </si>
  <si>
    <t>by</t>
  </si>
  <si>
    <r>
      <t xml:space="preserve">10. </t>
    </r>
    <r>
      <rPr>
        <b/>
        <sz val="12"/>
        <color theme="1"/>
        <rFont val="Calibri"/>
        <family val="2"/>
        <scheme val="minor"/>
      </rPr>
      <t>Over the next five years</t>
    </r>
    <r>
      <rPr>
        <sz val="12"/>
        <color theme="1"/>
        <rFont val="Calibri"/>
        <family val="2"/>
        <scheme val="minor"/>
      </rPr>
      <t>, how do you expect your district's total tax rate (per $100) to change?</t>
    </r>
  </si>
  <si>
    <t>11. Taking into consideration district boundaries, valuations, and rate caps (but not board-determined rates), to what extent is your taxing district able to meet the needs of your service area?</t>
  </si>
  <si>
    <t>able</t>
  </si>
  <si>
    <t>12. How confident are you in the adequacy of your current taxing district to meet the needs of your service area over the next five years?</t>
  </si>
  <si>
    <t>confident</t>
  </si>
  <si>
    <t>Part 5: Fall 2020 Tuition and Fees</t>
  </si>
  <si>
    <t>13. For Fall 2020, indicate the tuition rates per semester credit hour (SCH) for the student types below. If rates differ based on the location of the instruction site, use the second column for the out-of-district site rates.</t>
  </si>
  <si>
    <t>Rate</t>
  </si>
  <si>
    <t>Instruction site:</t>
  </si>
  <si>
    <t>In-district</t>
  </si>
  <si>
    <t>Out-of-district</t>
  </si>
  <si>
    <t>Yes</t>
  </si>
  <si>
    <t>Student</t>
  </si>
  <si>
    <t>In-District</t>
  </si>
  <si>
    <t>per SCH</t>
  </si>
  <si>
    <t>No</t>
  </si>
  <si>
    <t>type</t>
  </si>
  <si>
    <t>Out-of District</t>
  </si>
  <si>
    <t>Non-Resident</t>
  </si>
  <si>
    <t>Maintenance District (if different)</t>
  </si>
  <si>
    <t>14. Please enter the total tuition/fee amounts charged to a student enrolled in 12 semester credit hours (SCH) during Fall 2020 for the student types below.  If rates differ based on instruction site location, use the third and fourth column for the out-of-district site rates.</t>
  </si>
  <si>
    <t>Tuition</t>
  </si>
  <si>
    <t>Fees</t>
  </si>
  <si>
    <t>for 12 SCH</t>
  </si>
  <si>
    <t>Part 6: Spring 2021 Tuition and Fees</t>
  </si>
  <si>
    <t>Note: provide answers to questions 15 &amp; 16 ONLY if tuition or fees will be different in Spring 2021 than in Fall 2020.  If tuition/fees are the same for Spring 2021, skip to question 17.</t>
  </si>
  <si>
    <t>15. Enter the Spring 2021 tuition rate per semester credit hour (SCH) for each student type below. If rates differ based on instruction site location, use the second column for the out-of-district rates.</t>
  </si>
  <si>
    <t>types</t>
  </si>
  <si>
    <t>16. Enter the total tuition/fee amounts charged to students enrolled in 12 semester credit hours (SCH) during Spring 2020 for each of the student types below. If rates differ based on instruction site location, use the third and fourth columns for the out-of-district site rates.</t>
  </si>
  <si>
    <t>Maintenance District (if applicable)</t>
  </si>
  <si>
    <t>Part 7: Additional Tuition/Fee Questions</t>
  </si>
  <si>
    <t>17. Do Fall 2020 tuition/fee rates differ from the rates reported in Question 15 for any programs (e.g., nursing, career pilot)?</t>
  </si>
  <si>
    <t>If "Yes," please list the programs and enter the Fall 2020 tuition/fee rate per semester credit hour for each program. More space is provided at the end of the survey.</t>
  </si>
  <si>
    <t>some but not all</t>
  </si>
  <si>
    <t>Program</t>
  </si>
  <si>
    <t>Tuition/Fee Rate per SCH</t>
  </si>
  <si>
    <t>all</t>
  </si>
  <si>
    <t>no</t>
  </si>
  <si>
    <t>Always</t>
  </si>
  <si>
    <t>18. Does your district charge students who are taking a course for the 3rd time (or more) additional tuition and/or fees?</t>
  </si>
  <si>
    <t>Sometimes</t>
  </si>
  <si>
    <t>Never</t>
  </si>
  <si>
    <t>If "Yes," please provide a brief explanation, including the amounts charged.</t>
  </si>
  <si>
    <t>1% to 25%</t>
  </si>
  <si>
    <t>26% to 50%</t>
  </si>
  <si>
    <t>51% to 75%</t>
  </si>
  <si>
    <t>Part 8. Dual Credit Tuition/Fee Policy</t>
  </si>
  <si>
    <t>76% to 99%</t>
  </si>
  <si>
    <r>
      <t xml:space="preserve">19. Please indicate below whether your district subsidizes dual credit through waivers or grants for all, some, or no </t>
    </r>
    <r>
      <rPr>
        <b/>
        <sz val="12"/>
        <color theme="1"/>
        <rFont val="Calibri"/>
        <family val="2"/>
        <scheme val="minor"/>
      </rPr>
      <t>in-district</t>
    </r>
    <r>
      <rPr>
        <sz val="12"/>
        <color theme="1"/>
        <rFont val="Calibri"/>
        <family val="2"/>
        <scheme val="minor"/>
      </rPr>
      <t xml:space="preserve"> dual credit students. Please answer every line.</t>
    </r>
  </si>
  <si>
    <r>
      <t xml:space="preserve">We cover </t>
    </r>
    <r>
      <rPr>
        <b/>
        <sz val="12"/>
        <color theme="0"/>
        <rFont val="Calibri"/>
        <family val="2"/>
        <scheme val="minor"/>
      </rPr>
      <t>ALL</t>
    </r>
    <r>
      <rPr>
        <sz val="12"/>
        <color theme="0"/>
        <rFont val="Calibri"/>
        <family val="2"/>
        <scheme val="minor"/>
      </rPr>
      <t xml:space="preserve"> tuition &amp; fees for</t>
    </r>
  </si>
  <si>
    <t>dual credit students</t>
  </si>
  <si>
    <r>
      <t xml:space="preserve">We </t>
    </r>
    <r>
      <rPr>
        <b/>
        <sz val="12"/>
        <color theme="0"/>
        <rFont val="Calibri"/>
        <family val="2"/>
        <scheme val="minor"/>
      </rPr>
      <t xml:space="preserve">PARTIALLY </t>
    </r>
    <r>
      <rPr>
        <sz val="12"/>
        <color theme="0"/>
        <rFont val="Calibri"/>
        <family val="2"/>
        <scheme val="minor"/>
      </rPr>
      <t>cover tuition &amp; fees</t>
    </r>
  </si>
  <si>
    <r>
      <t>We charge</t>
    </r>
    <r>
      <rPr>
        <b/>
        <sz val="12"/>
        <color theme="0"/>
        <rFont val="Calibri"/>
        <family val="2"/>
        <scheme val="minor"/>
      </rPr>
      <t xml:space="preserve"> FULL </t>
    </r>
    <r>
      <rPr>
        <sz val="12"/>
        <color theme="0"/>
        <rFont val="Calibri"/>
        <family val="2"/>
        <scheme val="minor"/>
      </rPr>
      <t>tuition &amp; fees for</t>
    </r>
  </si>
  <si>
    <t xml:space="preserve">If dual credit tuition/fee charges differ from regular enrollment, please enter the most common rate </t>
  </si>
  <si>
    <t>charged to in-district dual credit students per semester credit hour (SCH):</t>
  </si>
  <si>
    <r>
      <t xml:space="preserve">20. When an </t>
    </r>
    <r>
      <rPr>
        <b/>
        <sz val="12"/>
        <color theme="1"/>
        <rFont val="Calibri"/>
        <family val="2"/>
        <scheme val="minor"/>
      </rPr>
      <t>in-district</t>
    </r>
    <r>
      <rPr>
        <sz val="12"/>
        <color theme="1"/>
        <rFont val="Calibri"/>
        <family val="2"/>
        <scheme val="minor"/>
      </rPr>
      <t xml:space="preserve"> student enrolls in a dual credit course, how often does your district use the following criteria to determine whether to cover some or all tuition/fees? Please respond to all items.</t>
    </r>
  </si>
  <si>
    <t>Student's school district</t>
  </si>
  <si>
    <t>Student's past performance</t>
  </si>
  <si>
    <t>Student's financial need</t>
  </si>
  <si>
    <t>Student's credit needs</t>
  </si>
  <si>
    <t>Aggregate demand for course</t>
  </si>
  <si>
    <t>Cost of providing course</t>
  </si>
  <si>
    <t>Whether course is academic or CTE</t>
  </si>
  <si>
    <r>
      <t xml:space="preserve">21. For about what percentage of dual credit courses taken by </t>
    </r>
    <r>
      <rPr>
        <b/>
        <sz val="12"/>
        <color theme="1"/>
        <rFont val="Calibri"/>
        <family val="2"/>
        <scheme val="minor"/>
      </rPr>
      <t xml:space="preserve">in-district </t>
    </r>
    <r>
      <rPr>
        <sz val="12"/>
        <color theme="1"/>
        <rFont val="Calibri"/>
        <family val="2"/>
        <scheme val="minor"/>
      </rPr>
      <t xml:space="preserve">students does your district pay the instructor's </t>
    </r>
    <r>
      <rPr>
        <b/>
        <sz val="12"/>
        <color theme="1"/>
        <rFont val="Calibri"/>
        <family val="2"/>
        <scheme val="minor"/>
      </rPr>
      <t>entire</t>
    </r>
    <r>
      <rPr>
        <sz val="12"/>
        <color theme="1"/>
        <rFont val="Calibri"/>
        <family val="2"/>
        <scheme val="minor"/>
      </rPr>
      <t xml:space="preserve"> compensation for the course?</t>
    </r>
  </si>
  <si>
    <t>If less than 100%: for what percentage of courses do you pay at least some of the instructor's compensation?</t>
  </si>
  <si>
    <r>
      <t xml:space="preserve">22. Please indicate below whether your district subsidizes dual credit through waivers or grants for all, some, or no </t>
    </r>
    <r>
      <rPr>
        <b/>
        <sz val="12"/>
        <color theme="1"/>
        <rFont val="Calibri"/>
        <family val="2"/>
        <scheme val="minor"/>
      </rPr>
      <t>out-of-district</t>
    </r>
    <r>
      <rPr>
        <sz val="12"/>
        <color theme="1"/>
        <rFont val="Calibri"/>
        <family val="2"/>
        <scheme val="minor"/>
      </rPr>
      <t xml:space="preserve"> dual credit students. Please answer every line.</t>
    </r>
  </si>
  <si>
    <t>charged to out-of-district dual credit students per SCH:</t>
  </si>
  <si>
    <r>
      <t xml:space="preserve">23. When an </t>
    </r>
    <r>
      <rPr>
        <b/>
        <sz val="12"/>
        <color theme="1"/>
        <rFont val="Calibri"/>
        <family val="2"/>
        <scheme val="minor"/>
      </rPr>
      <t xml:space="preserve">out-of-district </t>
    </r>
    <r>
      <rPr>
        <sz val="12"/>
        <color theme="1"/>
        <rFont val="Calibri"/>
        <family val="2"/>
        <scheme val="minor"/>
      </rPr>
      <t xml:space="preserve"> student enrolls in a dual credit course, how often does your district use the following criteria to determine whether to cover some or all tuition/fees? Please respond to all items.</t>
    </r>
  </si>
  <si>
    <r>
      <t xml:space="preserve">24. For about what percentage of dual credit courses taken by </t>
    </r>
    <r>
      <rPr>
        <b/>
        <sz val="12"/>
        <color theme="1"/>
        <rFont val="Calibri"/>
        <family val="2"/>
        <scheme val="minor"/>
      </rPr>
      <t>out-of-district</t>
    </r>
    <r>
      <rPr>
        <sz val="12"/>
        <color theme="1"/>
        <rFont val="Calibri"/>
        <family val="2"/>
        <scheme val="minor"/>
      </rPr>
      <t xml:space="preserve"> </t>
    </r>
    <r>
      <rPr>
        <b/>
        <sz val="12"/>
        <color theme="1"/>
        <rFont val="Calibri"/>
        <family val="2"/>
        <scheme val="minor"/>
      </rPr>
      <t xml:space="preserve"> </t>
    </r>
    <r>
      <rPr>
        <sz val="12"/>
        <color theme="1"/>
        <rFont val="Calibri"/>
        <family val="2"/>
        <scheme val="minor"/>
      </rPr>
      <t xml:space="preserve">students does your district pay the instructor's </t>
    </r>
    <r>
      <rPr>
        <b/>
        <sz val="12"/>
        <color theme="1"/>
        <rFont val="Calibri"/>
        <family val="2"/>
        <scheme val="minor"/>
      </rPr>
      <t>entire</t>
    </r>
    <r>
      <rPr>
        <sz val="12"/>
        <color theme="1"/>
        <rFont val="Calibri"/>
        <family val="2"/>
        <scheme val="minor"/>
      </rPr>
      <t xml:space="preserve"> compensation for the course?</t>
    </r>
  </si>
  <si>
    <r>
      <t>25. How likely is it that your district will increase</t>
    </r>
    <r>
      <rPr>
        <b/>
        <sz val="12"/>
        <color theme="1"/>
        <rFont val="Calibri"/>
        <family val="2"/>
        <scheme val="minor"/>
      </rPr>
      <t xml:space="preserve"> </t>
    </r>
    <r>
      <rPr>
        <sz val="12"/>
        <color theme="1"/>
        <rFont val="Calibri"/>
        <family val="2"/>
        <scheme val="minor"/>
      </rPr>
      <t>tuition/fees charged to in- or -out-of-district high school dual credit students within the next five years? Please briefly summarize the reason; it's fine if your answer is not entirely visible.</t>
    </r>
  </si>
  <si>
    <t>In-district:</t>
  </si>
  <si>
    <t>Why?</t>
  </si>
  <si>
    <t>Out-of-district:</t>
  </si>
  <si>
    <t>26. If your district ever makes grants/scholarships available to dual credit students, which of the</t>
  </si>
  <si>
    <t>following sources do you use to fund the grants? Please check all that apply.</t>
  </si>
  <si>
    <t>General funds</t>
  </si>
  <si>
    <t>Endowment</t>
  </si>
  <si>
    <t>State financial aid programs</t>
  </si>
  <si>
    <t>Foundation</t>
  </si>
  <si>
    <t>27. About what percentage of your district's dual credit students are from ISDs with which you have a</t>
  </si>
  <si>
    <t>cost- or resource-sharing arrangement of any kind?</t>
  </si>
  <si>
    <r>
      <t>Thanks for your help with this survey! If you have any questions, please contact Chris Fernandez at TACC (cfernandez@tacc.org). Please complete this survey by</t>
    </r>
    <r>
      <rPr>
        <b/>
        <sz val="12"/>
        <color theme="1"/>
        <rFont val="Calibri"/>
        <family val="2"/>
        <scheme val="minor"/>
      </rPr>
      <t xml:space="preserve"> Tuesday, December 1, 2020</t>
    </r>
    <r>
      <rPr>
        <sz val="12"/>
        <color theme="1"/>
        <rFont val="Calibri"/>
        <family val="2"/>
        <scheme val="minor"/>
      </rPr>
      <t>.</t>
    </r>
  </si>
  <si>
    <t>Additional Space for Questions 3, 5, and 17</t>
  </si>
  <si>
    <t>E.    Abatement</t>
  </si>
  <si>
    <t>Value/other:</t>
  </si>
  <si>
    <t>F.    Abatement</t>
  </si>
  <si>
    <t>G.    Abatement</t>
  </si>
  <si>
    <t>H.    Abatement</t>
  </si>
  <si>
    <t>College</t>
  </si>
  <si>
    <t xml:space="preserve"> $                -  </t>
  </si>
  <si>
    <t>Out-of-District</t>
  </si>
  <si>
    <t>-</t>
  </si>
  <si>
    <t>50% of regular tuition</t>
  </si>
  <si>
    <t xml:space="preserve"> </t>
  </si>
  <si>
    <t>after FY 2031</t>
  </si>
  <si>
    <t>75% Reduction</t>
  </si>
  <si>
    <t>Veterans/family</t>
  </si>
  <si>
    <t>Western TX</t>
  </si>
  <si>
    <t>Wharton</t>
  </si>
  <si>
    <t>Difference</t>
  </si>
  <si>
    <t>% Difference</t>
  </si>
  <si>
    <t>Fall 2020</t>
  </si>
  <si>
    <t>Fall 2021</t>
  </si>
  <si>
    <t>%</t>
  </si>
  <si>
    <t>Fall 2011</t>
  </si>
  <si>
    <t>Fall 2016</t>
  </si>
  <si>
    <t>'10 to '21</t>
  </si>
  <si>
    <t>'15 to '21</t>
  </si>
  <si>
    <t>In-District Resident</t>
  </si>
  <si>
    <t>Tuition (12 SCH)</t>
  </si>
  <si>
    <t>Fees (12 SCH)</t>
  </si>
  <si>
    <t>Total (12 SCH)</t>
  </si>
  <si>
    <t>Total per SCH</t>
  </si>
  <si>
    <t>Out-of-District Resident</t>
  </si>
  <si>
    <t>Total</t>
  </si>
  <si>
    <t>Total per</t>
  </si>
  <si>
    <t>College District</t>
  </si>
  <si>
    <t>(12 SCH)</t>
  </si>
  <si>
    <t>SCH</t>
  </si>
  <si>
    <t>State average</t>
  </si>
  <si>
    <t>Alamo</t>
  </si>
  <si>
    <t>Alvin</t>
  </si>
  <si>
    <t>Amarillo</t>
  </si>
  <si>
    <t>Angelina</t>
  </si>
  <si>
    <t>Austin</t>
  </si>
  <si>
    <t>Blinn</t>
  </si>
  <si>
    <t>Brazosport</t>
  </si>
  <si>
    <t>Central TX</t>
  </si>
  <si>
    <t>Cisco</t>
  </si>
  <si>
    <t>Clarendon</t>
  </si>
  <si>
    <t>Coastal Bend</t>
  </si>
  <si>
    <t>College of the M</t>
  </si>
  <si>
    <t>Dallas</t>
  </si>
  <si>
    <t>Del Mar</t>
  </si>
  <si>
    <t>El Paso</t>
  </si>
  <si>
    <t>Galveston</t>
  </si>
  <si>
    <t>Grayson</t>
  </si>
  <si>
    <t>Hill</t>
  </si>
  <si>
    <t>Houston</t>
  </si>
  <si>
    <t>Howard</t>
  </si>
  <si>
    <t>Kilgore</t>
  </si>
  <si>
    <t>Laredo</t>
  </si>
  <si>
    <t>Lee</t>
  </si>
  <si>
    <t>McLennan</t>
  </si>
  <si>
    <t>Midland</t>
  </si>
  <si>
    <t>Navarro</t>
  </si>
  <si>
    <t>North Central TX</t>
  </si>
  <si>
    <t>Northeast TX</t>
  </si>
  <si>
    <t>Odessa</t>
  </si>
  <si>
    <t>Panola</t>
  </si>
  <si>
    <t>Paris</t>
  </si>
  <si>
    <t>Ranger</t>
  </si>
  <si>
    <t>San Jacinto</t>
  </si>
  <si>
    <t>South Plains</t>
  </si>
  <si>
    <t>South TX</t>
  </si>
  <si>
    <t>Southwest TX</t>
  </si>
  <si>
    <t>Tarrant</t>
  </si>
  <si>
    <t>Temple</t>
  </si>
  <si>
    <t>Texarkana</t>
  </si>
  <si>
    <t>Texas Southmost</t>
  </si>
  <si>
    <t>Trinity Valley</t>
  </si>
  <si>
    <t>Tyler</t>
  </si>
  <si>
    <t>Vernon</t>
  </si>
  <si>
    <t>Victoria</t>
  </si>
  <si>
    <t>Weatherford</t>
  </si>
  <si>
    <t xml:space="preserve">Fall 21 Dual Credit Pricing </t>
  </si>
  <si>
    <r>
      <t xml:space="preserve">Covers </t>
    </r>
    <r>
      <rPr>
        <b/>
        <sz val="12"/>
        <color theme="1"/>
        <rFont val="Arial"/>
        <family val="2"/>
      </rPr>
      <t>full</t>
    </r>
    <r>
      <rPr>
        <sz val="12"/>
        <color theme="1"/>
        <rFont val="Arial"/>
        <family val="2"/>
      </rPr>
      <t xml:space="preserve"> tuition/fees for</t>
    </r>
    <r>
      <rPr>
        <u/>
        <sz val="12"/>
        <color theme="1"/>
        <rFont val="Arial"/>
        <family val="2"/>
      </rPr>
      <t xml:space="preserve">   </t>
    </r>
    <r>
      <rPr>
        <sz val="12"/>
        <color theme="1"/>
        <rFont val="Arial"/>
        <family val="2"/>
      </rPr>
      <t>students</t>
    </r>
  </si>
  <si>
    <r>
      <t xml:space="preserve">Covers </t>
    </r>
    <r>
      <rPr>
        <b/>
        <sz val="12"/>
        <color theme="1"/>
        <rFont val="Arial"/>
        <family val="2"/>
      </rPr>
      <t>partial</t>
    </r>
    <r>
      <rPr>
        <sz val="12"/>
        <color theme="1"/>
        <rFont val="Arial"/>
        <family val="2"/>
      </rPr>
      <t xml:space="preserve"> tuition/fees for</t>
    </r>
    <r>
      <rPr>
        <u/>
        <sz val="12"/>
        <color theme="1"/>
        <rFont val="Arial"/>
        <family val="2"/>
      </rPr>
      <t xml:space="preserve">.  </t>
    </r>
    <r>
      <rPr>
        <sz val="12"/>
        <color theme="1"/>
        <rFont val="Arial"/>
        <family val="2"/>
      </rPr>
      <t>students</t>
    </r>
  </si>
  <si>
    <r>
      <t xml:space="preserve">Covers </t>
    </r>
    <r>
      <rPr>
        <b/>
        <sz val="12"/>
        <color theme="1"/>
        <rFont val="Arial"/>
        <family val="2"/>
      </rPr>
      <t>no</t>
    </r>
    <r>
      <rPr>
        <sz val="12"/>
        <color theme="1"/>
        <rFont val="Arial"/>
        <family val="2"/>
      </rPr>
      <t xml:space="preserve"> tuition/fees for</t>
    </r>
    <r>
      <rPr>
        <u/>
        <sz val="12"/>
        <color theme="1"/>
        <rFont val="Arial"/>
        <family val="2"/>
      </rPr>
      <t xml:space="preserve">.   </t>
    </r>
    <r>
      <rPr>
        <sz val="12"/>
        <color theme="1"/>
        <rFont val="Arial"/>
        <family val="2"/>
      </rPr>
      <t>students</t>
    </r>
  </si>
  <si>
    <t>Most common charge per SCH</t>
  </si>
  <si>
    <t>20. In-district DC criteria</t>
  </si>
  <si>
    <t>If course is academic or CTE</t>
  </si>
  <si>
    <t>Percent Paying Full Instructor Compensation</t>
  </si>
  <si>
    <t>Percent Paying Some Instructor Compensation (of 22 not paying full comp for 100% of courses)</t>
  </si>
  <si>
    <t>Percent of DC courses</t>
  </si>
  <si>
    <t>Percent of colleges</t>
  </si>
  <si>
    <t>100%</t>
  </si>
  <si>
    <t>Current # of BCMD</t>
  </si>
  <si>
    <t>Total taxable value of BCMD</t>
  </si>
  <si>
    <t>Frank Phillips</t>
  </si>
  <si>
    <t>FY2022 Local Property Taxes</t>
  </si>
  <si>
    <t>Net taxable valuation</t>
  </si>
  <si>
    <t>I&amp;S rate</t>
  </si>
  <si>
    <t>FY 11</t>
  </si>
  <si>
    <t>FY 13</t>
  </si>
  <si>
    <t>FY 15</t>
  </si>
  <si>
    <t>FY 17</t>
  </si>
  <si>
    <t>FY 19</t>
  </si>
  <si>
    <t>Avg M&amp;O rate</t>
  </si>
  <si>
    <t>Avg I&amp;S rate (&gt;0)</t>
  </si>
  <si>
    <t>Avg total rate</t>
  </si>
  <si>
    <t>Total net valuation (billions)</t>
  </si>
  <si>
    <t>Avg valuation (millions)</t>
  </si>
  <si>
    <t>Est total levy (millions)</t>
  </si>
  <si>
    <t>Est avg levy (millions)</t>
  </si>
  <si>
    <t>*Preliminary based on TACC survey; prior years are based on THECB official figures</t>
  </si>
  <si>
    <t>TOTAL</t>
  </si>
  <si>
    <t>Statewide average</t>
  </si>
  <si>
    <t>Central districts only; does not include branch campus maintenance districts</t>
  </si>
  <si>
    <t>Source: THECB Financial Profile data: http://reports.thecb.state.tx.us/approot/carat/fin_profile.htm</t>
  </si>
  <si>
    <t>Per FTSE</t>
  </si>
  <si>
    <t>FICE</t>
  </si>
  <si>
    <t>Size</t>
  </si>
  <si>
    <t>Region</t>
  </si>
  <si>
    <t>State approps</t>
  </si>
  <si>
    <t>Tuition/fees</t>
  </si>
  <si>
    <t>Local tax</t>
  </si>
  <si>
    <t>FTSE</t>
  </si>
  <si>
    <t>Federal</t>
  </si>
  <si>
    <t>Alamo Community College District - 3607</t>
  </si>
  <si>
    <t>Very large</t>
  </si>
  <si>
    <t>South</t>
  </si>
  <si>
    <t>Alvin Community College - 3539</t>
  </si>
  <si>
    <t>Medium</t>
  </si>
  <si>
    <t>Southeast</t>
  </si>
  <si>
    <t>Amarillo College - 3540</t>
  </si>
  <si>
    <t>Large</t>
  </si>
  <si>
    <t>West</t>
  </si>
  <si>
    <t>Angelina College - 6661</t>
  </si>
  <si>
    <t>East</t>
  </si>
  <si>
    <t>Austin Community College - 12015</t>
  </si>
  <si>
    <t>Central</t>
  </si>
  <si>
    <t>Blinn College - 3549</t>
  </si>
  <si>
    <t>Brazosport College - 7857</t>
  </si>
  <si>
    <t>Central Texas College - 4003</t>
  </si>
  <si>
    <t>Cisco Junior College - 3553</t>
  </si>
  <si>
    <t>North</t>
    <phoneticPr fontId="5" type="noConversion"/>
  </si>
  <si>
    <t>Clarendon College - 3554</t>
  </si>
  <si>
    <t>Small</t>
  </si>
  <si>
    <t>West</t>
    <phoneticPr fontId="5" type="noConversion"/>
  </si>
  <si>
    <t>Coastal Bend College - 3546</t>
  </si>
  <si>
    <t>College of the Mainland Community College District - 7096</t>
  </si>
  <si>
    <t>Collin County Community College District - 23614</t>
  </si>
  <si>
    <t>North</t>
  </si>
  <si>
    <t>Dallas County Community College District - 9331</t>
  </si>
  <si>
    <t>Del Mar College - 3563</t>
  </si>
  <si>
    <t>El Paso Community College - 10387</t>
  </si>
  <si>
    <t>Frank Phillips College - 3568</t>
  </si>
  <si>
    <t>Galveston College - 6662</t>
  </si>
  <si>
    <t>Grayson County College - 3570</t>
  </si>
  <si>
    <t>Hill College - 3573</t>
  </si>
  <si>
    <t>South Texas</t>
  </si>
  <si>
    <t>Houston Community College System - 10633</t>
  </si>
  <si>
    <t>Howard County Junior College District - 103574</t>
  </si>
  <si>
    <t>Kilgore College - 3580</t>
  </si>
  <si>
    <t>Laredo Community College - 3582</t>
  </si>
  <si>
    <t>Lee College - 3583</t>
  </si>
  <si>
    <t>Lone Star College System District - 11145</t>
  </si>
  <si>
    <t>McLennan Community College - 3590</t>
  </si>
  <si>
    <t>Midland College - 9797</t>
  </si>
  <si>
    <t>Navarro College - 3593</t>
  </si>
  <si>
    <t>Central</t>
    <phoneticPr fontId="5" type="noConversion"/>
  </si>
  <si>
    <t>North Central Texas College - 3558</t>
  </si>
  <si>
    <t>Northeast Texas Community College - 23154</t>
  </si>
  <si>
    <t>Odessa College - 3596</t>
  </si>
  <si>
    <t>Lone Star</t>
  </si>
  <si>
    <t>Panola College - 3600</t>
  </si>
  <si>
    <t>Paris Junior College - 3601</t>
  </si>
  <si>
    <t>Ranger College - 3603</t>
  </si>
  <si>
    <t>Statewide</t>
  </si>
  <si>
    <t>San Jacinto Community College District - 29137</t>
  </si>
  <si>
    <t>TX Southmost</t>
  </si>
  <si>
    <t>South Plains College - 3611</t>
  </si>
  <si>
    <t>South Texas College District - 31034</t>
  </si>
  <si>
    <t>Southwest Texas Junior College - 3614</t>
  </si>
  <si>
    <t>Tarrant County College District - 3626</t>
  </si>
  <si>
    <t>CoM</t>
  </si>
  <si>
    <t>Temple College - 3627</t>
  </si>
  <si>
    <t>Texarkana College - 3628</t>
  </si>
  <si>
    <t>Collin</t>
  </si>
  <si>
    <t>Texas Southmost College - 3643</t>
  </si>
  <si>
    <t>Trinity Valley Community College - 3572</t>
  </si>
  <si>
    <t>Tyler Junior College - 3648</t>
  </si>
  <si>
    <t>Vernon College - 10060</t>
  </si>
  <si>
    <t>Victoria College, The - 3662</t>
  </si>
  <si>
    <t>South</t>
    <phoneticPr fontId="5" type="noConversion"/>
  </si>
  <si>
    <t>Weatherford College - 3664</t>
  </si>
  <si>
    <t>Western Texas College - 9549</t>
  </si>
  <si>
    <t>Wharton County Junior College - 3668</t>
  </si>
  <si>
    <t>Spring 22</t>
  </si>
  <si>
    <t>Percent Paying Some Instructor Compensation (of 26 not paying full comp for 100% of courses)</t>
  </si>
  <si>
    <t>FY21 branch district levy</t>
  </si>
  <si>
    <t>Coastal Bend^</t>
  </si>
  <si>
    <t>Collin*</t>
  </si>
  <si>
    <t>Lone Star*</t>
  </si>
  <si>
    <t>Panola^</t>
  </si>
  <si>
    <t>Temple*</t>
  </si>
  <si>
    <t>FY22 Levy est</t>
  </si>
  <si>
    <t>In-District Dual Credit Tuition/Fee Waiver Criteria</t>
  </si>
  <si>
    <t>In-District Dual Credit Instructor Pay</t>
  </si>
  <si>
    <t>no data available</t>
  </si>
  <si>
    <t>FY 22</t>
  </si>
  <si>
    <t>FY 2022 Local Revenue Survey</t>
  </si>
  <si>
    <r>
      <t xml:space="preserve">Please email the completed survey to Chris Fernandez at cfernandez@tacc.org by </t>
    </r>
    <r>
      <rPr>
        <b/>
        <sz val="12"/>
        <color theme="1"/>
        <rFont val="Calibri"/>
        <family val="2"/>
        <scheme val="minor"/>
      </rPr>
      <t>Tuesday, November 30th</t>
    </r>
    <r>
      <rPr>
        <sz val="12"/>
        <color theme="1"/>
        <rFont val="Calibri"/>
        <family val="2"/>
        <scheme val="minor"/>
      </rPr>
      <t>. Questions and concerns can be addressed to Chris via email or at 512-476-2572, ext. 115.</t>
    </r>
  </si>
  <si>
    <t>Part 2: FY 2022 Tax and Valuation</t>
  </si>
  <si>
    <t>1. What is the certified property valuation of your central taxing district for tax year 2021 (basis for FY 2022 operations)?</t>
  </si>
  <si>
    <t>2. What are your district's tax rates (per $100 valuation) for FY 2022 (tax year 2021)?</t>
  </si>
  <si>
    <t>FY 2031</t>
  </si>
  <si>
    <t>3. If your district added any new exemptions, deferrals, or other tax abatement options during FY 2021, please describe those options, including current expiration year, applicable taxpayers, and a brief description of main provision and total value (if known). More space is provided at the end of the survey. Feel free to attach a supplemental document.</t>
  </si>
  <si>
    <t>4. How much total tax revenue did your district collect in the previous fiscal year (FY 2021)?</t>
  </si>
  <si>
    <t>FY 2021 Tax Revenue</t>
  </si>
  <si>
    <t>Part 5: Fall 2021 Tuition and Fees</t>
  </si>
  <si>
    <t>13. For Fall 2021, indicate the tuition rates per semester credit hour (SCH) for the student types below. If rates differ based on the location of the instruction site, use the second column for the out-of-district site rates.</t>
  </si>
  <si>
    <t>Rate by instruction site</t>
  </si>
  <si>
    <t>Student Type</t>
  </si>
  <si>
    <t>14. Please enter the total tuition/fee amounts charged to a student enrolled in 12 semester credit hours (SCH) during Fall 2021 for the student types below.  If rates differ based on instruction site location, use the third and fourth column for the out-of-district site rates.</t>
  </si>
  <si>
    <t>Part 6: Spring 2022 Tuition and Fees</t>
  </si>
  <si>
    <t>Note: provide answers to questions 15 &amp; 16 ONLY if tuition or fees will be different in Spring 2022 than in Fall 2021.  If tuition/fees are the same for Spring 2022, skip to question 17.</t>
  </si>
  <si>
    <t>15. Enter the Spring 2022 tuition rate per semester credit hour (SCH) for each student type below. If rates differ based on instruction site location, use the second column for the out-of-district rates.</t>
  </si>
  <si>
    <t>16. Enter the total tuition/fee amounts charged to students enrolled in 12 semester credit hours (SCH) during Spring 2022 for each of the student types below. If rates differ based on instruction site location, use the third and fourth columns for the out-of-district site rates.</t>
  </si>
  <si>
    <t>17. How much total net tuition/fee revenue did your district collect in the previous fiscal year (FY 2021)? Please answer this question in terms of institutional cash flow; e.g., tuition paid via state/federal financial aid is positive, while institutional aid and waivers are negatives.</t>
  </si>
  <si>
    <t>FY 2021 Net T/F Revenue</t>
  </si>
  <si>
    <t>18. Do Fall 2021 tuition/fee rates differ from the rates reported in Question 14 for any programs (e.g., nursing, career pilot)?</t>
  </si>
  <si>
    <t>If "Yes," please list the programs and enter the Fall 2021 tuition/fee rate per semester credit hour for each program. More space is provided at the end of the survey.</t>
  </si>
  <si>
    <t>19. Does your district charge students who are taking a course for the 3rd time (or more) additional tuition and/or fees?</t>
  </si>
  <si>
    <r>
      <t xml:space="preserve">20. Please indicate below whether your district subsidizes dual credit through waivers or grants for all, some, or no </t>
    </r>
    <r>
      <rPr>
        <b/>
        <sz val="12"/>
        <color theme="1"/>
        <rFont val="Calibri"/>
        <family val="2"/>
        <scheme val="minor"/>
      </rPr>
      <t>in-district</t>
    </r>
    <r>
      <rPr>
        <sz val="12"/>
        <color theme="1"/>
        <rFont val="Calibri"/>
        <family val="2"/>
        <scheme val="minor"/>
      </rPr>
      <t xml:space="preserve"> dual credit students. Please answer every line.</t>
    </r>
  </si>
  <si>
    <r>
      <t xml:space="preserve">21. When an </t>
    </r>
    <r>
      <rPr>
        <b/>
        <sz val="12"/>
        <color theme="1"/>
        <rFont val="Calibri"/>
        <family val="2"/>
        <scheme val="minor"/>
      </rPr>
      <t>in-district</t>
    </r>
    <r>
      <rPr>
        <sz val="12"/>
        <color theme="1"/>
        <rFont val="Calibri"/>
        <family val="2"/>
        <scheme val="minor"/>
      </rPr>
      <t xml:space="preserve"> student enrolls in a dual credit course, how often does your district use the following criteria to determine whether to cover some or all tuition/fees? Please respond to all items.</t>
    </r>
  </si>
  <si>
    <r>
      <t xml:space="preserve">24. For about what percentage of dual credit courses does your district pay the instructor's </t>
    </r>
    <r>
      <rPr>
        <b/>
        <sz val="12"/>
        <color theme="1"/>
        <rFont val="Calibri"/>
        <family val="2"/>
        <scheme val="minor"/>
      </rPr>
      <t>entire</t>
    </r>
    <r>
      <rPr>
        <sz val="12"/>
        <color theme="1"/>
        <rFont val="Calibri"/>
        <family val="2"/>
        <scheme val="minor"/>
      </rPr>
      <t xml:space="preserve"> compensation for the course?</t>
    </r>
  </si>
  <si>
    <r>
      <t xml:space="preserve">28. To the extent that the data is available, please provide the net costs/revenues </t>
    </r>
    <r>
      <rPr>
        <b/>
        <sz val="12"/>
        <color theme="1"/>
        <rFont val="Calibri"/>
        <family val="2"/>
        <scheme val="minor"/>
      </rPr>
      <t>of your dual credit programs</t>
    </r>
    <r>
      <rPr>
        <sz val="12"/>
        <color theme="1"/>
        <rFont val="Calibri"/>
        <family val="2"/>
        <scheme val="minor"/>
      </rPr>
      <t xml:space="preserve"> for each category in each the last five fiscal years. Enter net costs as negative numbers. Do not include state appropriations. Space is provided below for additional notes about what your responses include or do not include.</t>
    </r>
  </si>
  <si>
    <t>Instruction</t>
  </si>
  <si>
    <t>Administration (including MOU work if available)</t>
  </si>
  <si>
    <t>Net tuition/fees</t>
  </si>
  <si>
    <t>Materials/ supplies</t>
  </si>
  <si>
    <t>All other</t>
  </si>
  <si>
    <t>Additional Information</t>
  </si>
  <si>
    <r>
      <t>Thanks for your help with this survey! If you have any questions, please contact Chris Fernandez at TACC (cfernandez@tacc.org). Please complete this survey by</t>
    </r>
    <r>
      <rPr>
        <b/>
        <sz val="12"/>
        <color theme="1"/>
        <rFont val="Calibri"/>
        <family val="2"/>
        <scheme val="minor"/>
      </rPr>
      <t xml:space="preserve"> </t>
    </r>
    <r>
      <rPr>
        <sz val="12"/>
        <color theme="1"/>
        <rFont val="Calibri"/>
        <family val="2"/>
        <scheme val="minor"/>
      </rPr>
      <t>Tues</t>
    </r>
    <r>
      <rPr>
        <b/>
        <sz val="12"/>
        <color theme="1"/>
        <rFont val="Calibri"/>
        <family val="2"/>
        <scheme val="minor"/>
      </rPr>
      <t>day, November 30, 2021</t>
    </r>
    <r>
      <rPr>
        <sz val="12"/>
        <color theme="1"/>
        <rFont val="Calibri"/>
        <family val="2"/>
        <scheme val="minor"/>
      </rPr>
      <t>.</t>
    </r>
  </si>
  <si>
    <t>Thank you for accessing TACC's FY 2022 Local Revenue Survey results.
These results do not represent all data collected through the TACC survey. The original survey is included for reference on the last tab of this workbook. 
Questions/comments about this data and related inquiries should be directed to Chris Fernandez, TACC Director of Policy Analysis, at cfernandez@tacc.org or 512-476-2572.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</si>
</sst>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164" formatCode="&quot;$&quot;#,##0.00"/>
    <numFmt numFmtId="165" formatCode="_(&quot;$&quot;* #,##0_);_(&quot;$&quot;* \(#,##0\);_(&quot;$&quot;* &quot;-&quot;??_);_(@_)"/>
    <numFmt numFmtId="166" formatCode="0.0%"/>
    <numFmt numFmtId="167" formatCode="&quot;$&quot;#,##0"/>
    <numFmt numFmtId="168" formatCode="_(&quot;$&quot;* #,##0.0000_);_(&quot;$&quot;* \(#,##0.0000\);_(&quot;$&quot;* &quot;-&quot;??_);_(@_)"/>
    <numFmt numFmtId="169" formatCode="_(&quot;$&quot;* #,##0.000000_);_(&quot;$&quot;* \(#,##0.000000\);_(&quot;$&quot;* &quot;-&quot;??_);_(@_)"/>
    <numFmt numFmtId="170" formatCode="0.000000"/>
  </numFmts>
  <fonts count="27" x14ac:knownFonts="1">
    <font>
      <sz val="12"/>
      <color theme="1"/>
      <name val="Calibri"/>
      <family val="2"/>
      <scheme val="minor"/>
    </font>
    <font>
      <sz val="11"/>
      <color theme="1"/>
      <name val="Arial"/>
      <family val="2"/>
    </font>
    <font>
      <sz val="12"/>
      <color theme="1"/>
      <name val="Calibri"/>
      <family val="2"/>
      <scheme val="minor"/>
    </font>
    <font>
      <b/>
      <sz val="12"/>
      <color theme="1"/>
      <name val="Calibri"/>
      <family val="2"/>
      <scheme val="minor"/>
    </font>
    <font>
      <sz val="12"/>
      <color rgb="FF0000FF"/>
      <name val="Calibri"/>
      <family val="2"/>
      <scheme val="minor"/>
    </font>
    <font>
      <i/>
      <sz val="12"/>
      <color theme="1"/>
      <name val="Calibri"/>
      <family val="2"/>
      <scheme val="minor"/>
    </font>
    <font>
      <sz val="10"/>
      <name val="Geneva"/>
      <family val="2"/>
    </font>
    <font>
      <u/>
      <sz val="12"/>
      <color theme="11"/>
      <name val="Calibri"/>
      <family val="2"/>
      <scheme val="minor"/>
    </font>
    <font>
      <sz val="14"/>
      <color rgb="FF0000FF"/>
      <name val="Calibri"/>
      <family val="2"/>
      <scheme val="minor"/>
    </font>
    <font>
      <b/>
      <sz val="12"/>
      <color theme="0"/>
      <name val="Calibri"/>
      <family val="2"/>
      <scheme val="minor"/>
    </font>
    <font>
      <sz val="12"/>
      <color theme="0"/>
      <name val="Calibri"/>
      <family val="2"/>
      <scheme val="minor"/>
    </font>
    <font>
      <b/>
      <sz val="14"/>
      <color theme="0"/>
      <name val="Calibri"/>
      <family val="2"/>
      <scheme val="minor"/>
    </font>
    <font>
      <sz val="11"/>
      <color theme="1"/>
      <name val="Calibri"/>
      <family val="2"/>
      <scheme val="minor"/>
    </font>
    <font>
      <sz val="12"/>
      <name val="Calibri"/>
      <family val="2"/>
      <scheme val="minor"/>
    </font>
    <font>
      <sz val="8"/>
      <color indexed="8"/>
      <name val="Arial"/>
      <family val="2"/>
    </font>
    <font>
      <sz val="8"/>
      <color rgb="FF000000"/>
      <name val="Arial"/>
      <family val="2"/>
    </font>
    <font>
      <b/>
      <sz val="8"/>
      <color indexed="8"/>
      <name val="Arial"/>
      <family val="2"/>
    </font>
    <font>
      <sz val="12"/>
      <color rgb="FF000000"/>
      <name val="Arial"/>
      <family val="2"/>
    </font>
    <font>
      <sz val="12"/>
      <color theme="1"/>
      <name val="Arial"/>
      <family val="2"/>
    </font>
    <font>
      <b/>
      <sz val="12"/>
      <color theme="1"/>
      <name val="Arial"/>
      <family val="2"/>
    </font>
    <font>
      <u/>
      <sz val="12"/>
      <color theme="1"/>
      <name val="Arial"/>
      <family val="2"/>
    </font>
    <font>
      <b/>
      <sz val="12"/>
      <color theme="0"/>
      <name val="Arial"/>
      <family val="2"/>
    </font>
    <font>
      <sz val="12"/>
      <color theme="0"/>
      <name val="Arial"/>
      <family val="2"/>
    </font>
    <font>
      <i/>
      <sz val="12"/>
      <color theme="1"/>
      <name val="Arial"/>
      <family val="2"/>
    </font>
    <font>
      <sz val="12"/>
      <color theme="1"/>
      <name val="Arial"/>
    </font>
    <font>
      <b/>
      <sz val="12"/>
      <color theme="1"/>
      <name val="Arial"/>
    </font>
    <font>
      <b/>
      <sz val="14"/>
      <color theme="3" tint="-0.49998474074526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1"/>
        <bgColor indexed="64"/>
      </patternFill>
    </fill>
  </fills>
  <borders count="3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top style="thin">
        <color auto="1"/>
      </top>
      <bottom style="thin">
        <color auto="1"/>
      </bottom>
      <diagonal/>
    </border>
    <border>
      <left/>
      <right style="medium">
        <color auto="1"/>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medium">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style="thin">
        <color auto="1"/>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bottom style="thin">
        <color indexed="64"/>
      </bottom>
      <diagonal/>
    </border>
    <border>
      <left style="medium">
        <color auto="1"/>
      </left>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bottom/>
      <diagonal/>
    </border>
    <border>
      <left/>
      <right style="thin">
        <color indexed="64"/>
      </right>
      <top/>
      <bottom/>
      <diagonal/>
    </border>
    <border>
      <left style="thin">
        <color rgb="FFBFBFBF"/>
      </left>
      <right style="thin">
        <color rgb="FFBFBFBF"/>
      </right>
      <top style="thin">
        <color rgb="FFBFBFBF"/>
      </top>
      <bottom style="thin">
        <color rgb="FFBFBFBF"/>
      </bottom>
      <diagonal/>
    </border>
  </borders>
  <cellStyleXfs count="34">
    <xf numFmtId="0" fontId="0" fillId="0" borderId="0"/>
    <xf numFmtId="0" fontId="6"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12" fillId="0" borderId="0"/>
    <xf numFmtId="0" fontId="2" fillId="0" borderId="0"/>
    <xf numFmtId="44" fontId="2" fillId="0" borderId="0" applyFont="0" applyFill="0" applyBorder="0" applyAlignment="0" applyProtection="0"/>
  </cellStyleXfs>
  <cellXfs count="332">
    <xf numFmtId="0" fontId="0" fillId="0" borderId="0" xfId="0"/>
    <xf numFmtId="0" fontId="5" fillId="2" borderId="0" xfId="0" applyFont="1" applyFill="1"/>
    <xf numFmtId="0" fontId="3" fillId="2" borderId="0" xfId="0" applyFont="1" applyFill="1"/>
    <xf numFmtId="0" fontId="0" fillId="2" borderId="0" xfId="0" applyFont="1" applyFill="1"/>
    <xf numFmtId="0" fontId="0" fillId="3" borderId="0" xfId="0" applyFill="1"/>
    <xf numFmtId="0" fontId="4" fillId="2" borderId="0" xfId="0" applyFont="1" applyFill="1" applyAlignment="1">
      <alignment horizontal="left" vertical="top" wrapText="1"/>
    </xf>
    <xf numFmtId="0" fontId="0" fillId="0" borderId="0" xfId="0"/>
    <xf numFmtId="0" fontId="0" fillId="0" borderId="0" xfId="0"/>
    <xf numFmtId="0" fontId="3" fillId="0" borderId="0" xfId="0" applyFont="1" applyAlignment="1"/>
    <xf numFmtId="0" fontId="0" fillId="0" borderId="0" xfId="0"/>
    <xf numFmtId="0" fontId="0" fillId="0" borderId="0" xfId="0"/>
    <xf numFmtId="0" fontId="0" fillId="2" borderId="0" xfId="0" applyFill="1" applyAlignment="1">
      <alignment horizontal="right"/>
    </xf>
    <xf numFmtId="0" fontId="0" fillId="0" borderId="0" xfId="0" applyBorder="1"/>
    <xf numFmtId="0" fontId="10" fillId="4" borderId="0" xfId="0" applyFont="1" applyFill="1"/>
    <xf numFmtId="0" fontId="10" fillId="4" borderId="0" xfId="0" applyFont="1" applyFill="1" applyAlignment="1">
      <alignment horizontal="center"/>
    </xf>
    <xf numFmtId="0" fontId="10" fillId="4" borderId="14" xfId="0" applyFont="1" applyFill="1" applyBorder="1"/>
    <xf numFmtId="0" fontId="10" fillId="4" borderId="12" xfId="0" applyFont="1" applyFill="1" applyBorder="1"/>
    <xf numFmtId="9" fontId="0" fillId="0" borderId="0" xfId="0" applyNumberFormat="1"/>
    <xf numFmtId="0" fontId="3" fillId="3" borderId="0" xfId="0" applyFont="1" applyFill="1"/>
    <xf numFmtId="0" fontId="0" fillId="2" borderId="23" xfId="0" applyFill="1" applyBorder="1"/>
    <xf numFmtId="0" fontId="0" fillId="2" borderId="0" xfId="0" applyFill="1" applyBorder="1"/>
    <xf numFmtId="0" fontId="0" fillId="2" borderId="24" xfId="0" applyFill="1" applyBorder="1"/>
    <xf numFmtId="0" fontId="0" fillId="2" borderId="0" xfId="0" applyFill="1" applyBorder="1" applyAlignment="1">
      <alignment horizontal="right"/>
    </xf>
    <xf numFmtId="0" fontId="3" fillId="2" borderId="0" xfId="0" applyFont="1" applyFill="1" applyBorder="1"/>
    <xf numFmtId="0" fontId="0" fillId="2" borderId="0" xfId="0" applyFont="1" applyFill="1" applyBorder="1" applyAlignment="1">
      <alignment vertical="top" wrapText="1"/>
    </xf>
    <xf numFmtId="0" fontId="4" fillId="2" borderId="0" xfId="0" applyFont="1" applyFill="1" applyBorder="1" applyAlignment="1">
      <alignment vertical="top" wrapText="1"/>
    </xf>
    <xf numFmtId="0" fontId="0" fillId="2" borderId="20" xfId="0" applyFill="1" applyBorder="1" applyAlignment="1">
      <alignment horizontal="left" vertical="top" wrapText="1"/>
    </xf>
    <xf numFmtId="0" fontId="10" fillId="4" borderId="23" xfId="0" applyFont="1" applyFill="1" applyBorder="1" applyAlignment="1">
      <alignment horizontal="right"/>
    </xf>
    <xf numFmtId="0" fontId="9" fillId="4" borderId="11" xfId="0" applyFont="1" applyFill="1" applyBorder="1" applyAlignment="1">
      <alignment horizontal="center"/>
    </xf>
    <xf numFmtId="0" fontId="0" fillId="0" borderId="1" xfId="0" applyBorder="1" applyProtection="1">
      <protection locked="0"/>
    </xf>
    <xf numFmtId="0" fontId="0" fillId="0" borderId="0" xfId="0" applyBorder="1" applyAlignment="1" applyProtection="1">
      <alignment vertical="top"/>
      <protection locked="0"/>
    </xf>
    <xf numFmtId="0" fontId="0" fillId="2" borderId="0" xfId="0" applyFill="1" applyBorder="1" applyProtection="1">
      <protection locked="0"/>
    </xf>
    <xf numFmtId="0" fontId="10" fillId="0" borderId="20" xfId="0" applyFont="1" applyFill="1" applyBorder="1" applyAlignment="1" applyProtection="1">
      <alignment vertical="top"/>
      <protection locked="0"/>
    </xf>
    <xf numFmtId="0" fontId="10" fillId="4" borderId="23" xfId="0" applyFont="1" applyFill="1" applyBorder="1" applyAlignment="1" applyProtection="1">
      <alignment horizontal="right"/>
    </xf>
    <xf numFmtId="0" fontId="0" fillId="2" borderId="23" xfId="0" applyFill="1" applyBorder="1" applyProtection="1"/>
    <xf numFmtId="0" fontId="0" fillId="2" borderId="24" xfId="0" applyFill="1" applyBorder="1" applyProtection="1"/>
    <xf numFmtId="0" fontId="0" fillId="2" borderId="20" xfId="0" applyFill="1" applyBorder="1" applyAlignment="1" applyProtection="1">
      <alignment horizontal="left" vertical="top" wrapText="1"/>
    </xf>
    <xf numFmtId="0" fontId="0" fillId="0" borderId="1" xfId="0" applyBorder="1" applyAlignment="1" applyProtection="1">
      <alignment horizontal="right"/>
      <protection locked="0"/>
    </xf>
    <xf numFmtId="0" fontId="0" fillId="0" borderId="9" xfId="0" applyBorder="1" applyProtection="1">
      <protection locked="0"/>
    </xf>
    <xf numFmtId="2" fontId="8" fillId="0" borderId="1" xfId="0" applyNumberFormat="1" applyFont="1" applyFill="1" applyBorder="1" applyProtection="1">
      <protection locked="0"/>
    </xf>
    <xf numFmtId="164" fontId="4" fillId="0" borderId="3" xfId="0" applyNumberFormat="1" applyFont="1" applyFill="1" applyBorder="1" applyProtection="1">
      <protection locked="0"/>
    </xf>
    <xf numFmtId="0" fontId="0" fillId="0" borderId="1" xfId="0" applyBorder="1" applyAlignment="1" applyProtection="1">
      <protection locked="0"/>
    </xf>
    <xf numFmtId="0" fontId="0" fillId="0" borderId="1" xfId="0" applyFill="1" applyBorder="1" applyProtection="1">
      <protection locked="0"/>
    </xf>
    <xf numFmtId="0" fontId="0" fillId="0" borderId="0" xfId="0" applyBorder="1" applyProtection="1">
      <protection locked="0"/>
    </xf>
    <xf numFmtId="0" fontId="0" fillId="0" borderId="20" xfId="0" applyFont="1" applyFill="1" applyBorder="1" applyAlignment="1" applyProtection="1">
      <alignment vertical="top"/>
      <protection locked="0"/>
    </xf>
    <xf numFmtId="0" fontId="0" fillId="0" borderId="0" xfId="0" applyFill="1" applyBorder="1"/>
    <xf numFmtId="0" fontId="3" fillId="2" borderId="15" xfId="0" applyFont="1" applyFill="1" applyBorder="1" applyAlignment="1">
      <alignment horizontal="left" vertical="top" wrapText="1"/>
    </xf>
    <xf numFmtId="0" fontId="0" fillId="0" borderId="9" xfId="0" applyFill="1" applyBorder="1" applyProtection="1">
      <protection locked="0"/>
    </xf>
    <xf numFmtId="0" fontId="3" fillId="2" borderId="16" xfId="0" applyFont="1" applyFill="1" applyBorder="1" applyAlignment="1">
      <alignment horizontal="left" vertical="top" wrapText="1"/>
    </xf>
    <xf numFmtId="44" fontId="0" fillId="0" borderId="1" xfId="29" applyFont="1" applyBorder="1" applyProtection="1">
      <protection locked="0"/>
    </xf>
    <xf numFmtId="0" fontId="3" fillId="2" borderId="12" xfId="0" applyFont="1" applyFill="1" applyBorder="1" applyAlignment="1">
      <alignment horizontal="left" vertical="top" wrapText="1"/>
    </xf>
    <xf numFmtId="0" fontId="3" fillId="2" borderId="0" xfId="0" applyFont="1" applyFill="1" applyAlignment="1">
      <alignment horizontal="right"/>
    </xf>
    <xf numFmtId="0" fontId="3" fillId="2" borderId="0" xfId="0" applyFont="1" applyFill="1" applyAlignment="1">
      <alignment horizontal="center"/>
    </xf>
    <xf numFmtId="0" fontId="0" fillId="0" borderId="1" xfId="0" applyFill="1" applyBorder="1"/>
    <xf numFmtId="0" fontId="0" fillId="0" borderId="9" xfId="0" applyFill="1" applyBorder="1"/>
    <xf numFmtId="0" fontId="9" fillId="4" borderId="17" xfId="0" applyFont="1" applyFill="1" applyBorder="1" applyAlignment="1">
      <alignment horizontal="center"/>
    </xf>
    <xf numFmtId="0" fontId="0" fillId="2" borderId="0" xfId="0" applyFill="1" applyAlignment="1">
      <alignment vertical="top" wrapText="1"/>
    </xf>
    <xf numFmtId="0" fontId="0" fillId="2" borderId="0" xfId="0" applyFill="1" applyAlignment="1">
      <alignment vertical="top"/>
    </xf>
    <xf numFmtId="0" fontId="0" fillId="0" borderId="1" xfId="0" applyFill="1" applyBorder="1" applyAlignment="1" applyProtection="1">
      <alignment vertical="top"/>
      <protection locked="0"/>
    </xf>
    <xf numFmtId="44" fontId="0" fillId="0" borderId="31" xfId="29" applyFont="1" applyBorder="1" applyProtection="1">
      <protection locked="0"/>
    </xf>
    <xf numFmtId="0" fontId="10" fillId="4" borderId="20" xfId="0" applyFont="1" applyFill="1" applyBorder="1" applyAlignment="1">
      <alignment horizontal="right"/>
    </xf>
    <xf numFmtId="44" fontId="0" fillId="0" borderId="32" xfId="29" applyFont="1" applyBorder="1" applyProtection="1">
      <protection locked="0"/>
    </xf>
    <xf numFmtId="44" fontId="0" fillId="0" borderId="0" xfId="0" applyNumberFormat="1"/>
    <xf numFmtId="6" fontId="0" fillId="0" borderId="0" xfId="0" applyNumberFormat="1"/>
    <xf numFmtId="8" fontId="0" fillId="0" borderId="0" xfId="0" applyNumberFormat="1"/>
    <xf numFmtId="9" fontId="0" fillId="0" borderId="0" xfId="30" applyFont="1" applyAlignment="1">
      <alignment horizontal="center"/>
    </xf>
    <xf numFmtId="165" fontId="0" fillId="0" borderId="0" xfId="0" applyNumberFormat="1"/>
    <xf numFmtId="0" fontId="0" fillId="0" borderId="13" xfId="0" applyBorder="1"/>
    <xf numFmtId="0" fontId="3" fillId="0" borderId="2" xfId="0" applyFont="1" applyBorder="1" applyAlignment="1">
      <alignment wrapText="1"/>
    </xf>
    <xf numFmtId="0" fontId="3" fillId="0" borderId="34" xfId="0" applyFont="1" applyBorder="1"/>
    <xf numFmtId="9" fontId="0" fillId="0" borderId="0" xfId="30" applyFont="1"/>
    <xf numFmtId="0" fontId="3" fillId="0" borderId="13" xfId="0" applyFont="1" applyBorder="1"/>
    <xf numFmtId="0" fontId="3" fillId="0" borderId="2" xfId="0" applyFont="1" applyBorder="1"/>
    <xf numFmtId="9" fontId="3" fillId="0" borderId="34" xfId="0" applyNumberFormat="1" applyFont="1" applyBorder="1" applyAlignment="1">
      <alignment horizontal="left"/>
    </xf>
    <xf numFmtId="0" fontId="3" fillId="0" borderId="34" xfId="0" applyFont="1" applyBorder="1" applyAlignment="1">
      <alignment horizontal="left"/>
    </xf>
    <xf numFmtId="0" fontId="3" fillId="0" borderId="34" xfId="0" quotePrefix="1" applyFont="1" applyBorder="1" applyAlignment="1">
      <alignment horizontal="left"/>
    </xf>
    <xf numFmtId="0" fontId="13" fillId="0" borderId="0" xfId="0" applyFont="1"/>
    <xf numFmtId="0" fontId="14" fillId="0" borderId="0" xfId="0" applyFont="1"/>
    <xf numFmtId="8" fontId="15" fillId="0" borderId="0" xfId="0" applyNumberFormat="1" applyFont="1"/>
    <xf numFmtId="0" fontId="15" fillId="0" borderId="0" xfId="0" applyFont="1"/>
    <xf numFmtId="166" fontId="0" fillId="0" borderId="0" xfId="30" applyNumberFormat="1" applyFont="1"/>
    <xf numFmtId="0" fontId="16" fillId="0" borderId="0" xfId="0" applyFont="1"/>
    <xf numFmtId="0" fontId="0" fillId="2" borderId="0" xfId="0" applyFill="1"/>
    <xf numFmtId="0" fontId="18" fillId="0" borderId="18" xfId="0" applyFont="1" applyBorder="1"/>
    <xf numFmtId="0" fontId="18" fillId="0" borderId="0" xfId="0" applyFont="1"/>
    <xf numFmtId="0" fontId="17" fillId="0" borderId="0" xfId="31" applyFont="1" applyFill="1" applyBorder="1" applyAlignment="1"/>
    <xf numFmtId="0" fontId="17" fillId="0" borderId="35" xfId="31" applyFont="1" applyFill="1" applyBorder="1" applyAlignment="1"/>
    <xf numFmtId="0" fontId="18" fillId="0" borderId="5" xfId="0" applyFont="1" applyBorder="1"/>
    <xf numFmtId="0" fontId="18" fillId="0" borderId="5" xfId="0" applyFont="1" applyBorder="1" applyAlignment="1">
      <alignment horizontal="center"/>
    </xf>
    <xf numFmtId="0" fontId="18" fillId="0" borderId="0" xfId="0" applyFont="1" applyAlignment="1">
      <alignment horizontal="center"/>
    </xf>
    <xf numFmtId="0" fontId="18" fillId="0" borderId="34" xfId="0" applyFont="1" applyBorder="1" applyAlignment="1">
      <alignment horizontal="center"/>
    </xf>
    <xf numFmtId="0" fontId="19" fillId="0" borderId="29" xfId="0" applyFont="1" applyBorder="1"/>
    <xf numFmtId="0" fontId="18" fillId="0" borderId="29" xfId="0" applyFont="1" applyBorder="1" applyAlignment="1">
      <alignment horizontal="center"/>
    </xf>
    <xf numFmtId="0" fontId="18" fillId="0" borderId="2" xfId="0" applyFont="1" applyBorder="1" applyAlignment="1">
      <alignment horizontal="center"/>
    </xf>
    <xf numFmtId="0" fontId="18" fillId="0" borderId="13" xfId="0" applyFont="1" applyBorder="1" applyAlignment="1">
      <alignment horizontal="center"/>
    </xf>
    <xf numFmtId="165" fontId="18" fillId="0" borderId="18" xfId="0" applyNumberFormat="1" applyFont="1" applyBorder="1"/>
    <xf numFmtId="165" fontId="18" fillId="0" borderId="6" xfId="0" applyNumberFormat="1" applyFont="1" applyBorder="1"/>
    <xf numFmtId="165" fontId="18" fillId="0" borderId="11" xfId="0" applyNumberFormat="1" applyFont="1" applyBorder="1"/>
    <xf numFmtId="165" fontId="18" fillId="0" borderId="5" xfId="0" applyNumberFormat="1" applyFont="1" applyBorder="1"/>
    <xf numFmtId="165" fontId="18" fillId="0" borderId="0" xfId="0" applyNumberFormat="1" applyFont="1"/>
    <xf numFmtId="165" fontId="18" fillId="0" borderId="34" xfId="0" applyNumberFormat="1" applyFont="1" applyBorder="1"/>
    <xf numFmtId="0" fontId="19" fillId="0" borderId="3" xfId="0" applyFont="1" applyBorder="1"/>
    <xf numFmtId="165" fontId="19" fillId="0" borderId="3" xfId="0" applyNumberFormat="1" applyFont="1" applyBorder="1"/>
    <xf numFmtId="165" fontId="19" fillId="0" borderId="7" xfId="0" applyNumberFormat="1" applyFont="1" applyBorder="1"/>
    <xf numFmtId="165" fontId="19" fillId="0" borderId="4" xfId="0" applyNumberFormat="1" applyFont="1" applyBorder="1"/>
    <xf numFmtId="0" fontId="19" fillId="0" borderId="0" xfId="0" applyFont="1"/>
    <xf numFmtId="0" fontId="18" fillId="0" borderId="29" xfId="0" applyFont="1" applyBorder="1"/>
    <xf numFmtId="165" fontId="18" fillId="0" borderId="29" xfId="0" applyNumberFormat="1" applyFont="1" applyBorder="1"/>
    <xf numFmtId="165" fontId="18" fillId="0" borderId="2" xfId="0" applyNumberFormat="1" applyFont="1" applyBorder="1"/>
    <xf numFmtId="165" fontId="18" fillId="0" borderId="13" xfId="0" applyNumberFormat="1" applyFont="1" applyBorder="1"/>
    <xf numFmtId="0" fontId="19" fillId="0" borderId="18" xfId="0" applyFont="1" applyBorder="1"/>
    <xf numFmtId="0" fontId="18" fillId="0" borderId="11" xfId="0" applyFont="1" applyBorder="1"/>
    <xf numFmtId="0" fontId="18" fillId="0" borderId="0" xfId="31" applyFont="1"/>
    <xf numFmtId="0" fontId="18" fillId="2" borderId="18" xfId="0" applyFont="1" applyFill="1" applyBorder="1"/>
    <xf numFmtId="0" fontId="19" fillId="2" borderId="29" xfId="0" applyFont="1" applyFill="1" applyBorder="1"/>
    <xf numFmtId="0" fontId="19" fillId="2" borderId="2" xfId="0" applyFont="1" applyFill="1" applyBorder="1"/>
    <xf numFmtId="0" fontId="19" fillId="2" borderId="13" xfId="0" applyFont="1" applyFill="1" applyBorder="1"/>
    <xf numFmtId="0" fontId="19" fillId="5" borderId="0" xfId="0" applyFont="1" applyFill="1"/>
    <xf numFmtId="0" fontId="21" fillId="5" borderId="0" xfId="0" applyFont="1" applyFill="1" applyAlignment="1">
      <alignment horizontal="center"/>
    </xf>
    <xf numFmtId="0" fontId="22" fillId="5" borderId="0" xfId="0" applyFont="1" applyFill="1" applyAlignment="1">
      <alignment horizontal="right"/>
    </xf>
    <xf numFmtId="168" fontId="18" fillId="0" borderId="0" xfId="29" applyNumberFormat="1" applyFont="1"/>
    <xf numFmtId="165" fontId="18" fillId="0" borderId="0" xfId="29" applyNumberFormat="1" applyFont="1"/>
    <xf numFmtId="165" fontId="18" fillId="0" borderId="13" xfId="29" applyNumberFormat="1" applyFont="1" applyBorder="1"/>
    <xf numFmtId="44" fontId="18" fillId="0" borderId="0" xfId="29" applyFont="1"/>
    <xf numFmtId="0" fontId="23" fillId="0" borderId="0" xfId="0" applyFont="1"/>
    <xf numFmtId="0" fontId="19" fillId="0" borderId="18" xfId="0" applyFont="1" applyBorder="1" applyAlignment="1">
      <alignment horizontal="right"/>
    </xf>
    <xf numFmtId="165" fontId="19" fillId="0" borderId="6" xfId="0" applyNumberFormat="1" applyFont="1" applyBorder="1"/>
    <xf numFmtId="169" fontId="19" fillId="2" borderId="6" xfId="0" applyNumberFormat="1" applyFont="1" applyFill="1" applyBorder="1"/>
    <xf numFmtId="0" fontId="19" fillId="2" borderId="6" xfId="0" applyFont="1" applyFill="1" applyBorder="1"/>
    <xf numFmtId="165" fontId="19" fillId="0" borderId="11" xfId="0" applyNumberFormat="1" applyFont="1" applyBorder="1"/>
    <xf numFmtId="0" fontId="18" fillId="0" borderId="2" xfId="0" applyFont="1" applyBorder="1"/>
    <xf numFmtId="0" fontId="18" fillId="0" borderId="13" xfId="0" applyFont="1" applyBorder="1"/>
    <xf numFmtId="0" fontId="18" fillId="0" borderId="31" xfId="0" applyFont="1" applyBorder="1"/>
    <xf numFmtId="0" fontId="18" fillId="0" borderId="33" xfId="0" applyFont="1" applyBorder="1"/>
    <xf numFmtId="0" fontId="19" fillId="0" borderId="1" xfId="0" applyFont="1" applyBorder="1"/>
    <xf numFmtId="0" fontId="18" fillId="0" borderId="1" xfId="0" applyFont="1" applyBorder="1" applyAlignment="1">
      <alignment horizontal="center" wrapText="1"/>
    </xf>
    <xf numFmtId="0" fontId="17" fillId="0" borderId="1" xfId="31" applyFont="1" applyFill="1" applyBorder="1" applyAlignment="1"/>
    <xf numFmtId="0" fontId="18" fillId="0" borderId="1" xfId="0" applyFont="1" applyBorder="1"/>
    <xf numFmtId="167" fontId="18" fillId="0" borderId="1" xfId="0" applyNumberFormat="1" applyFont="1" applyBorder="1"/>
    <xf numFmtId="0" fontId="18" fillId="0" borderId="1" xfId="31" applyFont="1" applyBorder="1"/>
    <xf numFmtId="0" fontId="19" fillId="0" borderId="33" xfId="0" applyFont="1" applyBorder="1"/>
    <xf numFmtId="0" fontId="19" fillId="0" borderId="5" xfId="0" quotePrefix="1" applyFont="1" applyBorder="1"/>
    <xf numFmtId="0" fontId="19" fillId="0" borderId="34" xfId="0" quotePrefix="1" applyFont="1" applyBorder="1"/>
    <xf numFmtId="0" fontId="18" fillId="0" borderId="5" xfId="0" applyFont="1" applyBorder="1" applyAlignment="1">
      <alignment horizontal="right"/>
    </xf>
    <xf numFmtId="165" fontId="18" fillId="0" borderId="33" xfId="29" applyNumberFormat="1" applyFont="1" applyBorder="1"/>
    <xf numFmtId="166" fontId="18" fillId="0" borderId="34" xfId="30" applyNumberFormat="1" applyFont="1" applyBorder="1"/>
    <xf numFmtId="9" fontId="18" fillId="0" borderId="5" xfId="30" applyFont="1" applyBorder="1" applyAlignment="1">
      <alignment horizontal="center"/>
    </xf>
    <xf numFmtId="9" fontId="18" fillId="0" borderId="34" xfId="30" applyFont="1" applyBorder="1" applyAlignment="1">
      <alignment horizontal="center"/>
    </xf>
    <xf numFmtId="0" fontId="18" fillId="0" borderId="29" xfId="0" applyFont="1" applyBorder="1" applyAlignment="1">
      <alignment horizontal="right"/>
    </xf>
    <xf numFmtId="165" fontId="18" fillId="0" borderId="16" xfId="29" applyNumberFormat="1" applyFont="1" applyBorder="1"/>
    <xf numFmtId="166" fontId="18" fillId="0" borderId="13" xfId="30" applyNumberFormat="1" applyFont="1" applyBorder="1"/>
    <xf numFmtId="9" fontId="18" fillId="0" borderId="29" xfId="30" applyFont="1" applyBorder="1" applyAlignment="1">
      <alignment horizontal="center"/>
    </xf>
    <xf numFmtId="9" fontId="18" fillId="0" borderId="13" xfId="30" applyFont="1" applyBorder="1" applyAlignment="1">
      <alignment horizontal="center"/>
    </xf>
    <xf numFmtId="0" fontId="19" fillId="0" borderId="5" xfId="0" applyFont="1" applyBorder="1"/>
    <xf numFmtId="0" fontId="18" fillId="0" borderId="34" xfId="0" applyFont="1" applyBorder="1"/>
    <xf numFmtId="165" fontId="18" fillId="0" borderId="31" xfId="29" applyNumberFormat="1" applyFont="1" applyBorder="1"/>
    <xf numFmtId="9" fontId="18" fillId="0" borderId="6" xfId="30" applyFont="1" applyBorder="1" applyAlignment="1">
      <alignment horizontal="center"/>
    </xf>
    <xf numFmtId="9" fontId="18" fillId="0" borderId="11" xfId="30" applyFont="1" applyBorder="1" applyAlignment="1">
      <alignment horizontal="center"/>
    </xf>
    <xf numFmtId="9" fontId="18" fillId="0" borderId="0" xfId="30" applyFont="1" applyAlignment="1">
      <alignment horizontal="center"/>
    </xf>
    <xf numFmtId="0" fontId="18" fillId="0" borderId="0" xfId="0" applyFont="1" applyFill="1" applyBorder="1" applyAlignment="1">
      <alignment horizontal="right"/>
    </xf>
    <xf numFmtId="0" fontId="0" fillId="2" borderId="0" xfId="0" applyFill="1" applyAlignment="1">
      <alignment horizontal="left" vertical="top" wrapText="1"/>
    </xf>
    <xf numFmtId="0" fontId="9" fillId="4" borderId="6" xfId="0" applyFont="1" applyFill="1" applyBorder="1" applyAlignment="1">
      <alignment horizontal="center"/>
    </xf>
    <xf numFmtId="0" fontId="10" fillId="4" borderId="0" xfId="0" applyFont="1" applyFill="1" applyBorder="1" applyAlignment="1">
      <alignment horizontal="right"/>
    </xf>
    <xf numFmtId="0" fontId="3" fillId="2" borderId="1" xfId="0" applyFont="1" applyFill="1" applyBorder="1" applyAlignment="1">
      <alignment horizontal="center"/>
    </xf>
    <xf numFmtId="0" fontId="10" fillId="4" borderId="20" xfId="0" applyFont="1" applyFill="1" applyBorder="1" applyAlignment="1">
      <alignment horizontal="center"/>
    </xf>
    <xf numFmtId="0" fontId="10" fillId="4" borderId="20" xfId="0" applyFont="1" applyFill="1" applyBorder="1" applyAlignment="1" applyProtection="1">
      <alignment horizontal="center"/>
    </xf>
    <xf numFmtId="0" fontId="0" fillId="2" borderId="0" xfId="0" applyFill="1" applyAlignment="1">
      <alignment horizontal="left"/>
    </xf>
    <xf numFmtId="0" fontId="10" fillId="4" borderId="0" xfId="0" applyFont="1" applyFill="1" applyAlignment="1">
      <alignment horizontal="right"/>
    </xf>
    <xf numFmtId="0" fontId="18" fillId="0" borderId="0" xfId="0" applyFont="1" applyFill="1"/>
    <xf numFmtId="0" fontId="3" fillId="0" borderId="0" xfId="0" applyFont="1"/>
    <xf numFmtId="0" fontId="17" fillId="0" borderId="13" xfId="31" applyFont="1" applyFill="1" applyBorder="1" applyAlignment="1"/>
    <xf numFmtId="0" fontId="17" fillId="0" borderId="2" xfId="31" applyFont="1" applyFill="1" applyBorder="1" applyAlignment="1"/>
    <xf numFmtId="0" fontId="19" fillId="0" borderId="7" xfId="0" applyFont="1" applyBorder="1" applyAlignment="1">
      <alignment wrapText="1"/>
    </xf>
    <xf numFmtId="0" fontId="19" fillId="0" borderId="4" xfId="0" applyFont="1" applyBorder="1" applyAlignment="1">
      <alignment wrapText="1"/>
    </xf>
    <xf numFmtId="0" fontId="17" fillId="0" borderId="33" xfId="31" applyFont="1" applyFill="1" applyBorder="1" applyAlignment="1"/>
    <xf numFmtId="0" fontId="18" fillId="0" borderId="33" xfId="31" applyFont="1" applyBorder="1"/>
    <xf numFmtId="0" fontId="1" fillId="0" borderId="18" xfId="31" applyFont="1" applyBorder="1"/>
    <xf numFmtId="165" fontId="18" fillId="0" borderId="6" xfId="31" applyNumberFormat="1" applyFont="1" applyBorder="1"/>
    <xf numFmtId="0" fontId="1" fillId="0" borderId="5" xfId="31" applyFont="1" applyBorder="1"/>
    <xf numFmtId="165" fontId="18" fillId="0" borderId="0" xfId="31" applyNumberFormat="1" applyFont="1" applyBorder="1"/>
    <xf numFmtId="170" fontId="19" fillId="2" borderId="6" xfId="0" applyNumberFormat="1" applyFont="1" applyFill="1" applyBorder="1"/>
    <xf numFmtId="0" fontId="0" fillId="2" borderId="0" xfId="0" applyFill="1" applyAlignment="1">
      <alignment horizontal="left" vertical="top" wrapText="1"/>
    </xf>
    <xf numFmtId="0" fontId="9" fillId="4" borderId="6" xfId="0" applyFont="1" applyFill="1" applyBorder="1" applyAlignment="1">
      <alignment horizontal="center"/>
    </xf>
    <xf numFmtId="0" fontId="3" fillId="2" borderId="1" xfId="0" applyFont="1" applyFill="1" applyBorder="1" applyAlignment="1">
      <alignment horizontal="center"/>
    </xf>
    <xf numFmtId="0" fontId="10" fillId="4" borderId="20" xfId="0" applyFont="1" applyFill="1" applyBorder="1" applyAlignment="1">
      <alignment horizontal="center"/>
    </xf>
    <xf numFmtId="0" fontId="10" fillId="4" borderId="0" xfId="0" applyFont="1" applyFill="1" applyAlignment="1">
      <alignment horizontal="right"/>
    </xf>
    <xf numFmtId="0" fontId="0" fillId="2" borderId="0" xfId="0" applyFill="1" applyAlignment="1">
      <alignment horizontal="left"/>
    </xf>
    <xf numFmtId="165" fontId="17" fillId="0" borderId="6" xfId="29" applyNumberFormat="1" applyFont="1" applyFill="1" applyBorder="1"/>
    <xf numFmtId="169" fontId="17" fillId="0" borderId="6" xfId="29" applyNumberFormat="1" applyFont="1" applyFill="1" applyBorder="1"/>
    <xf numFmtId="169" fontId="17" fillId="0" borderId="6" xfId="0" applyNumberFormat="1" applyFont="1" applyBorder="1"/>
    <xf numFmtId="165" fontId="17" fillId="0" borderId="11" xfId="29" applyNumberFormat="1" applyFont="1" applyFill="1" applyBorder="1"/>
    <xf numFmtId="0" fontId="0" fillId="6" borderId="20" xfId="0" applyFill="1" applyBorder="1" applyAlignment="1">
      <alignment horizontal="center"/>
    </xf>
    <xf numFmtId="0" fontId="0" fillId="6" borderId="0" xfId="0" applyFill="1" applyAlignment="1" applyProtection="1">
      <alignment vertical="top"/>
      <protection locked="0"/>
    </xf>
    <xf numFmtId="0" fontId="0" fillId="2" borderId="0" xfId="0" applyFill="1" applyProtection="1">
      <protection locked="0"/>
    </xf>
    <xf numFmtId="0" fontId="0" fillId="0" borderId="20" xfId="0" applyBorder="1" applyAlignment="1" applyProtection="1">
      <alignment vertical="top"/>
      <protection locked="0"/>
    </xf>
    <xf numFmtId="0" fontId="3" fillId="2" borderId="0" xfId="0" applyFont="1" applyFill="1" applyAlignment="1">
      <alignment horizontal="left"/>
    </xf>
    <xf numFmtId="2" fontId="8" fillId="0" borderId="1" xfId="0" applyNumberFormat="1" applyFont="1" applyBorder="1" applyProtection="1">
      <protection locked="0"/>
    </xf>
    <xf numFmtId="164" fontId="4" fillId="0" borderId="3" xfId="0" applyNumberFormat="1" applyFont="1" applyBorder="1" applyProtection="1">
      <protection locked="0"/>
    </xf>
    <xf numFmtId="0" fontId="0" fillId="0" borderId="9" xfId="0" applyBorder="1"/>
    <xf numFmtId="0" fontId="0" fillId="0" borderId="1" xfId="0" applyBorder="1"/>
    <xf numFmtId="0" fontId="0" fillId="0" borderId="1" xfId="0" applyBorder="1" applyAlignment="1" applyProtection="1">
      <alignment vertical="top"/>
      <protection locked="0"/>
    </xf>
    <xf numFmtId="0" fontId="4" fillId="2" borderId="0" xfId="0" applyFont="1" applyFill="1" applyAlignment="1">
      <alignment vertical="top" wrapText="1"/>
    </xf>
    <xf numFmtId="0" fontId="10" fillId="4" borderId="0" xfId="0" applyFont="1" applyFill="1" applyAlignment="1">
      <alignment horizontal="center" wrapText="1"/>
    </xf>
    <xf numFmtId="0" fontId="10" fillId="4" borderId="16" xfId="0" applyFont="1" applyFill="1" applyBorder="1" applyAlignment="1">
      <alignment horizontal="center" wrapText="1"/>
    </xf>
    <xf numFmtId="44" fontId="0" fillId="0" borderId="9" xfId="29" applyFont="1" applyBorder="1" applyProtection="1">
      <protection locked="0"/>
    </xf>
    <xf numFmtId="44" fontId="0" fillId="0" borderId="1" xfId="29" applyFont="1" applyFill="1" applyBorder="1" applyAlignment="1" applyProtection="1">
      <protection locked="0"/>
    </xf>
    <xf numFmtId="0" fontId="0" fillId="0" borderId="0" xfId="0" applyProtection="1">
      <protection locked="0"/>
    </xf>
    <xf numFmtId="0" fontId="10" fillId="0" borderId="20" xfId="0" applyFont="1" applyBorder="1" applyAlignment="1" applyProtection="1">
      <alignment vertical="top"/>
      <protection locked="0"/>
    </xf>
    <xf numFmtId="44" fontId="0" fillId="0" borderId="3" xfId="29" applyFont="1" applyFill="1" applyBorder="1" applyAlignment="1" applyProtection="1">
      <alignment horizontal="center"/>
      <protection locked="0"/>
    </xf>
    <xf numFmtId="44" fontId="0" fillId="0" borderId="4" xfId="29" applyFont="1" applyFill="1" applyBorder="1" applyAlignment="1" applyProtection="1">
      <alignment horizontal="center"/>
      <protection locked="0"/>
    </xf>
    <xf numFmtId="0" fontId="3" fillId="2" borderId="30"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2" borderId="0" xfId="0" applyFill="1" applyAlignment="1">
      <alignment horizontal="left" vertical="top" wrapText="1"/>
    </xf>
    <xf numFmtId="0" fontId="0" fillId="2" borderId="0" xfId="0" applyFont="1" applyFill="1" applyAlignment="1">
      <alignment horizontal="left" vertical="top" wrapText="1"/>
    </xf>
    <xf numFmtId="2" fontId="8" fillId="0" borderId="3" xfId="0" applyNumberFormat="1" applyFont="1" applyFill="1" applyBorder="1" applyAlignment="1" applyProtection="1">
      <alignment horizontal="center"/>
      <protection locked="0"/>
    </xf>
    <xf numFmtId="2" fontId="8" fillId="0" borderId="4" xfId="0" applyNumberFormat="1" applyFont="1" applyFill="1" applyBorder="1" applyAlignment="1" applyProtection="1">
      <alignment horizontal="center"/>
      <protection locked="0"/>
    </xf>
    <xf numFmtId="0" fontId="0" fillId="2" borderId="3" xfId="0" applyFill="1" applyBorder="1" applyAlignment="1">
      <alignment horizontal="center" vertical="top"/>
    </xf>
    <xf numFmtId="0" fontId="0" fillId="2" borderId="7" xfId="0" applyFill="1" applyBorder="1" applyAlignment="1">
      <alignment horizontal="center" vertical="top"/>
    </xf>
    <xf numFmtId="0" fontId="0" fillId="2" borderId="4" xfId="0" applyFill="1" applyBorder="1" applyAlignment="1">
      <alignment horizontal="center" vertical="top"/>
    </xf>
    <xf numFmtId="0" fontId="9" fillId="4" borderId="18" xfId="0" applyFont="1" applyFill="1" applyBorder="1" applyAlignment="1">
      <alignment horizontal="center"/>
    </xf>
    <xf numFmtId="0" fontId="9" fillId="4" borderId="6" xfId="0" applyFont="1" applyFill="1" applyBorder="1" applyAlignment="1">
      <alignment horizontal="center"/>
    </xf>
    <xf numFmtId="164" fontId="4" fillId="0" borderId="1" xfId="0" applyNumberFormat="1" applyFont="1" applyFill="1" applyBorder="1" applyAlignment="1" applyProtection="1">
      <alignment horizontal="center"/>
      <protection locked="0"/>
    </xf>
    <xf numFmtId="0" fontId="10" fillId="4" borderId="0" xfId="0" applyFont="1" applyFill="1" applyBorder="1" applyAlignment="1">
      <alignment horizontal="right"/>
    </xf>
    <xf numFmtId="0" fontId="9" fillId="4" borderId="0" xfId="0" applyFont="1" applyFill="1" applyAlignment="1">
      <alignment horizontal="center"/>
    </xf>
    <xf numFmtId="0" fontId="3" fillId="2" borderId="1" xfId="0" applyFont="1" applyFill="1" applyBorder="1" applyAlignment="1">
      <alignment horizontal="center"/>
    </xf>
    <xf numFmtId="0" fontId="0" fillId="0" borderId="3" xfId="0" applyBorder="1" applyAlignment="1" applyProtection="1">
      <protection locked="0"/>
    </xf>
    <xf numFmtId="0" fontId="0" fillId="0" borderId="4" xfId="0" applyBorder="1" applyAlignment="1" applyProtection="1">
      <protection locked="0"/>
    </xf>
    <xf numFmtId="0" fontId="3" fillId="2" borderId="3" xfId="0" applyFont="1" applyFill="1" applyBorder="1" applyAlignment="1">
      <alignment horizontal="center" vertical="top" wrapText="1"/>
    </xf>
    <xf numFmtId="0" fontId="3" fillId="2" borderId="7" xfId="0" applyFont="1" applyFill="1" applyBorder="1" applyAlignment="1">
      <alignment horizontal="center" vertical="top" wrapText="1"/>
    </xf>
    <xf numFmtId="0" fontId="0" fillId="0" borderId="0" xfId="0" applyFill="1" applyAlignment="1">
      <alignment vertical="top" wrapText="1"/>
    </xf>
    <xf numFmtId="0" fontId="0" fillId="0" borderId="3" xfId="0" applyBorder="1" applyAlignment="1" applyProtection="1">
      <alignment horizontal="right"/>
      <protection locked="0"/>
    </xf>
    <xf numFmtId="0" fontId="0" fillId="0" borderId="4" xfId="0" applyBorder="1" applyAlignment="1" applyProtection="1">
      <alignment horizontal="right"/>
      <protection locked="0"/>
    </xf>
    <xf numFmtId="0" fontId="9" fillId="4" borderId="2" xfId="0" applyFont="1" applyFill="1" applyBorder="1" applyAlignment="1">
      <alignment horizontal="center"/>
    </xf>
    <xf numFmtId="0" fontId="11" fillId="4" borderId="0" xfId="0" applyFont="1" applyFill="1" applyAlignment="1">
      <alignment horizontal="center"/>
    </xf>
    <xf numFmtId="0" fontId="0" fillId="0" borderId="18" xfId="0" applyBorder="1" applyAlignment="1" applyProtection="1">
      <alignment horizontal="left" vertical="top" wrapText="1"/>
      <protection locked="0"/>
    </xf>
    <xf numFmtId="0" fontId="0" fillId="0" borderId="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5"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10" fillId="4" borderId="21" xfId="0" applyFont="1" applyFill="1" applyBorder="1" applyAlignment="1">
      <alignment horizontal="center" vertical="top"/>
    </xf>
    <xf numFmtId="0" fontId="10" fillId="4" borderId="22" xfId="0" applyFont="1" applyFill="1" applyBorder="1" applyAlignment="1">
      <alignment horizontal="center" vertical="top"/>
    </xf>
    <xf numFmtId="0" fontId="10" fillId="4" borderId="19" xfId="0" applyFont="1" applyFill="1" applyBorder="1" applyAlignment="1">
      <alignment horizontal="center"/>
    </xf>
    <xf numFmtId="0" fontId="10" fillId="4" borderId="20" xfId="0" applyFont="1" applyFill="1" applyBorder="1" applyAlignment="1">
      <alignment horizontal="center"/>
    </xf>
    <xf numFmtId="0" fontId="0" fillId="0" borderId="23" xfId="0" applyBorder="1" applyAlignment="1" applyProtection="1">
      <alignment horizontal="center" vertical="top"/>
      <protection locked="0"/>
    </xf>
    <xf numFmtId="0" fontId="0" fillId="0" borderId="0" xfId="0" applyBorder="1" applyAlignment="1" applyProtection="1">
      <alignment horizontal="center" vertical="top"/>
      <protection locked="0"/>
    </xf>
    <xf numFmtId="0" fontId="0" fillId="0" borderId="2" xfId="0" applyBorder="1" applyAlignment="1" applyProtection="1">
      <alignment horizontal="center" vertical="top"/>
      <protection locked="0"/>
    </xf>
    <xf numFmtId="0" fontId="0" fillId="0" borderId="8" xfId="0" applyBorder="1" applyAlignment="1" applyProtection="1">
      <alignment horizontal="center" vertical="top"/>
      <protection locked="0"/>
    </xf>
    <xf numFmtId="0" fontId="10" fillId="4" borderId="19" xfId="0" applyFont="1" applyFill="1" applyBorder="1" applyAlignment="1" applyProtection="1">
      <alignment horizontal="center"/>
    </xf>
    <xf numFmtId="0" fontId="10" fillId="4" borderId="20" xfId="0" applyFont="1" applyFill="1" applyBorder="1" applyAlignment="1" applyProtection="1">
      <alignment horizontal="center"/>
    </xf>
    <xf numFmtId="44" fontId="9" fillId="0" borderId="3" xfId="29" applyFont="1" applyFill="1" applyBorder="1" applyAlignment="1" applyProtection="1">
      <alignment horizontal="center"/>
      <protection locked="0"/>
    </xf>
    <xf numFmtId="44" fontId="9" fillId="0" borderId="4" xfId="29" applyFont="1" applyFill="1" applyBorder="1" applyAlignment="1" applyProtection="1">
      <alignment horizontal="center"/>
      <protection locked="0"/>
    </xf>
    <xf numFmtId="0" fontId="0" fillId="2" borderId="0" xfId="0" applyFill="1" applyBorder="1" applyAlignment="1">
      <alignment horizontal="left" vertical="top" wrapText="1"/>
    </xf>
    <xf numFmtId="0" fontId="0" fillId="2" borderId="2" xfId="0" applyFill="1" applyBorder="1" applyAlignment="1">
      <alignment horizontal="left" vertical="top" wrapText="1"/>
    </xf>
    <xf numFmtId="0" fontId="10" fillId="4" borderId="0" xfId="0" applyFont="1" applyFill="1" applyAlignment="1">
      <alignment horizontal="right"/>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44" fontId="0" fillId="0" borderId="3" xfId="29" applyFont="1" applyBorder="1" applyAlignment="1" applyProtection="1">
      <alignment horizontal="center"/>
      <protection locked="0"/>
    </xf>
    <xf numFmtId="44" fontId="0" fillId="0" borderId="4" xfId="29" applyFont="1" applyBorder="1" applyAlignment="1" applyProtection="1">
      <alignment horizontal="center"/>
      <protection locked="0"/>
    </xf>
    <xf numFmtId="0" fontId="0" fillId="2" borderId="0" xfId="0" applyFill="1" applyAlignment="1">
      <alignment horizontal="left"/>
    </xf>
    <xf numFmtId="0" fontId="0" fillId="2" borderId="0" xfId="0" applyFill="1" applyAlignment="1">
      <alignment horizontal="left" vertical="top"/>
    </xf>
    <xf numFmtId="0" fontId="0" fillId="2" borderId="0" xfId="0" applyFill="1" applyAlignment="1">
      <alignment wrapText="1"/>
    </xf>
    <xf numFmtId="0" fontId="4" fillId="0" borderId="1" xfId="0" applyFont="1" applyFill="1" applyBorder="1" applyAlignment="1" applyProtection="1">
      <alignment horizontal="left"/>
      <protection locked="0"/>
    </xf>
    <xf numFmtId="0" fontId="4" fillId="0" borderId="1" xfId="0" applyFont="1" applyFill="1" applyBorder="1" applyAlignment="1" applyProtection="1">
      <alignment horizontal="center"/>
      <protection locked="0"/>
    </xf>
    <xf numFmtId="0" fontId="10" fillId="4" borderId="0" xfId="0" applyFont="1" applyFill="1" applyAlignment="1">
      <alignment horizontal="right" vertical="top" wrapText="1"/>
    </xf>
    <xf numFmtId="0" fontId="0" fillId="0" borderId="1" xfId="0" applyFill="1" applyBorder="1" applyAlignment="1" applyProtection="1">
      <alignment horizontal="center" vertical="top"/>
      <protection locked="0"/>
    </xf>
    <xf numFmtId="0" fontId="10" fillId="4" borderId="0" xfId="0" applyFont="1" applyFill="1" applyAlignment="1">
      <alignment horizontal="left" vertical="top" wrapText="1"/>
    </xf>
    <xf numFmtId="0" fontId="10" fillId="4" borderId="0" xfId="0" applyFont="1" applyFill="1" applyAlignment="1">
      <alignment horizontal="right" vertical="top"/>
    </xf>
    <xf numFmtId="0" fontId="9" fillId="4" borderId="1" xfId="0" applyFont="1" applyFill="1" applyBorder="1" applyAlignment="1">
      <alignment horizontal="center"/>
    </xf>
    <xf numFmtId="0" fontId="4" fillId="0" borderId="3" xfId="0" applyFont="1" applyFill="1" applyBorder="1" applyAlignment="1" applyProtection="1">
      <alignment horizontal="center"/>
      <protection locked="0"/>
    </xf>
    <xf numFmtId="0" fontId="4" fillId="0" borderId="4" xfId="0" applyFont="1" applyFill="1" applyBorder="1" applyAlignment="1" applyProtection="1">
      <alignment horizontal="center"/>
      <protection locked="0"/>
    </xf>
    <xf numFmtId="0" fontId="0" fillId="0" borderId="3" xfId="0" applyBorder="1" applyAlignment="1" applyProtection="1">
      <alignment horizontal="left"/>
      <protection locked="0"/>
    </xf>
    <xf numFmtId="0" fontId="0" fillId="0" borderId="7" xfId="0" applyBorder="1" applyAlignment="1" applyProtection="1">
      <alignment horizontal="left"/>
      <protection locked="0"/>
    </xf>
    <xf numFmtId="0" fontId="0" fillId="0" borderId="4" xfId="0" applyBorder="1" applyAlignment="1" applyProtection="1">
      <alignment horizontal="left"/>
      <protection locked="0"/>
    </xf>
    <xf numFmtId="0" fontId="10" fillId="4" borderId="21" xfId="0" applyFont="1" applyFill="1" applyBorder="1" applyAlignment="1" applyProtection="1">
      <alignment horizontal="center" vertical="top"/>
    </xf>
    <xf numFmtId="0" fontId="10" fillId="4" borderId="22" xfId="0" applyFont="1" applyFill="1" applyBorder="1" applyAlignment="1" applyProtection="1">
      <alignment horizontal="center" vertical="top"/>
    </xf>
    <xf numFmtId="44" fontId="0" fillId="0" borderId="3" xfId="29" applyFont="1" applyBorder="1" applyAlignment="1" applyProtection="1">
      <protection locked="0"/>
    </xf>
    <xf numFmtId="44" fontId="0" fillId="0" borderId="4" xfId="29" applyFont="1" applyBorder="1" applyAlignment="1" applyProtection="1">
      <protection locked="0"/>
    </xf>
    <xf numFmtId="0" fontId="0" fillId="2" borderId="0" xfId="0" applyFill="1" applyAlignment="1"/>
    <xf numFmtId="0" fontId="0" fillId="2" borderId="25" xfId="0" applyFill="1" applyBorder="1" applyAlignment="1">
      <alignment horizontal="left" vertical="top" wrapText="1"/>
    </xf>
    <xf numFmtId="0" fontId="12" fillId="2" borderId="0" xfId="0" applyFont="1" applyFill="1" applyAlignment="1">
      <alignment horizontal="left" vertical="top" wrapText="1"/>
    </xf>
    <xf numFmtId="0" fontId="0" fillId="0" borderId="18" xfId="0" applyFill="1" applyBorder="1" applyAlignment="1" applyProtection="1">
      <alignment horizontal="left" vertical="top" wrapText="1"/>
      <protection locked="0"/>
    </xf>
    <xf numFmtId="0" fontId="0" fillId="0" borderId="6" xfId="0" applyFill="1" applyBorder="1" applyAlignment="1" applyProtection="1">
      <alignment horizontal="left" vertical="top" wrapText="1"/>
      <protection locked="0"/>
    </xf>
    <xf numFmtId="0" fontId="0" fillId="0" borderId="11" xfId="0" applyFill="1" applyBorder="1" applyAlignment="1" applyProtection="1">
      <alignment horizontal="left" vertical="top" wrapText="1"/>
      <protection locked="0"/>
    </xf>
    <xf numFmtId="0" fontId="0" fillId="0" borderId="29" xfId="0" applyFill="1" applyBorder="1" applyAlignment="1" applyProtection="1">
      <alignment horizontal="left" vertical="top" wrapText="1"/>
      <protection locked="0"/>
    </xf>
    <xf numFmtId="0" fontId="0" fillId="0" borderId="2" xfId="0" applyFill="1" applyBorder="1" applyAlignment="1" applyProtection="1">
      <alignment horizontal="left" vertical="top" wrapText="1"/>
      <protection locked="0"/>
    </xf>
    <xf numFmtId="0" fontId="0" fillId="0" borderId="13" xfId="0" applyFill="1" applyBorder="1" applyAlignment="1" applyProtection="1">
      <alignment horizontal="left" vertical="top" wrapText="1"/>
      <protection locked="0"/>
    </xf>
    <xf numFmtId="0" fontId="0" fillId="0" borderId="1" xfId="0" applyFill="1" applyBorder="1" applyAlignment="1" applyProtection="1">
      <alignment horizontal="left"/>
      <protection locked="0"/>
    </xf>
    <xf numFmtId="0" fontId="19" fillId="0" borderId="18" xfId="0" applyFont="1" applyBorder="1" applyAlignment="1">
      <alignment horizontal="center"/>
    </xf>
    <xf numFmtId="0" fontId="19" fillId="0" borderId="11" xfId="0" applyFont="1" applyBorder="1" applyAlignment="1">
      <alignment horizontal="center"/>
    </xf>
    <xf numFmtId="0" fontId="19" fillId="0" borderId="6" xfId="0" applyFont="1" applyBorder="1" applyAlignment="1">
      <alignment horizontal="center"/>
    </xf>
    <xf numFmtId="0" fontId="23" fillId="0" borderId="3" xfId="0" applyFont="1" applyBorder="1" applyAlignment="1">
      <alignment horizontal="center"/>
    </xf>
    <xf numFmtId="0" fontId="23" fillId="0" borderId="7" xfId="0" applyFont="1" applyBorder="1" applyAlignment="1">
      <alignment horizontal="center"/>
    </xf>
    <xf numFmtId="0" fontId="23" fillId="0" borderId="4" xfId="0" applyFont="1" applyBorder="1" applyAlignment="1">
      <alignment horizontal="center"/>
    </xf>
    <xf numFmtId="0" fontId="0" fillId="0" borderId="0" xfId="0" applyAlignment="1">
      <alignment horizontal="left" wrapText="1"/>
    </xf>
    <xf numFmtId="0" fontId="19" fillId="2" borderId="6" xfId="0" applyFont="1" applyFill="1" applyBorder="1" applyAlignment="1">
      <alignment horizontal="center"/>
    </xf>
    <xf numFmtId="0" fontId="19" fillId="2" borderId="11" xfId="0" applyFont="1" applyFill="1" applyBorder="1" applyAlignment="1">
      <alignment horizontal="center"/>
    </xf>
    <xf numFmtId="0" fontId="23" fillId="2" borderId="2" xfId="0" applyFont="1" applyFill="1" applyBorder="1" applyAlignment="1">
      <alignment horizontal="center"/>
    </xf>
    <xf numFmtId="0" fontId="4" fillId="0" borderId="1" xfId="0" applyFont="1" applyBorder="1" applyAlignment="1" applyProtection="1">
      <alignment horizontal="left"/>
      <protection locked="0"/>
    </xf>
    <xf numFmtId="0" fontId="4" fillId="0" borderId="1" xfId="0" applyFont="1" applyBorder="1" applyAlignment="1" applyProtection="1">
      <alignment horizontal="center"/>
      <protection locked="0"/>
    </xf>
    <xf numFmtId="0" fontId="4" fillId="0" borderId="3" xfId="0" applyFont="1" applyBorder="1" applyAlignment="1" applyProtection="1">
      <alignment horizontal="center"/>
      <protection locked="0"/>
    </xf>
    <xf numFmtId="0" fontId="4" fillId="0" borderId="4" xfId="0" applyFont="1" applyBorder="1" applyAlignment="1" applyProtection="1">
      <alignment horizontal="center"/>
      <protection locked="0"/>
    </xf>
    <xf numFmtId="0" fontId="0" fillId="0" borderId="0" xfId="0" applyAlignment="1" applyProtection="1">
      <alignment horizontal="center" vertical="top"/>
      <protection locked="0"/>
    </xf>
    <xf numFmtId="0" fontId="0" fillId="0" borderId="0" xfId="0" applyAlignment="1" applyProtection="1">
      <alignment horizontal="left" vertical="top" wrapText="1"/>
      <protection locked="0"/>
    </xf>
    <xf numFmtId="44" fontId="0" fillId="0" borderId="1" xfId="29" applyFont="1" applyBorder="1" applyAlignment="1" applyProtection="1">
      <alignment horizontal="center"/>
      <protection locked="0"/>
    </xf>
    <xf numFmtId="0" fontId="10" fillId="4" borderId="31" xfId="0" applyFont="1" applyFill="1" applyBorder="1" applyAlignment="1">
      <alignment horizontal="center" wrapText="1"/>
    </xf>
    <xf numFmtId="0" fontId="10" fillId="4" borderId="16" xfId="0" applyFont="1" applyFill="1" applyBorder="1" applyAlignment="1">
      <alignment horizontal="center" wrapText="1"/>
    </xf>
    <xf numFmtId="44" fontId="0" fillId="0" borderId="31" xfId="29" applyFont="1" applyBorder="1" applyAlignment="1" applyProtection="1">
      <alignment horizontal="left" vertical="top" wrapText="1"/>
      <protection locked="0"/>
    </xf>
    <xf numFmtId="44" fontId="0" fillId="0" borderId="16" xfId="29" applyFont="1" applyBorder="1" applyAlignment="1" applyProtection="1">
      <alignment horizontal="left" vertical="top" wrapText="1"/>
      <protection locked="0"/>
    </xf>
    <xf numFmtId="44" fontId="0" fillId="0" borderId="1" xfId="29" applyFont="1" applyFill="1" applyBorder="1" applyAlignment="1" applyProtection="1">
      <alignment horizontal="center"/>
      <protection locked="0"/>
    </xf>
    <xf numFmtId="0" fontId="0" fillId="0" borderId="3" xfId="0" applyBorder="1" applyProtection="1">
      <protection locked="0"/>
    </xf>
    <xf numFmtId="0" fontId="0" fillId="0" borderId="4" xfId="0" applyBorder="1" applyProtection="1">
      <protection locked="0"/>
    </xf>
    <xf numFmtId="0" fontId="0" fillId="0" borderId="1" xfId="0" applyBorder="1" applyAlignment="1" applyProtection="1">
      <alignment horizontal="left"/>
      <protection locked="0"/>
    </xf>
    <xf numFmtId="0" fontId="0" fillId="0" borderId="1" xfId="0" applyBorder="1" applyAlignment="1" applyProtection="1">
      <alignment horizontal="center" vertical="top"/>
      <protection locked="0"/>
    </xf>
    <xf numFmtId="0" fontId="0" fillId="0" borderId="11" xfId="0" applyBorder="1" applyAlignment="1" applyProtection="1">
      <alignment horizontal="left" vertical="top" wrapText="1"/>
      <protection locked="0"/>
    </xf>
    <xf numFmtId="0" fontId="0" fillId="0" borderId="29" xfId="0" applyBorder="1"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0" fillId="0" borderId="13" xfId="0" applyBorder="1" applyAlignment="1" applyProtection="1">
      <alignment horizontal="left" vertical="top" wrapText="1"/>
      <protection locked="0"/>
    </xf>
    <xf numFmtId="164" fontId="4" fillId="0" borderId="1" xfId="0" applyNumberFormat="1" applyFont="1" applyBorder="1" applyAlignment="1" applyProtection="1">
      <alignment horizontal="center"/>
      <protection locked="0"/>
    </xf>
    <xf numFmtId="2" fontId="8" fillId="0" borderId="3" xfId="0" applyNumberFormat="1" applyFont="1" applyBorder="1" applyAlignment="1" applyProtection="1">
      <alignment horizontal="center"/>
      <protection locked="0"/>
    </xf>
    <xf numFmtId="2" fontId="8" fillId="0" borderId="4" xfId="0" applyNumberFormat="1" applyFont="1" applyBorder="1" applyAlignment="1" applyProtection="1">
      <alignment horizontal="center"/>
      <protection locked="0"/>
    </xf>
    <xf numFmtId="44" fontId="0" fillId="0" borderId="3" xfId="29" applyFont="1" applyBorder="1" applyProtection="1">
      <protection locked="0"/>
    </xf>
    <xf numFmtId="44" fontId="0" fillId="0" borderId="4" xfId="29" applyFont="1" applyBorder="1" applyProtection="1">
      <protection locked="0"/>
    </xf>
    <xf numFmtId="0" fontId="0" fillId="2" borderId="0" xfId="0" applyFill="1"/>
    <xf numFmtId="0" fontId="0" fillId="0" borderId="0" xfId="0" applyAlignment="1">
      <alignment vertical="top" wrapText="1"/>
    </xf>
    <xf numFmtId="14" fontId="0" fillId="0" borderId="0" xfId="0" applyNumberFormat="1"/>
    <xf numFmtId="0" fontId="24" fillId="0" borderId="0" xfId="0" applyFont="1"/>
    <xf numFmtId="165" fontId="25" fillId="0" borderId="7" xfId="0" applyNumberFormat="1" applyFont="1" applyBorder="1"/>
    <xf numFmtId="0" fontId="26" fillId="0" borderId="0" xfId="0" applyFont="1" applyAlignment="1">
      <alignment horizontal="left" vertical="top" wrapText="1"/>
    </xf>
  </cellXfs>
  <cellStyles count="34">
    <cellStyle name="Currency" xfId="29" builtinId="4"/>
    <cellStyle name="Currency 2" xfId="33" xr:uid="{747B59F1-AEC1-4F69-8EF9-C4BD6B40379C}"/>
    <cellStyle name="Followed Hyperlink" xfId="27" builtinId="9" hidden="1"/>
    <cellStyle name="Followed Hyperlink" xfId="28" builtinId="9" hidden="1"/>
    <cellStyle name="Followed Hyperlink" xfId="9" builtinId="9" hidden="1"/>
    <cellStyle name="Followed Hyperlink" xfId="26" builtinId="9" hidden="1"/>
    <cellStyle name="Followed Hyperlink" xfId="18" builtinId="9" hidden="1"/>
    <cellStyle name="Followed Hyperlink" xfId="25" builtinId="9" hidden="1"/>
    <cellStyle name="Followed Hyperlink" xfId="19" builtinId="9" hidden="1"/>
    <cellStyle name="Followed Hyperlink" xfId="15" builtinId="9" hidden="1"/>
    <cellStyle name="Followed Hyperlink" xfId="22" builtinId="9" hidden="1"/>
    <cellStyle name="Followed Hyperlink" xfId="6" builtinId="9" hidden="1"/>
    <cellStyle name="Followed Hyperlink" xfId="24" builtinId="9" hidden="1"/>
    <cellStyle name="Followed Hyperlink" xfId="2" builtinId="9" hidden="1"/>
    <cellStyle name="Followed Hyperlink" xfId="3" builtinId="9" hidden="1"/>
    <cellStyle name="Followed Hyperlink" xfId="17" builtinId="9" hidden="1"/>
    <cellStyle name="Followed Hyperlink" xfId="23" builtinId="9" hidden="1"/>
    <cellStyle name="Followed Hyperlink" xfId="5" builtinId="9" hidden="1"/>
    <cellStyle name="Followed Hyperlink" xfId="12" builtinId="9" hidden="1"/>
    <cellStyle name="Followed Hyperlink" xfId="8" builtinId="9" hidden="1"/>
    <cellStyle name="Followed Hyperlink" xfId="4" builtinId="9" hidden="1"/>
    <cellStyle name="Followed Hyperlink" xfId="7" builtinId="9" hidden="1"/>
    <cellStyle name="Followed Hyperlink" xfId="20" builtinId="9" hidden="1"/>
    <cellStyle name="Followed Hyperlink" xfId="16" builtinId="9" hidden="1"/>
    <cellStyle name="Followed Hyperlink" xfId="10" builtinId="9" hidden="1"/>
    <cellStyle name="Followed Hyperlink" xfId="21" builtinId="9" hidden="1"/>
    <cellStyle name="Followed Hyperlink" xfId="11" builtinId="9" hidden="1"/>
    <cellStyle name="Followed Hyperlink" xfId="14" builtinId="9" hidden="1"/>
    <cellStyle name="Followed Hyperlink" xfId="13" builtinId="9" hidden="1"/>
    <cellStyle name="Normal" xfId="0" builtinId="0"/>
    <cellStyle name="Normal 2" xfId="1" xr:uid="{00000000-0005-0000-0000-00001E000000}"/>
    <cellStyle name="Normal 2 2" xfId="32" xr:uid="{38727ED7-6AA0-49EB-82EB-2BD6E0C938DC}"/>
    <cellStyle name="Normal 3" xfId="31" xr:uid="{3F2604CE-4DAE-48A9-BBBD-02DD0B97350B}"/>
    <cellStyle name="Percent" xfId="3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Relative Composition</a:t>
            </a:r>
            <a:r>
              <a:rPr lang="en-US" baseline="0"/>
              <a:t> of FY 2020 Primary Operating Revenue at Texas Community Colleges, by Source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'FY20 OpRev'!$O$2</c:f>
              <c:strCache>
                <c:ptCount val="1"/>
                <c:pt idx="0">
                  <c:v>State approps</c:v>
                </c:pt>
              </c:strCache>
            </c:strRef>
          </c:tx>
          <c:spPr>
            <a:solidFill>
              <a:schemeClr val="accent5">
                <a:shade val="65000"/>
              </a:schemeClr>
            </a:solidFill>
            <a:ln>
              <a:noFill/>
            </a:ln>
            <a:effectLst/>
          </c:spPr>
          <c:invertIfNegative val="0"/>
          <c:cat>
            <c:strRef>
              <c:f>'FY20 OpRev'!$N$3:$N$53</c:f>
              <c:strCache>
                <c:ptCount val="51"/>
                <c:pt idx="0">
                  <c:v>Coastal Bend</c:v>
                </c:pt>
                <c:pt idx="1">
                  <c:v>Clarendon</c:v>
                </c:pt>
                <c:pt idx="2">
                  <c:v>Hill</c:v>
                </c:pt>
                <c:pt idx="3">
                  <c:v>Ranger</c:v>
                </c:pt>
                <c:pt idx="4">
                  <c:v>Cisco</c:v>
                </c:pt>
                <c:pt idx="5">
                  <c:v>Southwest TX</c:v>
                </c:pt>
                <c:pt idx="6">
                  <c:v>Vernon</c:v>
                </c:pt>
                <c:pt idx="7">
                  <c:v>Paris</c:v>
                </c:pt>
                <c:pt idx="8">
                  <c:v>Northeast TX</c:v>
                </c:pt>
                <c:pt idx="9">
                  <c:v>Navarro</c:v>
                </c:pt>
                <c:pt idx="10">
                  <c:v>Howard</c:v>
                </c:pt>
                <c:pt idx="11">
                  <c:v>Frank Phillips</c:v>
                </c:pt>
                <c:pt idx="12">
                  <c:v>Texarkana</c:v>
                </c:pt>
                <c:pt idx="13">
                  <c:v>Trinity Valley</c:v>
                </c:pt>
                <c:pt idx="14">
                  <c:v>Angelina</c:v>
                </c:pt>
                <c:pt idx="15">
                  <c:v>Kilgore</c:v>
                </c:pt>
                <c:pt idx="16">
                  <c:v>North Central TX</c:v>
                </c:pt>
                <c:pt idx="17">
                  <c:v>South Plains</c:v>
                </c:pt>
                <c:pt idx="18">
                  <c:v>Amarillo</c:v>
                </c:pt>
                <c:pt idx="19">
                  <c:v>South Texas</c:v>
                </c:pt>
                <c:pt idx="20">
                  <c:v>Temple</c:v>
                </c:pt>
                <c:pt idx="21">
                  <c:v>Wharton</c:v>
                </c:pt>
                <c:pt idx="22">
                  <c:v>Blinn</c:v>
                </c:pt>
                <c:pt idx="23">
                  <c:v>Tyler</c:v>
                </c:pt>
                <c:pt idx="24">
                  <c:v>El Paso</c:v>
                </c:pt>
                <c:pt idx="25">
                  <c:v>Western TX</c:v>
                </c:pt>
                <c:pt idx="26">
                  <c:v>Central TX</c:v>
                </c:pt>
                <c:pt idx="27">
                  <c:v>Grayson</c:v>
                </c:pt>
                <c:pt idx="28">
                  <c:v>Weatherford</c:v>
                </c:pt>
                <c:pt idx="29">
                  <c:v>McLennan</c:v>
                </c:pt>
                <c:pt idx="30">
                  <c:v>Panola</c:v>
                </c:pt>
                <c:pt idx="31">
                  <c:v>Lone Star</c:v>
                </c:pt>
                <c:pt idx="32">
                  <c:v>Alvin</c:v>
                </c:pt>
                <c:pt idx="33">
                  <c:v>Laredo</c:v>
                </c:pt>
                <c:pt idx="34">
                  <c:v>Statewide</c:v>
                </c:pt>
                <c:pt idx="35">
                  <c:v>TX Southmost</c:v>
                </c:pt>
                <c:pt idx="36">
                  <c:v>Galveston</c:v>
                </c:pt>
                <c:pt idx="37">
                  <c:v>San Jacinto</c:v>
                </c:pt>
                <c:pt idx="38">
                  <c:v>Lee</c:v>
                </c:pt>
                <c:pt idx="39">
                  <c:v>CoM</c:v>
                </c:pt>
                <c:pt idx="40">
                  <c:v>Victoria</c:v>
                </c:pt>
                <c:pt idx="41">
                  <c:v>Collin</c:v>
                </c:pt>
                <c:pt idx="42">
                  <c:v>Odessa</c:v>
                </c:pt>
                <c:pt idx="43">
                  <c:v>Houston</c:v>
                </c:pt>
                <c:pt idx="44">
                  <c:v>Dallas</c:v>
                </c:pt>
                <c:pt idx="45">
                  <c:v>Del Mar</c:v>
                </c:pt>
                <c:pt idx="46">
                  <c:v>Tarrant</c:v>
                </c:pt>
                <c:pt idx="47">
                  <c:v>Alamo</c:v>
                </c:pt>
                <c:pt idx="48">
                  <c:v>Brazosport</c:v>
                </c:pt>
                <c:pt idx="49">
                  <c:v>Austin</c:v>
                </c:pt>
                <c:pt idx="50">
                  <c:v>Midland</c:v>
                </c:pt>
              </c:strCache>
            </c:strRef>
          </c:cat>
          <c:val>
            <c:numRef>
              <c:f>'FY20 OpRev'!$O$3:$O$53</c:f>
              <c:numCache>
                <c:formatCode>0.0%</c:formatCode>
                <c:ptCount val="51"/>
                <c:pt idx="0">
                  <c:v>0.75009430362049134</c:v>
                </c:pt>
                <c:pt idx="1">
                  <c:v>0.58841214817460763</c:v>
                </c:pt>
                <c:pt idx="2">
                  <c:v>0.54758771978656584</c:v>
                </c:pt>
                <c:pt idx="3">
                  <c:v>0.52540244546783654</c:v>
                </c:pt>
                <c:pt idx="4">
                  <c:v>0.51890055647457767</c:v>
                </c:pt>
                <c:pt idx="5">
                  <c:v>0.50209356637063318</c:v>
                </c:pt>
                <c:pt idx="6">
                  <c:v>0.49217438423373794</c:v>
                </c:pt>
                <c:pt idx="7">
                  <c:v>0.46360567519070101</c:v>
                </c:pt>
                <c:pt idx="8">
                  <c:v>0.44987427613306014</c:v>
                </c:pt>
                <c:pt idx="9">
                  <c:v>0.43838881537058477</c:v>
                </c:pt>
                <c:pt idx="10">
                  <c:v>0.43601086803478173</c:v>
                </c:pt>
                <c:pt idx="11">
                  <c:v>0.4275769142278264</c:v>
                </c:pt>
                <c:pt idx="12">
                  <c:v>0.4194401737253442</c:v>
                </c:pt>
                <c:pt idx="13">
                  <c:v>0.41546820058519129</c:v>
                </c:pt>
                <c:pt idx="14">
                  <c:v>0.40584369445536794</c:v>
                </c:pt>
                <c:pt idx="15">
                  <c:v>0.40452690160680166</c:v>
                </c:pt>
                <c:pt idx="16">
                  <c:v>0.39234043775545163</c:v>
                </c:pt>
                <c:pt idx="17">
                  <c:v>0.38712312721904185</c:v>
                </c:pt>
                <c:pt idx="18">
                  <c:v>0.37421635181827612</c:v>
                </c:pt>
                <c:pt idx="19">
                  <c:v>0.35303236770042157</c:v>
                </c:pt>
                <c:pt idx="20">
                  <c:v>0.34607896809909949</c:v>
                </c:pt>
                <c:pt idx="21">
                  <c:v>0.34281053699513175</c:v>
                </c:pt>
                <c:pt idx="22">
                  <c:v>0.33879610439839175</c:v>
                </c:pt>
                <c:pt idx="23">
                  <c:v>0.32631336236124309</c:v>
                </c:pt>
                <c:pt idx="24">
                  <c:v>0.32364553519331557</c:v>
                </c:pt>
                <c:pt idx="25">
                  <c:v>0.31493202674478693</c:v>
                </c:pt>
                <c:pt idx="26">
                  <c:v>0.31336817063817951</c:v>
                </c:pt>
                <c:pt idx="27">
                  <c:v>0.30848063856928709</c:v>
                </c:pt>
                <c:pt idx="28">
                  <c:v>0.30734370816368373</c:v>
                </c:pt>
                <c:pt idx="29">
                  <c:v>0.30677509520853158</c:v>
                </c:pt>
                <c:pt idx="30">
                  <c:v>0.3067080150554114</c:v>
                </c:pt>
                <c:pt idx="31">
                  <c:v>0.30634743123124908</c:v>
                </c:pt>
                <c:pt idx="32">
                  <c:v>0.28878490632288073</c:v>
                </c:pt>
                <c:pt idx="33">
                  <c:v>0.28777136892262739</c:v>
                </c:pt>
                <c:pt idx="34">
                  <c:v>0.2717587531636837</c:v>
                </c:pt>
                <c:pt idx="35">
                  <c:v>0.2678461068009409</c:v>
                </c:pt>
                <c:pt idx="36">
                  <c:v>0.26745300808307143</c:v>
                </c:pt>
                <c:pt idx="37">
                  <c:v>0.25972585161325462</c:v>
                </c:pt>
                <c:pt idx="38">
                  <c:v>0.25692879747275554</c:v>
                </c:pt>
                <c:pt idx="39">
                  <c:v>0.24935092072574686</c:v>
                </c:pt>
                <c:pt idx="40">
                  <c:v>0.24910523484599301</c:v>
                </c:pt>
                <c:pt idx="41">
                  <c:v>0.24743775538383866</c:v>
                </c:pt>
                <c:pt idx="42">
                  <c:v>0.23985000789475949</c:v>
                </c:pt>
                <c:pt idx="43">
                  <c:v>0.23883664853179545</c:v>
                </c:pt>
                <c:pt idx="44">
                  <c:v>0.23714966870747073</c:v>
                </c:pt>
                <c:pt idx="45">
                  <c:v>0.22074457045466894</c:v>
                </c:pt>
                <c:pt idx="46">
                  <c:v>0.21933850274237698</c:v>
                </c:pt>
                <c:pt idx="47">
                  <c:v>0.21769329922169592</c:v>
                </c:pt>
                <c:pt idx="48">
                  <c:v>0.18649201077308575</c:v>
                </c:pt>
                <c:pt idx="49">
                  <c:v>0.18470591144535559</c:v>
                </c:pt>
                <c:pt idx="50">
                  <c:v>0.18181784628881464</c:v>
                </c:pt>
              </c:numCache>
            </c:numRef>
          </c:val>
          <c:extLst>
            <c:ext xmlns:c16="http://schemas.microsoft.com/office/drawing/2014/chart" uri="{C3380CC4-5D6E-409C-BE32-E72D297353CC}">
              <c16:uniqueId val="{00000000-4E38-AD41-8DC2-C2B8B4EF96CA}"/>
            </c:ext>
          </c:extLst>
        </c:ser>
        <c:ser>
          <c:idx val="1"/>
          <c:order val="1"/>
          <c:tx>
            <c:strRef>
              <c:f>'FY20 OpRev'!$P$2</c:f>
              <c:strCache>
                <c:ptCount val="1"/>
                <c:pt idx="0">
                  <c:v>Tuition/fees</c:v>
                </c:pt>
              </c:strCache>
            </c:strRef>
          </c:tx>
          <c:spPr>
            <a:solidFill>
              <a:schemeClr val="accent5"/>
            </a:solidFill>
            <a:ln>
              <a:noFill/>
            </a:ln>
            <a:effectLst/>
          </c:spPr>
          <c:invertIfNegative val="0"/>
          <c:cat>
            <c:strRef>
              <c:f>'FY20 OpRev'!$N$3:$N$53</c:f>
              <c:strCache>
                <c:ptCount val="51"/>
                <c:pt idx="0">
                  <c:v>Coastal Bend</c:v>
                </c:pt>
                <c:pt idx="1">
                  <c:v>Clarendon</c:v>
                </c:pt>
                <c:pt idx="2">
                  <c:v>Hill</c:v>
                </c:pt>
                <c:pt idx="3">
                  <c:v>Ranger</c:v>
                </c:pt>
                <c:pt idx="4">
                  <c:v>Cisco</c:v>
                </c:pt>
                <c:pt idx="5">
                  <c:v>Southwest TX</c:v>
                </c:pt>
                <c:pt idx="6">
                  <c:v>Vernon</c:v>
                </c:pt>
                <c:pt idx="7">
                  <c:v>Paris</c:v>
                </c:pt>
                <c:pt idx="8">
                  <c:v>Northeast TX</c:v>
                </c:pt>
                <c:pt idx="9">
                  <c:v>Navarro</c:v>
                </c:pt>
                <c:pt idx="10">
                  <c:v>Howard</c:v>
                </c:pt>
                <c:pt idx="11">
                  <c:v>Frank Phillips</c:v>
                </c:pt>
                <c:pt idx="12">
                  <c:v>Texarkana</c:v>
                </c:pt>
                <c:pt idx="13">
                  <c:v>Trinity Valley</c:v>
                </c:pt>
                <c:pt idx="14">
                  <c:v>Angelina</c:v>
                </c:pt>
                <c:pt idx="15">
                  <c:v>Kilgore</c:v>
                </c:pt>
                <c:pt idx="16">
                  <c:v>North Central TX</c:v>
                </c:pt>
                <c:pt idx="17">
                  <c:v>South Plains</c:v>
                </c:pt>
                <c:pt idx="18">
                  <c:v>Amarillo</c:v>
                </c:pt>
                <c:pt idx="19">
                  <c:v>South Texas</c:v>
                </c:pt>
                <c:pt idx="20">
                  <c:v>Temple</c:v>
                </c:pt>
                <c:pt idx="21">
                  <c:v>Wharton</c:v>
                </c:pt>
                <c:pt idx="22">
                  <c:v>Blinn</c:v>
                </c:pt>
                <c:pt idx="23">
                  <c:v>Tyler</c:v>
                </c:pt>
                <c:pt idx="24">
                  <c:v>El Paso</c:v>
                </c:pt>
                <c:pt idx="25">
                  <c:v>Western TX</c:v>
                </c:pt>
                <c:pt idx="26">
                  <c:v>Central TX</c:v>
                </c:pt>
                <c:pt idx="27">
                  <c:v>Grayson</c:v>
                </c:pt>
                <c:pt idx="28">
                  <c:v>Weatherford</c:v>
                </c:pt>
                <c:pt idx="29">
                  <c:v>McLennan</c:v>
                </c:pt>
                <c:pt idx="30">
                  <c:v>Panola</c:v>
                </c:pt>
                <c:pt idx="31">
                  <c:v>Lone Star</c:v>
                </c:pt>
                <c:pt idx="32">
                  <c:v>Alvin</c:v>
                </c:pt>
                <c:pt idx="33">
                  <c:v>Laredo</c:v>
                </c:pt>
                <c:pt idx="34">
                  <c:v>Statewide</c:v>
                </c:pt>
                <c:pt idx="35">
                  <c:v>TX Southmost</c:v>
                </c:pt>
                <c:pt idx="36">
                  <c:v>Galveston</c:v>
                </c:pt>
                <c:pt idx="37">
                  <c:v>San Jacinto</c:v>
                </c:pt>
                <c:pt idx="38">
                  <c:v>Lee</c:v>
                </c:pt>
                <c:pt idx="39">
                  <c:v>CoM</c:v>
                </c:pt>
                <c:pt idx="40">
                  <c:v>Victoria</c:v>
                </c:pt>
                <c:pt idx="41">
                  <c:v>Collin</c:v>
                </c:pt>
                <c:pt idx="42">
                  <c:v>Odessa</c:v>
                </c:pt>
                <c:pt idx="43">
                  <c:v>Houston</c:v>
                </c:pt>
                <c:pt idx="44">
                  <c:v>Dallas</c:v>
                </c:pt>
                <c:pt idx="45">
                  <c:v>Del Mar</c:v>
                </c:pt>
                <c:pt idx="46">
                  <c:v>Tarrant</c:v>
                </c:pt>
                <c:pt idx="47">
                  <c:v>Alamo</c:v>
                </c:pt>
                <c:pt idx="48">
                  <c:v>Brazosport</c:v>
                </c:pt>
                <c:pt idx="49">
                  <c:v>Austin</c:v>
                </c:pt>
                <c:pt idx="50">
                  <c:v>Midland</c:v>
                </c:pt>
              </c:strCache>
            </c:strRef>
          </c:cat>
          <c:val>
            <c:numRef>
              <c:f>'FY20 OpRev'!$P$3:$P$53</c:f>
              <c:numCache>
                <c:formatCode>0.0%</c:formatCode>
                <c:ptCount val="51"/>
                <c:pt idx="0">
                  <c:v>9.965287603050885E-3</c:v>
                </c:pt>
                <c:pt idx="1">
                  <c:v>0.31280656605427876</c:v>
                </c:pt>
                <c:pt idx="2">
                  <c:v>0.34046626529872948</c:v>
                </c:pt>
                <c:pt idx="3">
                  <c:v>0.40102918672213528</c:v>
                </c:pt>
                <c:pt idx="4">
                  <c:v>0.39102062072621396</c:v>
                </c:pt>
                <c:pt idx="5">
                  <c:v>0.21110023497746919</c:v>
                </c:pt>
                <c:pt idx="6">
                  <c:v>0.31651653268699154</c:v>
                </c:pt>
                <c:pt idx="7">
                  <c:v>0.37503611206863319</c:v>
                </c:pt>
                <c:pt idx="8">
                  <c:v>0.29136859069800891</c:v>
                </c:pt>
                <c:pt idx="9">
                  <c:v>0.42540122005611658</c:v>
                </c:pt>
                <c:pt idx="10">
                  <c:v>0.14678293987259441</c:v>
                </c:pt>
                <c:pt idx="11">
                  <c:v>0.24349306016723207</c:v>
                </c:pt>
                <c:pt idx="12">
                  <c:v>0.22289537234532433</c:v>
                </c:pt>
                <c:pt idx="13">
                  <c:v>0.13077655415886444</c:v>
                </c:pt>
                <c:pt idx="14">
                  <c:v>0.25336789210531885</c:v>
                </c:pt>
                <c:pt idx="15">
                  <c:v>0.33872031539857533</c:v>
                </c:pt>
                <c:pt idx="16">
                  <c:v>0.53160816331817784</c:v>
                </c:pt>
                <c:pt idx="17">
                  <c:v>0.36718340973115865</c:v>
                </c:pt>
                <c:pt idx="18">
                  <c:v>0.23652608540443859</c:v>
                </c:pt>
                <c:pt idx="19">
                  <c:v>0.16388843251654553</c:v>
                </c:pt>
                <c:pt idx="20">
                  <c:v>0.33651820450555325</c:v>
                </c:pt>
                <c:pt idx="21">
                  <c:v>0.46486950026738266</c:v>
                </c:pt>
                <c:pt idx="22">
                  <c:v>0.63863898421331144</c:v>
                </c:pt>
                <c:pt idx="23">
                  <c:v>0.29287024917050825</c:v>
                </c:pt>
                <c:pt idx="24">
                  <c:v>0.18026395781883048</c:v>
                </c:pt>
                <c:pt idx="25">
                  <c:v>0.21445667074531402</c:v>
                </c:pt>
                <c:pt idx="26">
                  <c:v>0.49593412336885179</c:v>
                </c:pt>
                <c:pt idx="27">
                  <c:v>0.16432170497091303</c:v>
                </c:pt>
                <c:pt idx="28">
                  <c:v>0.26179774682719736</c:v>
                </c:pt>
                <c:pt idx="29">
                  <c:v>0.21886818159269941</c:v>
                </c:pt>
                <c:pt idx="30">
                  <c:v>0.18870277773565705</c:v>
                </c:pt>
                <c:pt idx="31">
                  <c:v>0.22963439413192904</c:v>
                </c:pt>
                <c:pt idx="32">
                  <c:v>0.21560469534324217</c:v>
                </c:pt>
                <c:pt idx="33">
                  <c:v>0.10459984043964128</c:v>
                </c:pt>
                <c:pt idx="34">
                  <c:v>0.20244906746546087</c:v>
                </c:pt>
                <c:pt idx="35">
                  <c:v>7.2607997116800521E-2</c:v>
                </c:pt>
                <c:pt idx="36">
                  <c:v>0.12130311502959511</c:v>
                </c:pt>
                <c:pt idx="37">
                  <c:v>0.21423897327804084</c:v>
                </c:pt>
                <c:pt idx="38">
                  <c:v>0.14568656939506261</c:v>
                </c:pt>
                <c:pt idx="39">
                  <c:v>0.16582208163638459</c:v>
                </c:pt>
                <c:pt idx="40">
                  <c:v>0.31785607040760538</c:v>
                </c:pt>
                <c:pt idx="41">
                  <c:v>0.19115082090066465</c:v>
                </c:pt>
                <c:pt idx="42">
                  <c:v>0.20285471172843064</c:v>
                </c:pt>
                <c:pt idx="43">
                  <c:v>0.21884444895991245</c:v>
                </c:pt>
                <c:pt idx="44">
                  <c:v>0.12462979725309485</c:v>
                </c:pt>
                <c:pt idx="45">
                  <c:v>0.10856178536434029</c:v>
                </c:pt>
                <c:pt idx="46">
                  <c:v>0.1172344493282924</c:v>
                </c:pt>
                <c:pt idx="47">
                  <c:v>0.13988497405000777</c:v>
                </c:pt>
                <c:pt idx="48">
                  <c:v>0.16443268484144843</c:v>
                </c:pt>
                <c:pt idx="49">
                  <c:v>0.17466057092965409</c:v>
                </c:pt>
                <c:pt idx="50">
                  <c:v>0.16155348867318292</c:v>
                </c:pt>
              </c:numCache>
            </c:numRef>
          </c:val>
          <c:extLst>
            <c:ext xmlns:c16="http://schemas.microsoft.com/office/drawing/2014/chart" uri="{C3380CC4-5D6E-409C-BE32-E72D297353CC}">
              <c16:uniqueId val="{00000001-4E38-AD41-8DC2-C2B8B4EF96CA}"/>
            </c:ext>
          </c:extLst>
        </c:ser>
        <c:ser>
          <c:idx val="2"/>
          <c:order val="2"/>
          <c:tx>
            <c:strRef>
              <c:f>'FY20 OpRev'!$Q$2</c:f>
              <c:strCache>
                <c:ptCount val="1"/>
                <c:pt idx="0">
                  <c:v>Local tax</c:v>
                </c:pt>
              </c:strCache>
            </c:strRef>
          </c:tx>
          <c:spPr>
            <a:solidFill>
              <a:schemeClr val="accent5">
                <a:lumMod val="50000"/>
              </a:schemeClr>
            </a:solidFill>
            <a:ln>
              <a:solidFill>
                <a:schemeClr val="tx1">
                  <a:lumMod val="50000"/>
                  <a:lumOff val="50000"/>
                </a:schemeClr>
              </a:solidFill>
            </a:ln>
            <a:effectLst/>
          </c:spPr>
          <c:invertIfNegative val="0"/>
          <c:cat>
            <c:strRef>
              <c:f>'FY20 OpRev'!$N$3:$N$53</c:f>
              <c:strCache>
                <c:ptCount val="51"/>
                <c:pt idx="0">
                  <c:v>Coastal Bend</c:v>
                </c:pt>
                <c:pt idx="1">
                  <c:v>Clarendon</c:v>
                </c:pt>
                <c:pt idx="2">
                  <c:v>Hill</c:v>
                </c:pt>
                <c:pt idx="3">
                  <c:v>Ranger</c:v>
                </c:pt>
                <c:pt idx="4">
                  <c:v>Cisco</c:v>
                </c:pt>
                <c:pt idx="5">
                  <c:v>Southwest TX</c:v>
                </c:pt>
                <c:pt idx="6">
                  <c:v>Vernon</c:v>
                </c:pt>
                <c:pt idx="7">
                  <c:v>Paris</c:v>
                </c:pt>
                <c:pt idx="8">
                  <c:v>Northeast TX</c:v>
                </c:pt>
                <c:pt idx="9">
                  <c:v>Navarro</c:v>
                </c:pt>
                <c:pt idx="10">
                  <c:v>Howard</c:v>
                </c:pt>
                <c:pt idx="11">
                  <c:v>Frank Phillips</c:v>
                </c:pt>
                <c:pt idx="12">
                  <c:v>Texarkana</c:v>
                </c:pt>
                <c:pt idx="13">
                  <c:v>Trinity Valley</c:v>
                </c:pt>
                <c:pt idx="14">
                  <c:v>Angelina</c:v>
                </c:pt>
                <c:pt idx="15">
                  <c:v>Kilgore</c:v>
                </c:pt>
                <c:pt idx="16">
                  <c:v>North Central TX</c:v>
                </c:pt>
                <c:pt idx="17">
                  <c:v>South Plains</c:v>
                </c:pt>
                <c:pt idx="18">
                  <c:v>Amarillo</c:v>
                </c:pt>
                <c:pt idx="19">
                  <c:v>South Texas</c:v>
                </c:pt>
                <c:pt idx="20">
                  <c:v>Temple</c:v>
                </c:pt>
                <c:pt idx="21">
                  <c:v>Wharton</c:v>
                </c:pt>
                <c:pt idx="22">
                  <c:v>Blinn</c:v>
                </c:pt>
                <c:pt idx="23">
                  <c:v>Tyler</c:v>
                </c:pt>
                <c:pt idx="24">
                  <c:v>El Paso</c:v>
                </c:pt>
                <c:pt idx="25">
                  <c:v>Western TX</c:v>
                </c:pt>
                <c:pt idx="26">
                  <c:v>Central TX</c:v>
                </c:pt>
                <c:pt idx="27">
                  <c:v>Grayson</c:v>
                </c:pt>
                <c:pt idx="28">
                  <c:v>Weatherford</c:v>
                </c:pt>
                <c:pt idx="29">
                  <c:v>McLennan</c:v>
                </c:pt>
                <c:pt idx="30">
                  <c:v>Panola</c:v>
                </c:pt>
                <c:pt idx="31">
                  <c:v>Lone Star</c:v>
                </c:pt>
                <c:pt idx="32">
                  <c:v>Alvin</c:v>
                </c:pt>
                <c:pt idx="33">
                  <c:v>Laredo</c:v>
                </c:pt>
                <c:pt idx="34">
                  <c:v>Statewide</c:v>
                </c:pt>
                <c:pt idx="35">
                  <c:v>TX Southmost</c:v>
                </c:pt>
                <c:pt idx="36">
                  <c:v>Galveston</c:v>
                </c:pt>
                <c:pt idx="37">
                  <c:v>San Jacinto</c:v>
                </c:pt>
                <c:pt idx="38">
                  <c:v>Lee</c:v>
                </c:pt>
                <c:pt idx="39">
                  <c:v>CoM</c:v>
                </c:pt>
                <c:pt idx="40">
                  <c:v>Victoria</c:v>
                </c:pt>
                <c:pt idx="41">
                  <c:v>Collin</c:v>
                </c:pt>
                <c:pt idx="42">
                  <c:v>Odessa</c:v>
                </c:pt>
                <c:pt idx="43">
                  <c:v>Houston</c:v>
                </c:pt>
                <c:pt idx="44">
                  <c:v>Dallas</c:v>
                </c:pt>
                <c:pt idx="45">
                  <c:v>Del Mar</c:v>
                </c:pt>
                <c:pt idx="46">
                  <c:v>Tarrant</c:v>
                </c:pt>
                <c:pt idx="47">
                  <c:v>Alamo</c:v>
                </c:pt>
                <c:pt idx="48">
                  <c:v>Brazosport</c:v>
                </c:pt>
                <c:pt idx="49">
                  <c:v>Austin</c:v>
                </c:pt>
                <c:pt idx="50">
                  <c:v>Midland</c:v>
                </c:pt>
              </c:strCache>
            </c:strRef>
          </c:cat>
          <c:val>
            <c:numRef>
              <c:f>'FY20 OpRev'!$Q$3:$Q$53</c:f>
              <c:numCache>
                <c:formatCode>0.0%</c:formatCode>
                <c:ptCount val="51"/>
                <c:pt idx="0">
                  <c:v>0.23994040877645775</c:v>
                </c:pt>
                <c:pt idx="1">
                  <c:v>9.8781285771113586E-2</c:v>
                </c:pt>
                <c:pt idx="2">
                  <c:v>0.11194601491470473</c:v>
                </c:pt>
                <c:pt idx="3">
                  <c:v>7.3568367810028165E-2</c:v>
                </c:pt>
                <c:pt idx="4">
                  <c:v>9.0078822799208313E-2</c:v>
                </c:pt>
                <c:pt idx="5">
                  <c:v>0.28680619865189766</c:v>
                </c:pt>
                <c:pt idx="6">
                  <c:v>0.1913090830792705</c:v>
                </c:pt>
                <c:pt idx="7">
                  <c:v>0.16135821274066581</c:v>
                </c:pt>
                <c:pt idx="8">
                  <c:v>0.2587571331689309</c:v>
                </c:pt>
                <c:pt idx="9">
                  <c:v>0.13620996457329862</c:v>
                </c:pt>
                <c:pt idx="10">
                  <c:v>0.41720619209262388</c:v>
                </c:pt>
                <c:pt idx="11">
                  <c:v>0.3289300256049415</c:v>
                </c:pt>
                <c:pt idx="12">
                  <c:v>0.35766445392933144</c:v>
                </c:pt>
                <c:pt idx="13">
                  <c:v>0.4537552452559443</c:v>
                </c:pt>
                <c:pt idx="14">
                  <c:v>0.34078841343931321</c:v>
                </c:pt>
                <c:pt idx="15">
                  <c:v>0.25675278299462301</c:v>
                </c:pt>
                <c:pt idx="16">
                  <c:v>7.6051398926370473E-2</c:v>
                </c:pt>
                <c:pt idx="17">
                  <c:v>0.24569346304979953</c:v>
                </c:pt>
                <c:pt idx="18">
                  <c:v>0.38925756277728529</c:v>
                </c:pt>
                <c:pt idx="19">
                  <c:v>0.48307919978303293</c:v>
                </c:pt>
                <c:pt idx="20">
                  <c:v>0.31740282739534725</c:v>
                </c:pt>
                <c:pt idx="21">
                  <c:v>0.19231996273748558</c:v>
                </c:pt>
                <c:pt idx="22">
                  <c:v>2.2564911388296766E-2</c:v>
                </c:pt>
                <c:pt idx="23">
                  <c:v>0.38081638846824872</c:v>
                </c:pt>
                <c:pt idx="24">
                  <c:v>0.49609050698785395</c:v>
                </c:pt>
                <c:pt idx="25">
                  <c:v>0.47061130250989902</c:v>
                </c:pt>
                <c:pt idx="26">
                  <c:v>0.19069770599296873</c:v>
                </c:pt>
                <c:pt idx="27">
                  <c:v>0.52719765645979988</c:v>
                </c:pt>
                <c:pt idx="28">
                  <c:v>0.43085854500911891</c:v>
                </c:pt>
                <c:pt idx="29">
                  <c:v>0.47435672319876898</c:v>
                </c:pt>
                <c:pt idx="30">
                  <c:v>0.50458920720893152</c:v>
                </c:pt>
                <c:pt idx="31">
                  <c:v>0.46401817463682193</c:v>
                </c:pt>
                <c:pt idx="32">
                  <c:v>0.4956103983338771</c:v>
                </c:pt>
                <c:pt idx="33">
                  <c:v>0.60762879063773134</c:v>
                </c:pt>
                <c:pt idx="34">
                  <c:v>0.52579217937085543</c:v>
                </c:pt>
                <c:pt idx="35">
                  <c:v>0.65954589608225855</c:v>
                </c:pt>
                <c:pt idx="36">
                  <c:v>0.61124387688733339</c:v>
                </c:pt>
                <c:pt idx="37">
                  <c:v>0.52603517510870457</c:v>
                </c:pt>
                <c:pt idx="38">
                  <c:v>0.59738463313218182</c:v>
                </c:pt>
                <c:pt idx="39">
                  <c:v>0.5848269976378685</c:v>
                </c:pt>
                <c:pt idx="40">
                  <c:v>0.43303869474640161</c:v>
                </c:pt>
                <c:pt idx="41">
                  <c:v>0.56141142371549668</c:v>
                </c:pt>
                <c:pt idx="42">
                  <c:v>0.55729528037680987</c:v>
                </c:pt>
                <c:pt idx="43">
                  <c:v>0.54231890250829207</c:v>
                </c:pt>
                <c:pt idx="44">
                  <c:v>0.63822053403943435</c:v>
                </c:pt>
                <c:pt idx="45">
                  <c:v>0.67069364418099076</c:v>
                </c:pt>
                <c:pt idx="46">
                  <c:v>0.6634270479293306</c:v>
                </c:pt>
                <c:pt idx="47">
                  <c:v>0.64242172672829634</c:v>
                </c:pt>
                <c:pt idx="48">
                  <c:v>0.64907530438546579</c:v>
                </c:pt>
                <c:pt idx="49">
                  <c:v>0.64063351762499032</c:v>
                </c:pt>
                <c:pt idx="50">
                  <c:v>0.65662866503800243</c:v>
                </c:pt>
              </c:numCache>
            </c:numRef>
          </c:val>
          <c:extLst>
            <c:ext xmlns:c16="http://schemas.microsoft.com/office/drawing/2014/chart" uri="{C3380CC4-5D6E-409C-BE32-E72D297353CC}">
              <c16:uniqueId val="{00000002-4E38-AD41-8DC2-C2B8B4EF96CA}"/>
            </c:ext>
          </c:extLst>
        </c:ser>
        <c:dLbls>
          <c:showLegendKey val="0"/>
          <c:showVal val="0"/>
          <c:showCatName val="0"/>
          <c:showSerName val="0"/>
          <c:showPercent val="0"/>
          <c:showBubbleSize val="0"/>
        </c:dLbls>
        <c:gapWidth val="150"/>
        <c:overlap val="100"/>
        <c:axId val="628184335"/>
        <c:axId val="623817743"/>
      </c:barChart>
      <c:catAx>
        <c:axId val="62818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17743"/>
        <c:crosses val="autoZero"/>
        <c:auto val="1"/>
        <c:lblAlgn val="ctr"/>
        <c:lblOffset val="100"/>
        <c:noMultiLvlLbl val="0"/>
      </c:catAx>
      <c:valAx>
        <c:axId val="62381774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84335"/>
        <c:crosses val="autoZero"/>
        <c:crossBetween val="between"/>
      </c:valAx>
      <c:spPr>
        <a:noFill/>
        <a:ln>
          <a:noFill/>
        </a:ln>
        <a:effectLst/>
      </c:spPr>
    </c:plotArea>
    <c:legend>
      <c:legendPos val="b"/>
      <c:layout>
        <c:manualLayout>
          <c:xMode val="edge"/>
          <c:yMode val="edge"/>
          <c:x val="0.34384604941623675"/>
          <c:y val="0.953984787805505"/>
          <c:w val="0.29022852746854921"/>
          <c:h val="2.8889870065258238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723900</xdr:colOff>
      <xdr:row>0</xdr:row>
      <xdr:rowOff>25400</xdr:rowOff>
    </xdr:from>
    <xdr:to>
      <xdr:col>4</xdr:col>
      <xdr:colOff>723900</xdr:colOff>
      <xdr:row>1</xdr:row>
      <xdr:rowOff>440489</xdr:rowOff>
    </xdr:to>
    <xdr:pic>
      <xdr:nvPicPr>
        <xdr:cNvPr id="4" name="Picture 3">
          <a:extLst>
            <a:ext uri="{FF2B5EF4-FFF2-40B4-BE49-F238E27FC236}">
              <a16:creationId xmlns:a16="http://schemas.microsoft.com/office/drawing/2014/main" id="{185B74FF-CB4A-AD4E-B813-BC127F9492AD}"/>
            </a:ext>
          </a:extLst>
        </xdr:cNvPr>
        <xdr:cNvPicPr>
          <a:picLocks noChangeAspect="1"/>
        </xdr:cNvPicPr>
      </xdr:nvPicPr>
      <xdr:blipFill>
        <a:blip xmlns:r="http://schemas.openxmlformats.org/officeDocument/2006/relationships" r:embed="rId1"/>
        <a:stretch>
          <a:fillRect/>
        </a:stretch>
      </xdr:blipFill>
      <xdr:spPr>
        <a:xfrm>
          <a:off x="2019300" y="25400"/>
          <a:ext cx="2349500" cy="6182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723900</xdr:colOff>
      <xdr:row>0</xdr:row>
      <xdr:rowOff>25400</xdr:rowOff>
    </xdr:from>
    <xdr:to>
      <xdr:col>4</xdr:col>
      <xdr:colOff>723900</xdr:colOff>
      <xdr:row>1</xdr:row>
      <xdr:rowOff>440489</xdr:rowOff>
    </xdr:to>
    <xdr:pic>
      <xdr:nvPicPr>
        <xdr:cNvPr id="2" name="Picture 1">
          <a:extLst>
            <a:ext uri="{FF2B5EF4-FFF2-40B4-BE49-F238E27FC236}">
              <a16:creationId xmlns:a16="http://schemas.microsoft.com/office/drawing/2014/main" id="{AF2B7AE9-1781-6D46-B03C-6640F8DB1238}"/>
            </a:ext>
          </a:extLst>
        </xdr:cNvPr>
        <xdr:cNvPicPr>
          <a:picLocks noChangeAspect="1"/>
        </xdr:cNvPicPr>
      </xdr:nvPicPr>
      <xdr:blipFill>
        <a:blip xmlns:r="http://schemas.openxmlformats.org/officeDocument/2006/relationships" r:embed="rId1"/>
        <a:stretch>
          <a:fillRect/>
        </a:stretch>
      </xdr:blipFill>
      <xdr:spPr>
        <a:xfrm>
          <a:off x="2019300" y="25400"/>
          <a:ext cx="2349500" cy="6182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18</xdr:col>
      <xdr:colOff>0</xdr:colOff>
      <xdr:row>2</xdr:row>
      <xdr:rowOff>0</xdr:rowOff>
    </xdr:from>
    <xdr:to>
      <xdr:col>34</xdr:col>
      <xdr:colOff>215900</xdr:colOff>
      <xdr:row>42</xdr:row>
      <xdr:rowOff>88894</xdr:rowOff>
    </xdr:to>
    <xdr:graphicFrame macro="">
      <xdr:nvGraphicFramePr>
        <xdr:cNvPr id="2" name="Chart 1">
          <a:extLst>
            <a:ext uri="{FF2B5EF4-FFF2-40B4-BE49-F238E27FC236}">
              <a16:creationId xmlns:a16="http://schemas.microsoft.com/office/drawing/2014/main" id="{05E5A041-BD89-D943-B258-6DAF026C5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4F5A-BC12-4B4B-A70B-3C2F4645F938}">
  <dimension ref="A1:J280"/>
  <sheetViews>
    <sheetView view="pageLayout" topLeftCell="A76" zoomScaleNormal="100" workbookViewId="0">
      <selection activeCell="A74" sqref="A74:G75"/>
    </sheetView>
  </sheetViews>
  <sheetFormatPr baseColWidth="10" defaultColWidth="11" defaultRowHeight="16" x14ac:dyDescent="0.2"/>
  <cols>
    <col min="1" max="1" width="17" customWidth="1"/>
    <col min="2" max="2" width="14.1640625" customWidth="1"/>
    <col min="3" max="3" width="11.33203125" customWidth="1"/>
    <col min="4" max="4" width="5.33203125" customWidth="1"/>
    <col min="5" max="5" width="14.5" customWidth="1"/>
    <col min="6" max="6" width="11.83203125" customWidth="1"/>
    <col min="8" max="10" width="10.83203125" hidden="1" customWidth="1"/>
    <col min="11" max="11" width="10.83203125" customWidth="1"/>
  </cols>
  <sheetData>
    <row r="1" spans="1:10" ht="16" customHeight="1" x14ac:dyDescent="0.2">
      <c r="A1" s="229"/>
      <c r="B1" s="229"/>
      <c r="C1" s="229"/>
      <c r="D1" s="229"/>
      <c r="E1" s="229"/>
      <c r="F1" s="229"/>
      <c r="G1" s="229"/>
      <c r="H1" s="18" t="s">
        <v>0</v>
      </c>
      <c r="I1" s="4"/>
      <c r="J1" s="4"/>
    </row>
    <row r="2" spans="1:10" ht="36" customHeight="1" x14ac:dyDescent="0.2">
      <c r="A2" s="229"/>
      <c r="B2" s="229"/>
      <c r="C2" s="229"/>
      <c r="D2" s="229"/>
      <c r="E2" s="229"/>
      <c r="F2" s="229"/>
      <c r="G2" s="229"/>
      <c r="H2" s="10" t="s">
        <v>1</v>
      </c>
      <c r="I2" s="10"/>
      <c r="J2" s="12" t="s">
        <v>2</v>
      </c>
    </row>
    <row r="3" spans="1:10" ht="16" customHeight="1" x14ac:dyDescent="0.25">
      <c r="A3" s="233" t="s">
        <v>3</v>
      </c>
      <c r="B3" s="233"/>
      <c r="C3" s="233"/>
      <c r="D3" s="233"/>
      <c r="E3" s="233"/>
      <c r="F3" s="233"/>
      <c r="G3" s="233"/>
      <c r="H3" s="10" t="s">
        <v>4</v>
      </c>
      <c r="I3" s="10"/>
      <c r="J3" s="12" t="s">
        <v>5</v>
      </c>
    </row>
    <row r="4" spans="1:10" ht="19" x14ac:dyDescent="0.25">
      <c r="A4" s="233" t="s">
        <v>6</v>
      </c>
      <c r="B4" s="233"/>
      <c r="C4" s="233"/>
      <c r="D4" s="233"/>
      <c r="E4" s="233"/>
      <c r="F4" s="233"/>
      <c r="G4" s="233"/>
      <c r="H4" s="10" t="s">
        <v>7</v>
      </c>
      <c r="I4" s="10"/>
      <c r="J4" s="12" t="s">
        <v>8</v>
      </c>
    </row>
    <row r="5" spans="1:10" ht="16" customHeight="1" x14ac:dyDescent="0.2">
      <c r="A5" s="82" t="s">
        <v>9</v>
      </c>
      <c r="B5" s="82"/>
      <c r="C5" s="82"/>
      <c r="D5" s="82"/>
      <c r="E5" s="82"/>
      <c r="F5" s="82"/>
      <c r="G5" s="82"/>
      <c r="H5" s="10" t="s">
        <v>10</v>
      </c>
      <c r="I5" s="10"/>
      <c r="J5" s="12" t="s">
        <v>11</v>
      </c>
    </row>
    <row r="6" spans="1:10" ht="16" customHeight="1" x14ac:dyDescent="0.2">
      <c r="A6" s="57" t="s">
        <v>12</v>
      </c>
      <c r="B6" s="56"/>
      <c r="C6" s="56"/>
      <c r="D6" s="56"/>
      <c r="E6" s="56"/>
      <c r="F6" s="56"/>
      <c r="G6" s="56"/>
      <c r="H6" s="10" t="s">
        <v>13</v>
      </c>
      <c r="I6" s="10"/>
      <c r="J6" s="12" t="s">
        <v>14</v>
      </c>
    </row>
    <row r="7" spans="1:10" ht="16" customHeight="1" x14ac:dyDescent="0.2">
      <c r="A7" s="212"/>
      <c r="B7" s="212"/>
      <c r="C7" s="212"/>
      <c r="D7" s="212"/>
      <c r="E7" s="212"/>
      <c r="F7" s="212"/>
      <c r="G7" s="212"/>
      <c r="H7" s="10"/>
      <c r="I7" s="10"/>
      <c r="J7" s="12" t="s">
        <v>15</v>
      </c>
    </row>
    <row r="8" spans="1:10" ht="5" customHeight="1" x14ac:dyDescent="0.2">
      <c r="A8" s="212"/>
      <c r="B8" s="212"/>
      <c r="C8" s="212"/>
      <c r="D8" s="212"/>
      <c r="E8" s="212"/>
      <c r="F8" s="212"/>
      <c r="G8" s="212"/>
      <c r="H8" s="10" t="s">
        <v>16</v>
      </c>
      <c r="I8" s="10"/>
      <c r="J8" s="12" t="s">
        <v>17</v>
      </c>
    </row>
    <row r="9" spans="1:10" x14ac:dyDescent="0.2">
      <c r="A9" s="212" t="s">
        <v>18</v>
      </c>
      <c r="B9" s="212"/>
      <c r="C9" s="212"/>
      <c r="D9" s="212"/>
      <c r="E9" s="212"/>
      <c r="F9" s="212"/>
      <c r="G9" s="212"/>
      <c r="H9" s="10" t="s">
        <v>19</v>
      </c>
      <c r="I9" s="10"/>
      <c r="J9" s="12" t="s">
        <v>20</v>
      </c>
    </row>
    <row r="10" spans="1:10" x14ac:dyDescent="0.2">
      <c r="A10" s="212"/>
      <c r="B10" s="212"/>
      <c r="C10" s="212"/>
      <c r="D10" s="212"/>
      <c r="E10" s="212"/>
      <c r="F10" s="212"/>
      <c r="G10" s="212"/>
      <c r="H10" s="10"/>
      <c r="I10" s="10"/>
      <c r="J10" s="12" t="s">
        <v>21</v>
      </c>
    </row>
    <row r="11" spans="1:10" ht="5" customHeight="1" x14ac:dyDescent="0.2">
      <c r="A11" s="82"/>
      <c r="B11" s="82"/>
      <c r="C11" s="82"/>
      <c r="D11" s="82"/>
      <c r="E11" s="82"/>
      <c r="F11" s="82"/>
      <c r="G11" s="82"/>
      <c r="H11" s="10" t="s">
        <v>22</v>
      </c>
      <c r="I11" s="10"/>
      <c r="J11" s="12" t="s">
        <v>23</v>
      </c>
    </row>
    <row r="12" spans="1:10" s="7" customFormat="1" x14ac:dyDescent="0.2">
      <c r="A12" s="2" t="s">
        <v>24</v>
      </c>
      <c r="B12" s="82"/>
      <c r="C12" s="82"/>
      <c r="D12" s="82"/>
      <c r="E12" s="82"/>
      <c r="F12" s="82"/>
      <c r="G12" s="82"/>
      <c r="H12" s="10" t="s">
        <v>25</v>
      </c>
      <c r="I12" s="10"/>
      <c r="J12" s="12" t="s">
        <v>26</v>
      </c>
    </row>
    <row r="13" spans="1:10" x14ac:dyDescent="0.2">
      <c r="A13" s="13" t="s">
        <v>27</v>
      </c>
      <c r="B13" s="274"/>
      <c r="C13" s="275"/>
      <c r="D13" s="275"/>
      <c r="E13" s="275"/>
      <c r="F13" s="276"/>
      <c r="G13" s="82"/>
      <c r="H13" s="10" t="s">
        <v>28</v>
      </c>
      <c r="I13" s="10"/>
      <c r="J13" s="45" t="s">
        <v>29</v>
      </c>
    </row>
    <row r="14" spans="1:10" x14ac:dyDescent="0.2">
      <c r="A14" s="13" t="s">
        <v>30</v>
      </c>
      <c r="B14" s="274"/>
      <c r="C14" s="275"/>
      <c r="D14" s="275"/>
      <c r="E14" s="275"/>
      <c r="F14" s="276"/>
      <c r="G14" s="82"/>
      <c r="H14" s="10" t="s">
        <v>31</v>
      </c>
      <c r="I14" s="10"/>
      <c r="J14" s="10" t="s">
        <v>32</v>
      </c>
    </row>
    <row r="15" spans="1:10" x14ac:dyDescent="0.2">
      <c r="A15" s="13" t="s">
        <v>33</v>
      </c>
      <c r="B15" s="274"/>
      <c r="C15" s="275"/>
      <c r="D15" s="275"/>
      <c r="E15" s="275"/>
      <c r="F15" s="276"/>
      <c r="G15" s="82"/>
      <c r="H15" s="10"/>
      <c r="I15" s="10"/>
      <c r="J15" s="10" t="s">
        <v>34</v>
      </c>
    </row>
    <row r="16" spans="1:10" x14ac:dyDescent="0.2">
      <c r="A16" s="13" t="s">
        <v>35</v>
      </c>
      <c r="B16" s="274"/>
      <c r="C16" s="275"/>
      <c r="D16" s="275"/>
      <c r="E16" s="275"/>
      <c r="F16" s="276"/>
      <c r="G16" s="82"/>
      <c r="H16" s="10" t="s">
        <v>36</v>
      </c>
      <c r="I16" s="10"/>
      <c r="J16" s="10" t="s">
        <v>37</v>
      </c>
    </row>
    <row r="17" spans="1:10" ht="16" customHeight="1" x14ac:dyDescent="0.2">
      <c r="A17" s="13" t="s">
        <v>38</v>
      </c>
      <c r="B17" s="274"/>
      <c r="C17" s="275"/>
      <c r="D17" s="275"/>
      <c r="E17" s="275"/>
      <c r="F17" s="276"/>
      <c r="G17" s="82"/>
      <c r="H17" s="10" t="s">
        <v>39</v>
      </c>
      <c r="I17" s="10"/>
      <c r="J17" s="10" t="s">
        <v>40</v>
      </c>
    </row>
    <row r="18" spans="1:10" ht="7" customHeight="1" x14ac:dyDescent="0.2">
      <c r="A18" s="82"/>
      <c r="B18" s="82"/>
      <c r="C18" s="82"/>
      <c r="D18" s="82"/>
      <c r="E18" s="82"/>
      <c r="F18" s="82"/>
      <c r="G18" s="82"/>
      <c r="H18" s="10" t="s">
        <v>41</v>
      </c>
      <c r="I18" s="10"/>
      <c r="J18" s="10" t="s">
        <v>42</v>
      </c>
    </row>
    <row r="19" spans="1:10" x14ac:dyDescent="0.2">
      <c r="A19" s="2" t="s">
        <v>43</v>
      </c>
      <c r="B19" s="82"/>
      <c r="C19" s="82"/>
      <c r="D19" s="82"/>
      <c r="E19" s="82"/>
      <c r="F19" s="82"/>
      <c r="G19" s="82"/>
      <c r="H19" s="10" t="s">
        <v>44</v>
      </c>
      <c r="I19" s="10"/>
      <c r="J19" s="10" t="s">
        <v>45</v>
      </c>
    </row>
    <row r="20" spans="1:10" x14ac:dyDescent="0.2">
      <c r="A20" s="212" t="s">
        <v>46</v>
      </c>
      <c r="B20" s="212"/>
      <c r="C20" s="212"/>
      <c r="D20" s="212"/>
      <c r="E20" s="212"/>
      <c r="F20" s="212"/>
      <c r="G20" s="212"/>
      <c r="H20" s="10" t="s">
        <v>47</v>
      </c>
      <c r="I20" s="10"/>
      <c r="J20" s="10" t="s">
        <v>48</v>
      </c>
    </row>
    <row r="21" spans="1:10" x14ac:dyDescent="0.2">
      <c r="A21" s="212"/>
      <c r="B21" s="212"/>
      <c r="C21" s="212"/>
      <c r="D21" s="212"/>
      <c r="E21" s="212"/>
      <c r="F21" s="212"/>
      <c r="G21" s="212"/>
      <c r="H21" s="10" t="s">
        <v>49</v>
      </c>
      <c r="I21" s="10"/>
      <c r="J21" s="10" t="s">
        <v>50</v>
      </c>
    </row>
    <row r="22" spans="1:10" x14ac:dyDescent="0.2">
      <c r="A22" s="11" t="s">
        <v>51</v>
      </c>
      <c r="B22" s="279"/>
      <c r="C22" s="280"/>
      <c r="D22" s="82"/>
      <c r="E22" s="82"/>
      <c r="F22" s="82"/>
      <c r="G22" s="82"/>
      <c r="H22" s="10"/>
      <c r="I22" s="10"/>
      <c r="J22" s="10" t="s">
        <v>52</v>
      </c>
    </row>
    <row r="23" spans="1:10" x14ac:dyDescent="0.2">
      <c r="A23" s="11" t="s">
        <v>53</v>
      </c>
      <c r="B23" s="279"/>
      <c r="C23" s="280"/>
      <c r="D23" s="82"/>
      <c r="E23" s="82"/>
      <c r="F23" s="82"/>
      <c r="G23" s="82"/>
      <c r="H23" s="10" t="s">
        <v>54</v>
      </c>
      <c r="I23" s="10"/>
      <c r="J23" s="10" t="s">
        <v>55</v>
      </c>
    </row>
    <row r="24" spans="1:10" ht="7" customHeight="1" x14ac:dyDescent="0.2">
      <c r="A24" s="82"/>
      <c r="B24" s="82"/>
      <c r="C24" s="82"/>
      <c r="D24" s="82"/>
      <c r="E24" s="82"/>
      <c r="F24" s="82"/>
      <c r="G24" s="82"/>
      <c r="H24" s="10" t="s">
        <v>56</v>
      </c>
      <c r="I24" s="10"/>
      <c r="J24" s="10" t="s">
        <v>57</v>
      </c>
    </row>
    <row r="25" spans="1:10" x14ac:dyDescent="0.2">
      <c r="A25" s="281" t="s">
        <v>58</v>
      </c>
      <c r="B25" s="281"/>
      <c r="C25" s="281"/>
      <c r="D25" s="281"/>
      <c r="E25" s="281"/>
      <c r="F25" s="281"/>
      <c r="G25" s="281"/>
      <c r="H25" s="10"/>
      <c r="I25" s="10"/>
      <c r="J25" s="10" t="s">
        <v>59</v>
      </c>
    </row>
    <row r="26" spans="1:10" s="6" customFormat="1" ht="16" customHeight="1" x14ac:dyDescent="0.2">
      <c r="A26" s="167" t="s">
        <v>60</v>
      </c>
      <c r="B26" s="49"/>
      <c r="C26" s="82" t="s">
        <v>61</v>
      </c>
      <c r="D26" s="82"/>
      <c r="E26" s="82"/>
      <c r="F26" s="82"/>
      <c r="G26" s="82"/>
      <c r="H26" s="10" t="s">
        <v>62</v>
      </c>
      <c r="I26" s="10"/>
      <c r="J26" s="10"/>
    </row>
    <row r="27" spans="1:10" s="6" customFormat="1" ht="17" thickBot="1" x14ac:dyDescent="0.25">
      <c r="A27" s="167" t="s">
        <v>63</v>
      </c>
      <c r="B27" s="59"/>
      <c r="C27" s="82" t="s">
        <v>61</v>
      </c>
      <c r="D27" s="82"/>
      <c r="E27" s="82"/>
      <c r="F27" s="82"/>
      <c r="G27" s="82"/>
      <c r="H27" s="10" t="s">
        <v>64</v>
      </c>
      <c r="I27" s="10"/>
      <c r="J27" s="10"/>
    </row>
    <row r="28" spans="1:10" s="6" customFormat="1" x14ac:dyDescent="0.2">
      <c r="A28" s="60" t="s">
        <v>65</v>
      </c>
      <c r="B28" s="61"/>
      <c r="C28" s="82" t="s">
        <v>61</v>
      </c>
      <c r="D28" s="82"/>
      <c r="E28" s="82"/>
      <c r="F28" s="82"/>
      <c r="G28" s="82"/>
      <c r="H28" s="10"/>
      <c r="I28" s="10"/>
      <c r="J28" s="10"/>
    </row>
    <row r="29" spans="1:10" s="6" customFormat="1" x14ac:dyDescent="0.2">
      <c r="A29" s="167" t="s">
        <v>66</v>
      </c>
      <c r="B29" s="49"/>
      <c r="C29" s="82" t="s">
        <v>61</v>
      </c>
      <c r="D29" s="82"/>
      <c r="E29" s="82"/>
      <c r="F29" s="82"/>
      <c r="G29" s="82"/>
      <c r="H29" s="10" t="s">
        <v>67</v>
      </c>
      <c r="I29" s="10"/>
      <c r="J29" s="10"/>
    </row>
    <row r="30" spans="1:10" s="9" customFormat="1" x14ac:dyDescent="0.2">
      <c r="A30" s="167" t="s">
        <v>68</v>
      </c>
      <c r="B30" s="49"/>
      <c r="C30" s="82" t="s">
        <v>61</v>
      </c>
      <c r="D30" s="82"/>
      <c r="E30" s="82"/>
      <c r="F30" s="82"/>
      <c r="G30" s="82"/>
      <c r="H30" s="10" t="s">
        <v>69</v>
      </c>
      <c r="I30" s="10"/>
      <c r="J30" s="10"/>
    </row>
    <row r="31" spans="1:10" s="9" customFormat="1" x14ac:dyDescent="0.2">
      <c r="A31" s="283" t="s">
        <v>70</v>
      </c>
      <c r="B31" s="283"/>
      <c r="C31" s="283"/>
      <c r="D31" s="283"/>
      <c r="E31" s="283"/>
      <c r="F31" s="283"/>
      <c r="G31" s="283"/>
      <c r="H31" s="10" t="s">
        <v>71</v>
      </c>
      <c r="I31" s="10"/>
      <c r="J31" s="10"/>
    </row>
    <row r="32" spans="1:10" s="9" customFormat="1" x14ac:dyDescent="0.2">
      <c r="A32" s="283"/>
      <c r="B32" s="283"/>
      <c r="C32" s="283"/>
      <c r="D32" s="283"/>
      <c r="E32" s="283"/>
      <c r="F32" s="283"/>
      <c r="G32" s="283"/>
      <c r="H32" s="10" t="s">
        <v>72</v>
      </c>
      <c r="I32" s="10"/>
      <c r="J32" s="10"/>
    </row>
    <row r="33" spans="1:8" s="9" customFormat="1" ht="5" customHeight="1" x14ac:dyDescent="0.2">
      <c r="A33" s="82"/>
      <c r="B33" s="82"/>
      <c r="C33" s="82"/>
      <c r="D33" s="82"/>
      <c r="E33" s="82"/>
      <c r="F33" s="82"/>
      <c r="G33" s="82"/>
      <c r="H33" s="10" t="s">
        <v>73</v>
      </c>
    </row>
    <row r="34" spans="1:8" s="10" customFormat="1" x14ac:dyDescent="0.2">
      <c r="A34" s="212" t="s">
        <v>74</v>
      </c>
      <c r="B34" s="212"/>
      <c r="C34" s="212"/>
      <c r="D34" s="212"/>
      <c r="E34" s="212"/>
      <c r="F34" s="212"/>
      <c r="G34" s="212"/>
    </row>
    <row r="35" spans="1:8" s="9" customFormat="1" x14ac:dyDescent="0.2">
      <c r="A35" s="212"/>
      <c r="B35" s="212"/>
      <c r="C35" s="212"/>
      <c r="D35" s="212"/>
      <c r="E35" s="212"/>
      <c r="F35" s="212"/>
      <c r="G35" s="212"/>
      <c r="H35" s="45" t="s">
        <v>75</v>
      </c>
    </row>
    <row r="36" spans="1:8" s="9" customFormat="1" x14ac:dyDescent="0.2">
      <c r="A36" s="212"/>
      <c r="B36" s="212"/>
      <c r="C36" s="212"/>
      <c r="D36" s="212"/>
      <c r="E36" s="212"/>
      <c r="F36" s="212"/>
      <c r="G36" s="212"/>
      <c r="H36" s="45" t="s">
        <v>76</v>
      </c>
    </row>
    <row r="37" spans="1:8" s="9" customFormat="1" ht="17" thickBot="1" x14ac:dyDescent="0.25">
      <c r="A37" s="282"/>
      <c r="B37" s="282"/>
      <c r="C37" s="282"/>
      <c r="D37" s="282"/>
      <c r="E37" s="282"/>
      <c r="F37" s="282"/>
      <c r="G37" s="282"/>
      <c r="H37" s="45" t="s">
        <v>77</v>
      </c>
    </row>
    <row r="38" spans="1:8" s="9" customFormat="1" ht="17" thickBot="1" x14ac:dyDescent="0.25">
      <c r="A38" s="245" t="s">
        <v>78</v>
      </c>
      <c r="B38" s="246"/>
      <c r="C38" s="164" t="s">
        <v>79</v>
      </c>
      <c r="D38" s="26"/>
      <c r="E38" s="164" t="s">
        <v>80</v>
      </c>
      <c r="F38" s="243" t="s">
        <v>81</v>
      </c>
      <c r="G38" s="244"/>
      <c r="H38" s="45" t="s">
        <v>82</v>
      </c>
    </row>
    <row r="39" spans="1:8" s="9" customFormat="1" x14ac:dyDescent="0.2">
      <c r="A39" s="247"/>
      <c r="B39" s="248"/>
      <c r="C39" s="30"/>
      <c r="D39" s="31"/>
      <c r="E39" s="44"/>
      <c r="F39" s="249"/>
      <c r="G39" s="250"/>
      <c r="H39" s="45" t="s">
        <v>73</v>
      </c>
    </row>
    <row r="40" spans="1:8" s="9" customFormat="1" x14ac:dyDescent="0.2">
      <c r="A40" s="33" t="s">
        <v>83</v>
      </c>
      <c r="B40" s="234"/>
      <c r="C40" s="235"/>
      <c r="D40" s="235"/>
      <c r="E40" s="235"/>
      <c r="F40" s="235"/>
      <c r="G40" s="236"/>
      <c r="H40" s="10"/>
    </row>
    <row r="41" spans="1:8" x14ac:dyDescent="0.2">
      <c r="A41" s="34"/>
      <c r="B41" s="237"/>
      <c r="C41" s="238"/>
      <c r="D41" s="238"/>
      <c r="E41" s="238"/>
      <c r="F41" s="238"/>
      <c r="G41" s="239"/>
      <c r="H41" s="10"/>
    </row>
    <row r="42" spans="1:8" ht="17" thickBot="1" x14ac:dyDescent="0.25">
      <c r="A42" s="35"/>
      <c r="B42" s="240"/>
      <c r="C42" s="241"/>
      <c r="D42" s="241"/>
      <c r="E42" s="241"/>
      <c r="F42" s="241"/>
      <c r="G42" s="242"/>
      <c r="H42" s="10"/>
    </row>
    <row r="43" spans="1:8" ht="17" thickBot="1" x14ac:dyDescent="0.25">
      <c r="A43" s="251" t="s">
        <v>84</v>
      </c>
      <c r="B43" s="252"/>
      <c r="C43" s="165" t="s">
        <v>79</v>
      </c>
      <c r="D43" s="36"/>
      <c r="E43" s="165" t="s">
        <v>80</v>
      </c>
      <c r="F43" s="277" t="s">
        <v>81</v>
      </c>
      <c r="G43" s="278"/>
      <c r="H43" s="10"/>
    </row>
    <row r="44" spans="1:8" s="6" customFormat="1" x14ac:dyDescent="0.2">
      <c r="A44" s="247"/>
      <c r="B44" s="248"/>
      <c r="C44" s="30"/>
      <c r="D44" s="31"/>
      <c r="E44" s="44"/>
      <c r="F44" s="249"/>
      <c r="G44" s="250"/>
      <c r="H44" s="8"/>
    </row>
    <row r="45" spans="1:8" s="6" customFormat="1" x14ac:dyDescent="0.2">
      <c r="A45" s="33" t="s">
        <v>83</v>
      </c>
      <c r="B45" s="234"/>
      <c r="C45" s="235"/>
      <c r="D45" s="235"/>
      <c r="E45" s="235"/>
      <c r="F45" s="235"/>
      <c r="G45" s="236"/>
      <c r="H45" s="10"/>
    </row>
    <row r="46" spans="1:8" s="6" customFormat="1" x14ac:dyDescent="0.2">
      <c r="A46" s="34"/>
      <c r="B46" s="237"/>
      <c r="C46" s="238"/>
      <c r="D46" s="238"/>
      <c r="E46" s="238"/>
      <c r="F46" s="238"/>
      <c r="G46" s="239"/>
      <c r="H46" s="10"/>
    </row>
    <row r="47" spans="1:8" s="6" customFormat="1" ht="17" thickBot="1" x14ac:dyDescent="0.25">
      <c r="A47" s="35"/>
      <c r="B47" s="240"/>
      <c r="C47" s="241"/>
      <c r="D47" s="241"/>
      <c r="E47" s="241"/>
      <c r="F47" s="241"/>
      <c r="G47" s="242"/>
      <c r="H47" s="10"/>
    </row>
    <row r="48" spans="1:8" s="6" customFormat="1" ht="17" thickBot="1" x14ac:dyDescent="0.25">
      <c r="A48" s="251" t="s">
        <v>85</v>
      </c>
      <c r="B48" s="252"/>
      <c r="C48" s="165" t="s">
        <v>79</v>
      </c>
      <c r="D48" s="36"/>
      <c r="E48" s="165" t="s">
        <v>80</v>
      </c>
      <c r="F48" s="277" t="s">
        <v>81</v>
      </c>
      <c r="G48" s="278"/>
      <c r="H48" s="10"/>
    </row>
    <row r="49" spans="1:8" s="6" customFormat="1" x14ac:dyDescent="0.2">
      <c r="A49" s="247"/>
      <c r="B49" s="248"/>
      <c r="C49" s="30"/>
      <c r="D49" s="31"/>
      <c r="E49" s="44"/>
      <c r="F49" s="249"/>
      <c r="G49" s="250"/>
      <c r="H49" s="10"/>
    </row>
    <row r="50" spans="1:8" s="6" customFormat="1" x14ac:dyDescent="0.2">
      <c r="A50" s="33" t="s">
        <v>83</v>
      </c>
      <c r="B50" s="234"/>
      <c r="C50" s="235"/>
      <c r="D50" s="235"/>
      <c r="E50" s="235"/>
      <c r="F50" s="235"/>
      <c r="G50" s="236"/>
      <c r="H50" s="10"/>
    </row>
    <row r="51" spans="1:8" s="6" customFormat="1" x14ac:dyDescent="0.2">
      <c r="A51" s="34"/>
      <c r="B51" s="237"/>
      <c r="C51" s="238"/>
      <c r="D51" s="238"/>
      <c r="E51" s="238"/>
      <c r="F51" s="238"/>
      <c r="G51" s="239"/>
      <c r="H51" s="10"/>
    </row>
    <row r="52" spans="1:8" s="6" customFormat="1" ht="16" customHeight="1" thickBot="1" x14ac:dyDescent="0.25">
      <c r="A52" s="35"/>
      <c r="B52" s="240"/>
      <c r="C52" s="241"/>
      <c r="D52" s="241"/>
      <c r="E52" s="241"/>
      <c r="F52" s="241"/>
      <c r="G52" s="242"/>
      <c r="H52" s="10"/>
    </row>
    <row r="53" spans="1:8" s="8" customFormat="1" ht="17" customHeight="1" thickBot="1" x14ac:dyDescent="0.25">
      <c r="A53" s="251" t="s">
        <v>86</v>
      </c>
      <c r="B53" s="252"/>
      <c r="C53" s="165" t="s">
        <v>79</v>
      </c>
      <c r="D53" s="36"/>
      <c r="E53" s="165" t="s">
        <v>80</v>
      </c>
      <c r="F53" s="277" t="s">
        <v>81</v>
      </c>
      <c r="G53" s="278"/>
      <c r="H53" s="10"/>
    </row>
    <row r="54" spans="1:8" x14ac:dyDescent="0.2">
      <c r="A54" s="247"/>
      <c r="B54" s="248"/>
      <c r="C54" s="30"/>
      <c r="D54" s="31"/>
      <c r="E54" s="44"/>
      <c r="F54" s="249"/>
      <c r="G54" s="250"/>
      <c r="H54" s="10"/>
    </row>
    <row r="55" spans="1:8" x14ac:dyDescent="0.2">
      <c r="A55" s="33" t="s">
        <v>83</v>
      </c>
      <c r="B55" s="234"/>
      <c r="C55" s="235"/>
      <c r="D55" s="235"/>
      <c r="E55" s="235"/>
      <c r="F55" s="235"/>
      <c r="G55" s="236"/>
      <c r="H55" s="10"/>
    </row>
    <row r="56" spans="1:8" x14ac:dyDescent="0.2">
      <c r="A56" s="34"/>
      <c r="B56" s="237"/>
      <c r="C56" s="238"/>
      <c r="D56" s="238"/>
      <c r="E56" s="238"/>
      <c r="F56" s="238"/>
      <c r="G56" s="239"/>
      <c r="H56" s="10"/>
    </row>
    <row r="57" spans="1:8" ht="17" thickBot="1" x14ac:dyDescent="0.25">
      <c r="A57" s="35"/>
      <c r="B57" s="240"/>
      <c r="C57" s="241"/>
      <c r="D57" s="241"/>
      <c r="E57" s="241"/>
      <c r="F57" s="241"/>
      <c r="G57" s="242"/>
      <c r="H57" s="10"/>
    </row>
    <row r="58" spans="1:8" x14ac:dyDescent="0.2">
      <c r="A58" s="82"/>
      <c r="B58" s="82"/>
      <c r="C58" s="82"/>
      <c r="D58" s="82"/>
      <c r="E58" s="82"/>
      <c r="F58" s="82"/>
      <c r="G58" s="82"/>
      <c r="H58" s="10"/>
    </row>
    <row r="59" spans="1:8" s="6" customFormat="1" ht="12" customHeight="1" x14ac:dyDescent="0.2">
      <c r="A59" s="2" t="s">
        <v>87</v>
      </c>
      <c r="B59" s="82"/>
      <c r="C59" s="82"/>
      <c r="D59" s="82"/>
      <c r="E59" s="82"/>
      <c r="F59" s="82"/>
      <c r="G59" s="82"/>
      <c r="H59" s="10"/>
    </row>
    <row r="60" spans="1:8" x14ac:dyDescent="0.2">
      <c r="A60" s="262" t="s">
        <v>88</v>
      </c>
      <c r="B60" s="262"/>
      <c r="C60" s="262"/>
      <c r="D60" s="262"/>
      <c r="E60" s="262"/>
      <c r="F60" s="262"/>
      <c r="G60" s="262"/>
      <c r="H60" s="10"/>
    </row>
    <row r="61" spans="1:8" x14ac:dyDescent="0.2">
      <c r="A61" s="166"/>
      <c r="B61" s="232" t="s">
        <v>89</v>
      </c>
      <c r="C61" s="232"/>
      <c r="D61" s="166"/>
      <c r="E61" s="166"/>
      <c r="F61" s="166"/>
      <c r="G61" s="166"/>
      <c r="H61" s="10"/>
    </row>
    <row r="62" spans="1:8" x14ac:dyDescent="0.2">
      <c r="A62" s="22" t="s">
        <v>90</v>
      </c>
      <c r="B62" s="225"/>
      <c r="C62" s="226"/>
      <c r="D62" s="82"/>
      <c r="E62" s="82"/>
      <c r="F62" s="82"/>
      <c r="G62" s="82"/>
      <c r="H62" s="10"/>
    </row>
    <row r="63" spans="1:8" x14ac:dyDescent="0.2">
      <c r="A63" s="82"/>
      <c r="B63" s="82"/>
      <c r="C63" s="82"/>
      <c r="D63" s="82"/>
      <c r="E63" s="82"/>
      <c r="F63" s="82"/>
      <c r="G63" s="82"/>
      <c r="H63" s="10"/>
    </row>
    <row r="64" spans="1:8" ht="7" customHeight="1" x14ac:dyDescent="0.2">
      <c r="A64" s="212" t="s">
        <v>91</v>
      </c>
      <c r="B64" s="212"/>
      <c r="C64" s="212"/>
      <c r="D64" s="212"/>
      <c r="E64" s="212"/>
      <c r="F64" s="212"/>
      <c r="G64" s="212"/>
      <c r="H64" s="10"/>
    </row>
    <row r="65" spans="1:8" x14ac:dyDescent="0.2">
      <c r="A65" s="212"/>
      <c r="B65" s="212"/>
      <c r="C65" s="212"/>
      <c r="D65" s="212"/>
      <c r="E65" s="212"/>
      <c r="F65" s="212"/>
      <c r="G65" s="212"/>
      <c r="H65" s="10"/>
    </row>
    <row r="66" spans="1:8" x14ac:dyDescent="0.2">
      <c r="A66" s="212"/>
      <c r="B66" s="212"/>
      <c r="C66" s="212"/>
      <c r="D66" s="212"/>
      <c r="E66" s="212"/>
      <c r="F66" s="212"/>
      <c r="G66" s="212"/>
      <c r="H66" s="10"/>
    </row>
    <row r="67" spans="1:8" ht="26" customHeight="1" x14ac:dyDescent="0.2">
      <c r="A67" s="212"/>
      <c r="B67" s="212"/>
      <c r="C67" s="212"/>
      <c r="D67" s="212"/>
      <c r="E67" s="212"/>
      <c r="F67" s="212"/>
      <c r="G67" s="212"/>
      <c r="H67" s="10"/>
    </row>
    <row r="68" spans="1:8" x14ac:dyDescent="0.2">
      <c r="A68" s="167" t="s">
        <v>92</v>
      </c>
      <c r="B68" s="37"/>
      <c r="C68" s="167" t="s">
        <v>93</v>
      </c>
      <c r="D68" s="37"/>
      <c r="E68" s="167" t="s">
        <v>94</v>
      </c>
      <c r="F68" s="29"/>
      <c r="G68" s="82"/>
      <c r="H68" s="10"/>
    </row>
    <row r="69" spans="1:8" x14ac:dyDescent="0.2">
      <c r="A69" s="167" t="s">
        <v>92</v>
      </c>
      <c r="B69" s="37"/>
      <c r="C69" s="167" t="s">
        <v>93</v>
      </c>
      <c r="D69" s="37"/>
      <c r="E69" s="167" t="s">
        <v>94</v>
      </c>
      <c r="F69" s="29"/>
      <c r="G69" s="82"/>
      <c r="H69" s="10"/>
    </row>
    <row r="70" spans="1:8" x14ac:dyDescent="0.2">
      <c r="A70" s="167" t="s">
        <v>92</v>
      </c>
      <c r="B70" s="37"/>
      <c r="C70" s="167" t="s">
        <v>93</v>
      </c>
      <c r="D70" s="37"/>
      <c r="E70" s="167" t="s">
        <v>94</v>
      </c>
      <c r="F70" s="29"/>
      <c r="G70" s="82"/>
      <c r="H70" s="10"/>
    </row>
    <row r="71" spans="1:8" x14ac:dyDescent="0.2">
      <c r="A71" s="167" t="s">
        <v>92</v>
      </c>
      <c r="B71" s="37"/>
      <c r="C71" s="167" t="s">
        <v>93</v>
      </c>
      <c r="D71" s="37"/>
      <c r="E71" s="167" t="s">
        <v>94</v>
      </c>
      <c r="F71" s="29"/>
      <c r="G71" s="82"/>
      <c r="H71" s="10"/>
    </row>
    <row r="72" spans="1:8" x14ac:dyDescent="0.2">
      <c r="A72" s="167" t="s">
        <v>92</v>
      </c>
      <c r="B72" s="37"/>
      <c r="C72" s="167" t="s">
        <v>93</v>
      </c>
      <c r="D72" s="37"/>
      <c r="E72" s="167" t="s">
        <v>94</v>
      </c>
      <c r="F72" s="29"/>
      <c r="G72" s="82"/>
      <c r="H72" s="10"/>
    </row>
    <row r="73" spans="1:8" ht="8" customHeight="1" x14ac:dyDescent="0.2">
      <c r="A73" s="82"/>
      <c r="B73" s="82"/>
      <c r="C73" s="82"/>
      <c r="D73" s="82"/>
      <c r="E73" s="82"/>
      <c r="F73" s="82"/>
      <c r="G73" s="82"/>
      <c r="H73" s="10"/>
    </row>
    <row r="74" spans="1:8" ht="11" customHeight="1" x14ac:dyDescent="0.2">
      <c r="A74" s="255" t="s">
        <v>95</v>
      </c>
      <c r="B74" s="255"/>
      <c r="C74" s="255"/>
      <c r="D74" s="255"/>
      <c r="E74" s="255"/>
      <c r="F74" s="255"/>
      <c r="G74" s="255"/>
      <c r="H74" s="10"/>
    </row>
    <row r="75" spans="1:8" ht="21" customHeight="1" x14ac:dyDescent="0.2">
      <c r="A75" s="256"/>
      <c r="B75" s="256"/>
      <c r="C75" s="256"/>
      <c r="D75" s="256"/>
      <c r="E75" s="256"/>
      <c r="F75" s="256"/>
      <c r="G75" s="256"/>
      <c r="H75" s="10"/>
    </row>
    <row r="76" spans="1:8" ht="35" customHeight="1" x14ac:dyDescent="0.2">
      <c r="A76" s="50" t="s">
        <v>96</v>
      </c>
      <c r="B76" s="46" t="s">
        <v>97</v>
      </c>
      <c r="C76" s="258" t="s">
        <v>98</v>
      </c>
      <c r="D76" s="259"/>
      <c r="E76" s="48" t="s">
        <v>99</v>
      </c>
      <c r="F76" s="258" t="s">
        <v>100</v>
      </c>
      <c r="G76" s="259"/>
      <c r="H76" s="10" t="s">
        <v>101</v>
      </c>
    </row>
    <row r="77" spans="1:8" x14ac:dyDescent="0.2">
      <c r="A77" s="15" t="s">
        <v>8</v>
      </c>
      <c r="B77" s="47"/>
      <c r="C77" s="208"/>
      <c r="D77" s="209"/>
      <c r="E77" s="42"/>
      <c r="F77" s="208"/>
      <c r="G77" s="209"/>
      <c r="H77" s="10" t="s">
        <v>102</v>
      </c>
    </row>
    <row r="78" spans="1:8" s="6" customFormat="1" x14ac:dyDescent="0.2">
      <c r="A78" s="15" t="s">
        <v>11</v>
      </c>
      <c r="B78" s="47"/>
      <c r="C78" s="208"/>
      <c r="D78" s="209"/>
      <c r="E78" s="42"/>
      <c r="F78" s="208"/>
      <c r="G78" s="209"/>
      <c r="H78" s="10" t="s">
        <v>103</v>
      </c>
    </row>
    <row r="79" spans="1:8" s="6" customFormat="1" x14ac:dyDescent="0.2">
      <c r="A79" s="15" t="s">
        <v>14</v>
      </c>
      <c r="B79" s="47"/>
      <c r="C79" s="208"/>
      <c r="D79" s="209"/>
      <c r="E79" s="42"/>
      <c r="F79" s="208"/>
      <c r="G79" s="209"/>
      <c r="H79" s="10" t="s">
        <v>104</v>
      </c>
    </row>
    <row r="80" spans="1:8" x14ac:dyDescent="0.2">
      <c r="A80" s="15" t="s">
        <v>15</v>
      </c>
      <c r="B80" s="47"/>
      <c r="C80" s="208"/>
      <c r="D80" s="209"/>
      <c r="E80" s="42"/>
      <c r="F80" s="208"/>
      <c r="G80" s="209"/>
      <c r="H80" s="10" t="s">
        <v>105</v>
      </c>
    </row>
    <row r="81" spans="1:8" s="6" customFormat="1" x14ac:dyDescent="0.2">
      <c r="A81" s="15" t="s">
        <v>17</v>
      </c>
      <c r="B81" s="47"/>
      <c r="C81" s="253"/>
      <c r="D81" s="254"/>
      <c r="E81" s="42"/>
      <c r="F81" s="208"/>
      <c r="G81" s="209"/>
      <c r="H81" s="10"/>
    </row>
    <row r="82" spans="1:8" x14ac:dyDescent="0.2">
      <c r="A82" s="15" t="s">
        <v>20</v>
      </c>
      <c r="B82" s="47"/>
      <c r="C82" s="208"/>
      <c r="D82" s="209"/>
      <c r="E82" s="42"/>
      <c r="F82" s="208"/>
      <c r="G82" s="209"/>
      <c r="H82" s="10"/>
    </row>
    <row r="83" spans="1:8" s="6" customFormat="1" x14ac:dyDescent="0.2">
      <c r="A83" s="15" t="s">
        <v>21</v>
      </c>
      <c r="B83" s="47"/>
      <c r="C83" s="208"/>
      <c r="D83" s="209"/>
      <c r="E83" s="42"/>
      <c r="F83" s="208"/>
      <c r="G83" s="209"/>
      <c r="H83" s="10"/>
    </row>
    <row r="84" spans="1:8" ht="16" customHeight="1" x14ac:dyDescent="0.2">
      <c r="A84" s="15" t="s">
        <v>23</v>
      </c>
      <c r="B84" s="47"/>
      <c r="C84" s="208"/>
      <c r="D84" s="209"/>
      <c r="E84" s="42"/>
      <c r="F84" s="208"/>
      <c r="G84" s="209"/>
      <c r="H84" s="10"/>
    </row>
    <row r="85" spans="1:8" x14ac:dyDescent="0.2">
      <c r="A85" s="15" t="s">
        <v>26</v>
      </c>
      <c r="B85" s="47"/>
      <c r="C85" s="208"/>
      <c r="D85" s="209"/>
      <c r="E85" s="42"/>
      <c r="F85" s="208"/>
      <c r="G85" s="209"/>
      <c r="H85" s="10"/>
    </row>
    <row r="86" spans="1:8" x14ac:dyDescent="0.2">
      <c r="A86" s="15" t="s">
        <v>29</v>
      </c>
      <c r="B86" s="47"/>
      <c r="C86" s="208"/>
      <c r="D86" s="209"/>
      <c r="E86" s="42"/>
      <c r="F86" s="208"/>
      <c r="G86" s="209"/>
      <c r="H86" s="10"/>
    </row>
    <row r="87" spans="1:8" x14ac:dyDescent="0.2">
      <c r="A87" s="16" t="s">
        <v>32</v>
      </c>
      <c r="B87" s="38"/>
      <c r="C87" s="260"/>
      <c r="D87" s="261"/>
      <c r="E87" s="29"/>
      <c r="F87" s="208"/>
      <c r="G87" s="209"/>
      <c r="H87" s="10"/>
    </row>
    <row r="88" spans="1:8" ht="50" customHeight="1" x14ac:dyDescent="0.2">
      <c r="A88" s="82"/>
      <c r="B88" s="82"/>
      <c r="C88" s="82"/>
      <c r="D88" s="82"/>
      <c r="E88" s="82"/>
      <c r="F88" s="82"/>
      <c r="G88" s="82"/>
      <c r="H88" s="10"/>
    </row>
    <row r="89" spans="1:8" x14ac:dyDescent="0.2">
      <c r="A89" s="2" t="s">
        <v>106</v>
      </c>
      <c r="B89" s="82"/>
      <c r="C89" s="82"/>
      <c r="D89" s="82"/>
      <c r="E89" s="82"/>
      <c r="F89" s="82"/>
      <c r="G89" s="82"/>
      <c r="H89" s="10"/>
    </row>
    <row r="90" spans="1:8" x14ac:dyDescent="0.2">
      <c r="A90" s="264" t="s">
        <v>107</v>
      </c>
      <c r="B90" s="264"/>
      <c r="C90" s="264"/>
      <c r="D90" s="264"/>
      <c r="E90" s="264"/>
      <c r="F90" s="264"/>
      <c r="G90" s="264"/>
      <c r="H90" s="10"/>
    </row>
    <row r="91" spans="1:8" x14ac:dyDescent="0.2">
      <c r="A91" s="264"/>
      <c r="B91" s="264"/>
      <c r="C91" s="264"/>
      <c r="D91" s="264"/>
      <c r="E91" s="264"/>
      <c r="F91" s="264"/>
      <c r="G91" s="264"/>
      <c r="H91" s="10"/>
    </row>
    <row r="92" spans="1:8" ht="16" customHeight="1" x14ac:dyDescent="0.2">
      <c r="A92" s="167" t="s">
        <v>108</v>
      </c>
      <c r="B92" s="225"/>
      <c r="C92" s="226"/>
      <c r="D92" s="82"/>
      <c r="E92" s="82"/>
      <c r="F92" s="82"/>
      <c r="G92" s="82"/>
      <c r="H92" s="10"/>
    </row>
    <row r="93" spans="1:8" x14ac:dyDescent="0.2">
      <c r="A93" s="82"/>
      <c r="B93" s="82"/>
      <c r="C93" s="82"/>
      <c r="D93" s="82"/>
      <c r="E93" s="82"/>
      <c r="F93" s="82"/>
      <c r="G93" s="82"/>
      <c r="H93" s="10"/>
    </row>
    <row r="94" spans="1:8" x14ac:dyDescent="0.2">
      <c r="A94" s="263" t="s">
        <v>109</v>
      </c>
      <c r="B94" s="263"/>
      <c r="C94" s="263"/>
      <c r="D94" s="263"/>
      <c r="E94" s="263"/>
      <c r="F94" s="263"/>
      <c r="G94" s="263"/>
      <c r="H94" s="10"/>
    </row>
    <row r="95" spans="1:8" x14ac:dyDescent="0.2">
      <c r="A95" s="167" t="s">
        <v>108</v>
      </c>
      <c r="B95" s="225"/>
      <c r="C95" s="226"/>
      <c r="D95" s="82"/>
      <c r="E95" s="82"/>
      <c r="F95" s="82"/>
      <c r="G95" s="82"/>
      <c r="H95" s="10"/>
    </row>
    <row r="96" spans="1:8" ht="16" customHeight="1" x14ac:dyDescent="0.2">
      <c r="A96" s="82"/>
      <c r="B96" s="82"/>
      <c r="C96" s="82"/>
      <c r="D96" s="82"/>
      <c r="E96" s="82"/>
      <c r="F96" s="82"/>
      <c r="G96" s="82"/>
      <c r="H96" s="10"/>
    </row>
    <row r="97" spans="1:7" ht="16" customHeight="1" x14ac:dyDescent="0.2">
      <c r="A97" s="212" t="s">
        <v>110</v>
      </c>
      <c r="B97" s="212"/>
      <c r="C97" s="212"/>
      <c r="D97" s="212"/>
      <c r="E97" s="212"/>
      <c r="F97" s="212"/>
      <c r="G97" s="212"/>
    </row>
    <row r="98" spans="1:7" x14ac:dyDescent="0.2">
      <c r="A98" s="82"/>
      <c r="B98" s="14" t="s">
        <v>111</v>
      </c>
      <c r="C98" s="29"/>
      <c r="D98" s="14" t="s">
        <v>112</v>
      </c>
      <c r="E98" s="29"/>
      <c r="F98" s="82"/>
      <c r="G98" s="82"/>
    </row>
    <row r="99" spans="1:7" x14ac:dyDescent="0.2">
      <c r="A99" s="82"/>
      <c r="B99" s="82"/>
      <c r="C99" s="82"/>
      <c r="D99" s="82"/>
      <c r="E99" s="82"/>
      <c r="F99" s="82"/>
      <c r="G99" s="82"/>
    </row>
    <row r="100" spans="1:7" x14ac:dyDescent="0.2">
      <c r="A100" s="212" t="s">
        <v>113</v>
      </c>
      <c r="B100" s="212"/>
      <c r="C100" s="212"/>
      <c r="D100" s="212"/>
      <c r="E100" s="212"/>
      <c r="F100" s="212"/>
      <c r="G100" s="212"/>
    </row>
    <row r="101" spans="1:7" x14ac:dyDescent="0.2">
      <c r="A101" s="82"/>
      <c r="B101" s="14" t="s">
        <v>111</v>
      </c>
      <c r="C101" s="29"/>
      <c r="D101" s="14" t="s">
        <v>112</v>
      </c>
      <c r="E101" s="29"/>
      <c r="F101" s="82"/>
      <c r="G101" s="82"/>
    </row>
    <row r="102" spans="1:7" x14ac:dyDescent="0.2">
      <c r="A102" s="82"/>
      <c r="B102" s="82"/>
      <c r="C102" s="82"/>
      <c r="D102" s="82"/>
      <c r="E102" s="82"/>
      <c r="F102" s="82"/>
      <c r="G102" s="82"/>
    </row>
    <row r="103" spans="1:7" x14ac:dyDescent="0.2">
      <c r="A103" s="212" t="s">
        <v>114</v>
      </c>
      <c r="B103" s="212"/>
      <c r="C103" s="212"/>
      <c r="D103" s="212"/>
      <c r="E103" s="212"/>
      <c r="F103" s="212"/>
      <c r="G103" s="212"/>
    </row>
    <row r="104" spans="1:7" x14ac:dyDescent="0.2">
      <c r="A104" s="212"/>
      <c r="B104" s="212"/>
      <c r="C104" s="212"/>
      <c r="D104" s="212"/>
      <c r="E104" s="212"/>
      <c r="F104" s="212"/>
      <c r="G104" s="212"/>
    </row>
    <row r="105" spans="1:7" x14ac:dyDescent="0.2">
      <c r="A105" s="167" t="s">
        <v>108</v>
      </c>
      <c r="B105" s="230"/>
      <c r="C105" s="231"/>
      <c r="D105" s="82" t="s">
        <v>115</v>
      </c>
      <c r="E105" s="82"/>
      <c r="F105" s="82"/>
      <c r="G105" s="82"/>
    </row>
    <row r="106" spans="1:7" x14ac:dyDescent="0.2">
      <c r="A106" s="82"/>
      <c r="B106" s="82"/>
      <c r="C106" s="82"/>
      <c r="D106" s="82"/>
      <c r="E106" s="82"/>
      <c r="F106" s="82"/>
      <c r="G106" s="82"/>
    </row>
    <row r="107" spans="1:7" x14ac:dyDescent="0.2">
      <c r="A107" s="212" t="s">
        <v>116</v>
      </c>
      <c r="B107" s="212"/>
      <c r="C107" s="212"/>
      <c r="D107" s="212"/>
      <c r="E107" s="212"/>
      <c r="F107" s="212"/>
      <c r="G107" s="212"/>
    </row>
    <row r="108" spans="1:7" x14ac:dyDescent="0.2">
      <c r="A108" s="212"/>
      <c r="B108" s="212"/>
      <c r="C108" s="212"/>
      <c r="D108" s="212"/>
      <c r="E108" s="212"/>
      <c r="F108" s="212"/>
      <c r="G108" s="212"/>
    </row>
    <row r="109" spans="1:7" x14ac:dyDescent="0.2">
      <c r="A109" s="167" t="s">
        <v>108</v>
      </c>
      <c r="B109" s="230"/>
      <c r="C109" s="231"/>
      <c r="D109" s="82" t="s">
        <v>117</v>
      </c>
      <c r="E109" s="82"/>
      <c r="F109" s="82"/>
      <c r="G109" s="82"/>
    </row>
    <row r="110" spans="1:7" x14ac:dyDescent="0.2">
      <c r="A110" s="82"/>
      <c r="B110" s="82"/>
      <c r="C110" s="82"/>
      <c r="D110" s="82"/>
      <c r="E110" s="82"/>
      <c r="F110" s="82"/>
      <c r="G110" s="82"/>
    </row>
    <row r="111" spans="1:7" x14ac:dyDescent="0.2">
      <c r="A111" s="2" t="s">
        <v>118</v>
      </c>
      <c r="B111" s="82"/>
      <c r="C111" s="82"/>
      <c r="D111" s="82"/>
      <c r="E111" s="82"/>
      <c r="F111" s="82"/>
      <c r="G111" s="82"/>
    </row>
    <row r="112" spans="1:7" s="9" customFormat="1" ht="16" customHeight="1" x14ac:dyDescent="0.2">
      <c r="A112" s="212" t="s">
        <v>119</v>
      </c>
      <c r="B112" s="212"/>
      <c r="C112" s="212"/>
      <c r="D112" s="212"/>
      <c r="E112" s="212"/>
      <c r="F112" s="212"/>
      <c r="G112" s="212"/>
    </row>
    <row r="113" spans="1:8" x14ac:dyDescent="0.2">
      <c r="A113" s="212"/>
      <c r="B113" s="212"/>
      <c r="C113" s="212"/>
      <c r="D113" s="212"/>
      <c r="E113" s="212"/>
      <c r="F113" s="212"/>
      <c r="G113" s="212"/>
      <c r="H113" s="10"/>
    </row>
    <row r="114" spans="1:8" s="10" customFormat="1" x14ac:dyDescent="0.2">
      <c r="A114" s="212"/>
      <c r="B114" s="212"/>
      <c r="C114" s="212"/>
      <c r="D114" s="212"/>
      <c r="E114" s="212"/>
      <c r="F114" s="212"/>
      <c r="G114" s="212"/>
    </row>
    <row r="115" spans="1:8" x14ac:dyDescent="0.2">
      <c r="A115" s="82"/>
      <c r="B115" s="82"/>
      <c r="C115" s="223" t="s">
        <v>120</v>
      </c>
      <c r="D115" s="223"/>
      <c r="E115" s="223"/>
      <c r="F115" s="82"/>
      <c r="G115" s="82"/>
      <c r="H115" s="10"/>
    </row>
    <row r="116" spans="1:8" x14ac:dyDescent="0.2">
      <c r="A116" s="2"/>
      <c r="B116" s="51" t="s">
        <v>121</v>
      </c>
      <c r="C116" s="224" t="s">
        <v>122</v>
      </c>
      <c r="D116" s="224"/>
      <c r="E116" s="163" t="s">
        <v>123</v>
      </c>
      <c r="F116" s="82"/>
      <c r="G116" s="82"/>
      <c r="H116" s="10" t="s">
        <v>124</v>
      </c>
    </row>
    <row r="117" spans="1:8" ht="19" x14ac:dyDescent="0.25">
      <c r="A117" s="52" t="s">
        <v>125</v>
      </c>
      <c r="B117" s="167" t="s">
        <v>126</v>
      </c>
      <c r="C117" s="214"/>
      <c r="D117" s="215"/>
      <c r="E117" s="39"/>
      <c r="F117" s="1" t="s">
        <v>127</v>
      </c>
      <c r="G117" s="1"/>
      <c r="H117" s="10" t="s">
        <v>128</v>
      </c>
    </row>
    <row r="118" spans="1:8" ht="19" x14ac:dyDescent="0.25">
      <c r="A118" s="52" t="s">
        <v>129</v>
      </c>
      <c r="B118" s="167" t="s">
        <v>130</v>
      </c>
      <c r="C118" s="214"/>
      <c r="D118" s="215"/>
      <c r="E118" s="39"/>
      <c r="F118" s="1" t="s">
        <v>127</v>
      </c>
      <c r="G118" s="1"/>
      <c r="H118" s="10"/>
    </row>
    <row r="119" spans="1:8" ht="19" x14ac:dyDescent="0.25">
      <c r="A119" s="82"/>
      <c r="B119" s="167" t="s">
        <v>131</v>
      </c>
      <c r="C119" s="214"/>
      <c r="D119" s="215"/>
      <c r="E119" s="39"/>
      <c r="F119" s="1" t="s">
        <v>127</v>
      </c>
      <c r="G119" s="1"/>
      <c r="H119" s="10"/>
    </row>
    <row r="120" spans="1:8" ht="19" x14ac:dyDescent="0.25">
      <c r="A120" s="167"/>
      <c r="B120" s="162" t="s">
        <v>132</v>
      </c>
      <c r="C120" s="214"/>
      <c r="D120" s="215"/>
      <c r="E120" s="39"/>
      <c r="F120" s="1" t="s">
        <v>127</v>
      </c>
      <c r="G120" s="1"/>
      <c r="H120" s="10"/>
    </row>
    <row r="121" spans="1:8" x14ac:dyDescent="0.2">
      <c r="A121" s="82"/>
      <c r="B121" s="82"/>
      <c r="C121" s="82"/>
      <c r="D121" s="82"/>
      <c r="E121" s="82"/>
      <c r="F121" s="82"/>
      <c r="G121" s="82"/>
      <c r="H121" s="10"/>
    </row>
    <row r="122" spans="1:8" x14ac:dyDescent="0.2">
      <c r="A122" s="212" t="s">
        <v>133</v>
      </c>
      <c r="B122" s="212"/>
      <c r="C122" s="212"/>
      <c r="D122" s="212"/>
      <c r="E122" s="212"/>
      <c r="F122" s="212"/>
      <c r="G122" s="212"/>
      <c r="H122" s="10"/>
    </row>
    <row r="123" spans="1:8" s="10" customFormat="1" x14ac:dyDescent="0.2">
      <c r="A123" s="212"/>
      <c r="B123" s="212"/>
      <c r="C123" s="212"/>
      <c r="D123" s="212"/>
      <c r="E123" s="212"/>
      <c r="F123" s="212"/>
      <c r="G123" s="212"/>
    </row>
    <row r="124" spans="1:8" s="9" customFormat="1" x14ac:dyDescent="0.2">
      <c r="A124" s="212"/>
      <c r="B124" s="212"/>
      <c r="C124" s="212"/>
      <c r="D124" s="212"/>
      <c r="E124" s="212"/>
      <c r="F124" s="212"/>
      <c r="G124" s="212"/>
      <c r="H124" s="10"/>
    </row>
    <row r="125" spans="1:8" x14ac:dyDescent="0.2">
      <c r="A125" s="160"/>
      <c r="B125" s="51" t="s">
        <v>121</v>
      </c>
      <c r="C125" s="227" t="s">
        <v>122</v>
      </c>
      <c r="D125" s="228"/>
      <c r="E125" s="228"/>
      <c r="F125" s="210" t="s">
        <v>123</v>
      </c>
      <c r="G125" s="211"/>
      <c r="H125" s="10"/>
    </row>
    <row r="126" spans="1:8" s="10" customFormat="1" x14ac:dyDescent="0.2">
      <c r="A126" s="82"/>
      <c r="B126" s="82"/>
      <c r="C126" s="219" t="s">
        <v>134</v>
      </c>
      <c r="D126" s="220"/>
      <c r="E126" s="161" t="s">
        <v>135</v>
      </c>
      <c r="F126" s="55" t="s">
        <v>134</v>
      </c>
      <c r="G126" s="28" t="s">
        <v>135</v>
      </c>
    </row>
    <row r="127" spans="1:8" x14ac:dyDescent="0.2">
      <c r="A127" s="82"/>
      <c r="B127" s="2"/>
      <c r="C127" s="216" t="s">
        <v>136</v>
      </c>
      <c r="D127" s="217"/>
      <c r="E127" s="217"/>
      <c r="F127" s="217"/>
      <c r="G127" s="218"/>
      <c r="H127" s="10"/>
    </row>
    <row r="128" spans="1:8" x14ac:dyDescent="0.2">
      <c r="A128" s="52" t="s">
        <v>125</v>
      </c>
      <c r="B128" s="162" t="s">
        <v>126</v>
      </c>
      <c r="C128" s="221"/>
      <c r="D128" s="221"/>
      <c r="E128" s="40"/>
      <c r="F128" s="54"/>
      <c r="G128" s="53"/>
      <c r="H128" s="10"/>
    </row>
    <row r="129" spans="1:7" x14ac:dyDescent="0.2">
      <c r="A129" s="52" t="s">
        <v>129</v>
      </c>
      <c r="B129" s="162" t="s">
        <v>130</v>
      </c>
      <c r="C129" s="221"/>
      <c r="D129" s="221"/>
      <c r="E129" s="40"/>
      <c r="F129" s="54"/>
      <c r="G129" s="53"/>
    </row>
    <row r="130" spans="1:7" x14ac:dyDescent="0.2">
      <c r="A130" s="82"/>
      <c r="B130" s="162" t="s">
        <v>131</v>
      </c>
      <c r="C130" s="221"/>
      <c r="D130" s="221"/>
      <c r="E130" s="40"/>
      <c r="F130" s="54"/>
      <c r="G130" s="53"/>
    </row>
    <row r="131" spans="1:7" x14ac:dyDescent="0.2">
      <c r="A131" s="222" t="s">
        <v>132</v>
      </c>
      <c r="B131" s="222"/>
      <c r="C131" s="221"/>
      <c r="D131" s="221"/>
      <c r="E131" s="40"/>
      <c r="F131" s="54"/>
      <c r="G131" s="53"/>
    </row>
    <row r="132" spans="1:7" ht="22" customHeight="1" x14ac:dyDescent="0.2">
      <c r="A132" s="82"/>
      <c r="B132" s="82"/>
      <c r="C132" s="82"/>
      <c r="D132" s="82"/>
      <c r="E132" s="82"/>
      <c r="F132" s="82"/>
      <c r="G132" s="82"/>
    </row>
    <row r="133" spans="1:7" x14ac:dyDescent="0.2">
      <c r="A133" s="23" t="s">
        <v>137</v>
      </c>
      <c r="B133" s="20"/>
      <c r="C133" s="20"/>
      <c r="D133" s="20"/>
      <c r="E133" s="20"/>
      <c r="F133" s="20"/>
      <c r="G133" s="20"/>
    </row>
    <row r="134" spans="1:7" ht="16" customHeight="1" x14ac:dyDescent="0.2">
      <c r="A134" s="213" t="s">
        <v>138</v>
      </c>
      <c r="B134" s="213"/>
      <c r="C134" s="213"/>
      <c r="D134" s="213"/>
      <c r="E134" s="213"/>
      <c r="F134" s="213"/>
      <c r="G134" s="213"/>
    </row>
    <row r="135" spans="1:7" x14ac:dyDescent="0.2">
      <c r="A135" s="213"/>
      <c r="B135" s="213"/>
      <c r="C135" s="213"/>
      <c r="D135" s="213"/>
      <c r="E135" s="213"/>
      <c r="F135" s="213"/>
      <c r="G135" s="213"/>
    </row>
    <row r="136" spans="1:7" s="9" customFormat="1" x14ac:dyDescent="0.2">
      <c r="A136" s="3"/>
      <c r="B136" s="3"/>
      <c r="C136" s="3"/>
      <c r="D136" s="3"/>
      <c r="E136" s="3"/>
      <c r="F136" s="3"/>
      <c r="G136" s="3"/>
    </row>
    <row r="137" spans="1:7" x14ac:dyDescent="0.2">
      <c r="A137" s="212" t="s">
        <v>139</v>
      </c>
      <c r="B137" s="212"/>
      <c r="C137" s="212"/>
      <c r="D137" s="212"/>
      <c r="E137" s="212"/>
      <c r="F137" s="212"/>
      <c r="G137" s="212"/>
    </row>
    <row r="138" spans="1:7" x14ac:dyDescent="0.2">
      <c r="A138" s="212"/>
      <c r="B138" s="212"/>
      <c r="C138" s="212"/>
      <c r="D138" s="212"/>
      <c r="E138" s="212"/>
      <c r="F138" s="212"/>
      <c r="G138" s="212"/>
    </row>
    <row r="139" spans="1:7" x14ac:dyDescent="0.2">
      <c r="A139" s="82"/>
      <c r="B139" s="82"/>
      <c r="C139" s="223" t="s">
        <v>120</v>
      </c>
      <c r="D139" s="223"/>
      <c r="E139" s="223"/>
      <c r="F139" s="82"/>
      <c r="G139" s="82"/>
    </row>
    <row r="140" spans="1:7" x14ac:dyDescent="0.2">
      <c r="A140" s="2"/>
      <c r="B140" s="51" t="s">
        <v>121</v>
      </c>
      <c r="C140" s="224" t="s">
        <v>122</v>
      </c>
      <c r="D140" s="224"/>
      <c r="E140" s="163" t="s">
        <v>123</v>
      </c>
      <c r="F140" s="82"/>
      <c r="G140" s="82"/>
    </row>
    <row r="141" spans="1:7" ht="19" x14ac:dyDescent="0.25">
      <c r="A141" s="52" t="s">
        <v>125</v>
      </c>
      <c r="B141" s="167" t="s">
        <v>126</v>
      </c>
      <c r="C141" s="214"/>
      <c r="D141" s="215"/>
      <c r="E141" s="39"/>
      <c r="F141" s="1" t="s">
        <v>127</v>
      </c>
      <c r="G141" s="82"/>
    </row>
    <row r="142" spans="1:7" ht="19" x14ac:dyDescent="0.25">
      <c r="A142" s="52" t="s">
        <v>140</v>
      </c>
      <c r="B142" s="167" t="s">
        <v>130</v>
      </c>
      <c r="C142" s="214"/>
      <c r="D142" s="215"/>
      <c r="E142" s="39"/>
      <c r="F142" s="1" t="s">
        <v>127</v>
      </c>
      <c r="G142" s="82"/>
    </row>
    <row r="143" spans="1:7" ht="19" x14ac:dyDescent="0.25">
      <c r="A143" s="82"/>
      <c r="B143" s="167" t="s">
        <v>131</v>
      </c>
      <c r="C143" s="214"/>
      <c r="D143" s="215"/>
      <c r="E143" s="39"/>
      <c r="F143" s="1" t="s">
        <v>127</v>
      </c>
      <c r="G143" s="82"/>
    </row>
    <row r="144" spans="1:7" ht="19" x14ac:dyDescent="0.25">
      <c r="A144" s="167"/>
      <c r="B144" s="162" t="s">
        <v>132</v>
      </c>
      <c r="C144" s="214"/>
      <c r="D144" s="215"/>
      <c r="E144" s="39"/>
      <c r="F144" s="1" t="s">
        <v>127</v>
      </c>
      <c r="G144" s="82"/>
    </row>
    <row r="145" spans="1:7" s="9" customFormat="1" x14ac:dyDescent="0.2">
      <c r="A145" s="3"/>
      <c r="B145" s="3"/>
      <c r="C145" s="3"/>
      <c r="D145" s="3"/>
      <c r="E145" s="3"/>
      <c r="F145" s="3"/>
      <c r="G145" s="3"/>
    </row>
    <row r="146" spans="1:7" s="10" customFormat="1" ht="16" customHeight="1" x14ac:dyDescent="0.2">
      <c r="A146" s="212" t="s">
        <v>141</v>
      </c>
      <c r="B146" s="212"/>
      <c r="C146" s="212"/>
      <c r="D146" s="212"/>
      <c r="E146" s="212"/>
      <c r="F146" s="212"/>
      <c r="G146" s="212"/>
    </row>
    <row r="147" spans="1:7" x14ac:dyDescent="0.2">
      <c r="A147" s="212"/>
      <c r="B147" s="212"/>
      <c r="C147" s="212"/>
      <c r="D147" s="212"/>
      <c r="E147" s="212"/>
      <c r="F147" s="212"/>
      <c r="G147" s="212"/>
    </row>
    <row r="148" spans="1:7" s="10" customFormat="1" x14ac:dyDescent="0.2">
      <c r="A148" s="212"/>
      <c r="B148" s="212"/>
      <c r="C148" s="212"/>
      <c r="D148" s="212"/>
      <c r="E148" s="212"/>
      <c r="F148" s="212"/>
      <c r="G148" s="212"/>
    </row>
    <row r="149" spans="1:7" x14ac:dyDescent="0.2">
      <c r="A149" s="160"/>
      <c r="B149" s="51" t="s">
        <v>121</v>
      </c>
      <c r="C149" s="227" t="s">
        <v>122</v>
      </c>
      <c r="D149" s="228"/>
      <c r="E149" s="228"/>
      <c r="F149" s="210" t="s">
        <v>123</v>
      </c>
      <c r="G149" s="211"/>
    </row>
    <row r="150" spans="1:7" x14ac:dyDescent="0.2">
      <c r="A150" s="82"/>
      <c r="B150" s="82"/>
      <c r="C150" s="219" t="s">
        <v>134</v>
      </c>
      <c r="D150" s="220"/>
      <c r="E150" s="161" t="s">
        <v>135</v>
      </c>
      <c r="F150" s="55" t="s">
        <v>134</v>
      </c>
      <c r="G150" s="28" t="s">
        <v>135</v>
      </c>
    </row>
    <row r="151" spans="1:7" x14ac:dyDescent="0.2">
      <c r="A151" s="82"/>
      <c r="B151" s="2"/>
      <c r="C151" s="216" t="s">
        <v>136</v>
      </c>
      <c r="D151" s="217"/>
      <c r="E151" s="217"/>
      <c r="F151" s="217"/>
      <c r="G151" s="218"/>
    </row>
    <row r="152" spans="1:7" x14ac:dyDescent="0.2">
      <c r="A152" s="52" t="s">
        <v>125</v>
      </c>
      <c r="B152" s="162" t="s">
        <v>126</v>
      </c>
      <c r="C152" s="221"/>
      <c r="D152" s="221"/>
      <c r="E152" s="40"/>
      <c r="F152" s="54"/>
      <c r="G152" s="53"/>
    </row>
    <row r="153" spans="1:7" x14ac:dyDescent="0.2">
      <c r="A153" s="52" t="s">
        <v>140</v>
      </c>
      <c r="B153" s="162" t="s">
        <v>130</v>
      </c>
      <c r="C153" s="221"/>
      <c r="D153" s="221"/>
      <c r="E153" s="40"/>
      <c r="F153" s="54"/>
      <c r="G153" s="53"/>
    </row>
    <row r="154" spans="1:7" x14ac:dyDescent="0.2">
      <c r="A154" s="82"/>
      <c r="B154" s="162" t="s">
        <v>131</v>
      </c>
      <c r="C154" s="221"/>
      <c r="D154" s="221"/>
      <c r="E154" s="40"/>
      <c r="F154" s="54"/>
      <c r="G154" s="53"/>
    </row>
    <row r="155" spans="1:7" x14ac:dyDescent="0.2">
      <c r="A155" s="222" t="s">
        <v>142</v>
      </c>
      <c r="B155" s="222"/>
      <c r="C155" s="221"/>
      <c r="D155" s="221"/>
      <c r="E155" s="40"/>
      <c r="F155" s="54"/>
      <c r="G155" s="53"/>
    </row>
    <row r="156" spans="1:7" x14ac:dyDescent="0.2">
      <c r="A156" s="3"/>
      <c r="B156" s="82"/>
      <c r="C156" s="82"/>
      <c r="D156" s="82"/>
      <c r="E156" s="82"/>
      <c r="F156" s="82"/>
      <c r="G156" s="82"/>
    </row>
    <row r="157" spans="1:7" ht="16" customHeight="1" x14ac:dyDescent="0.2">
      <c r="A157" s="23" t="s">
        <v>143</v>
      </c>
      <c r="B157" s="20"/>
      <c r="C157" s="20"/>
      <c r="D157" s="20"/>
      <c r="E157" s="20"/>
      <c r="F157" s="20"/>
      <c r="G157" s="20"/>
    </row>
    <row r="158" spans="1:7" x14ac:dyDescent="0.2">
      <c r="A158" s="212" t="s">
        <v>144</v>
      </c>
      <c r="B158" s="212"/>
      <c r="C158" s="212"/>
      <c r="D158" s="212"/>
      <c r="E158" s="212"/>
      <c r="F158" s="212"/>
      <c r="G158" s="212"/>
    </row>
    <row r="159" spans="1:7" x14ac:dyDescent="0.2">
      <c r="A159" s="212"/>
      <c r="B159" s="212"/>
      <c r="C159" s="212"/>
      <c r="D159" s="212"/>
      <c r="E159" s="212"/>
      <c r="F159" s="212"/>
      <c r="G159" s="212"/>
    </row>
    <row r="160" spans="1:7" x14ac:dyDescent="0.2">
      <c r="A160" s="167" t="s">
        <v>108</v>
      </c>
      <c r="B160" s="41"/>
      <c r="C160" s="82"/>
      <c r="D160" s="82"/>
      <c r="E160" s="82"/>
      <c r="F160" s="82"/>
      <c r="G160" s="82"/>
    </row>
    <row r="161" spans="1:8" x14ac:dyDescent="0.2">
      <c r="A161" s="212" t="s">
        <v>145</v>
      </c>
      <c r="B161" s="212"/>
      <c r="C161" s="212"/>
      <c r="D161" s="212"/>
      <c r="E161" s="212"/>
      <c r="F161" s="212"/>
      <c r="G161" s="212"/>
      <c r="H161" s="10"/>
    </row>
    <row r="162" spans="1:8" x14ac:dyDescent="0.2">
      <c r="A162" s="212"/>
      <c r="B162" s="212"/>
      <c r="C162" s="212"/>
      <c r="D162" s="212"/>
      <c r="E162" s="212"/>
      <c r="F162" s="212"/>
      <c r="G162" s="212"/>
      <c r="H162" s="10" t="s">
        <v>146</v>
      </c>
    </row>
    <row r="163" spans="1:8" x14ac:dyDescent="0.2">
      <c r="A163" s="271" t="s">
        <v>147</v>
      </c>
      <c r="B163" s="271"/>
      <c r="C163" s="271"/>
      <c r="D163" s="271"/>
      <c r="E163" s="271" t="s">
        <v>148</v>
      </c>
      <c r="F163" s="271"/>
      <c r="G163" s="82"/>
      <c r="H163" s="10" t="s">
        <v>149</v>
      </c>
    </row>
    <row r="164" spans="1:8" x14ac:dyDescent="0.2">
      <c r="A164" s="265"/>
      <c r="B164" s="265"/>
      <c r="C164" s="265"/>
      <c r="D164" s="265"/>
      <c r="E164" s="266"/>
      <c r="F164" s="266"/>
      <c r="G164" s="82"/>
      <c r="H164" s="10" t="s">
        <v>150</v>
      </c>
    </row>
    <row r="165" spans="1:8" x14ac:dyDescent="0.2">
      <c r="A165" s="265"/>
      <c r="B165" s="265"/>
      <c r="C165" s="265"/>
      <c r="D165" s="265"/>
      <c r="E165" s="266"/>
      <c r="F165" s="266"/>
      <c r="G165" s="82"/>
      <c r="H165" s="10"/>
    </row>
    <row r="166" spans="1:8" x14ac:dyDescent="0.2">
      <c r="A166" s="265"/>
      <c r="B166" s="265"/>
      <c r="C166" s="265"/>
      <c r="D166" s="265"/>
      <c r="E166" s="266"/>
      <c r="F166" s="266"/>
      <c r="G166" s="82"/>
      <c r="H166" s="10" t="s">
        <v>124</v>
      </c>
    </row>
    <row r="167" spans="1:8" x14ac:dyDescent="0.2">
      <c r="A167" s="265"/>
      <c r="B167" s="265"/>
      <c r="C167" s="265"/>
      <c r="D167" s="265"/>
      <c r="E167" s="272"/>
      <c r="F167" s="273"/>
      <c r="G167" s="82"/>
      <c r="H167" s="10" t="s">
        <v>128</v>
      </c>
    </row>
    <row r="168" spans="1:8" x14ac:dyDescent="0.2">
      <c r="A168" s="265"/>
      <c r="B168" s="265"/>
      <c r="C168" s="265"/>
      <c r="D168" s="265"/>
      <c r="E168" s="272"/>
      <c r="F168" s="273"/>
      <c r="G168" s="82"/>
      <c r="H168" s="10"/>
    </row>
    <row r="169" spans="1:8" x14ac:dyDescent="0.2">
      <c r="A169" s="82"/>
      <c r="B169" s="82"/>
      <c r="C169" s="82"/>
      <c r="D169" s="82"/>
      <c r="E169" s="82"/>
      <c r="F169" s="82"/>
      <c r="G169" s="82"/>
      <c r="H169" s="10" t="s">
        <v>151</v>
      </c>
    </row>
    <row r="170" spans="1:8" x14ac:dyDescent="0.2">
      <c r="A170" s="212" t="s">
        <v>152</v>
      </c>
      <c r="B170" s="212"/>
      <c r="C170" s="212"/>
      <c r="D170" s="212"/>
      <c r="E170" s="212"/>
      <c r="F170" s="212"/>
      <c r="G170" s="212"/>
      <c r="H170" s="10" t="s">
        <v>153</v>
      </c>
    </row>
    <row r="171" spans="1:8" x14ac:dyDescent="0.2">
      <c r="A171" s="212"/>
      <c r="B171" s="212"/>
      <c r="C171" s="212"/>
      <c r="D171" s="212"/>
      <c r="E171" s="212"/>
      <c r="F171" s="212"/>
      <c r="G171" s="212"/>
      <c r="H171" s="10" t="s">
        <v>154</v>
      </c>
    </row>
    <row r="172" spans="1:8" x14ac:dyDescent="0.2">
      <c r="A172" s="167" t="s">
        <v>108</v>
      </c>
      <c r="B172" s="41"/>
      <c r="C172" s="82"/>
      <c r="D172" s="82"/>
      <c r="E172" s="82"/>
      <c r="F172" s="82"/>
      <c r="G172" s="82"/>
      <c r="H172" s="10"/>
    </row>
    <row r="173" spans="1:8" x14ac:dyDescent="0.2">
      <c r="A173" s="212" t="s">
        <v>155</v>
      </c>
      <c r="B173" s="212"/>
      <c r="C173" s="212"/>
      <c r="D173" s="212"/>
      <c r="E173" s="212"/>
      <c r="F173" s="212"/>
      <c r="G173" s="212"/>
      <c r="H173" s="17">
        <v>0</v>
      </c>
    </row>
    <row r="174" spans="1:8" x14ac:dyDescent="0.2">
      <c r="A174" s="284"/>
      <c r="B174" s="285"/>
      <c r="C174" s="285"/>
      <c r="D174" s="285"/>
      <c r="E174" s="285"/>
      <c r="F174" s="285"/>
      <c r="G174" s="286"/>
      <c r="H174" s="10" t="s">
        <v>156</v>
      </c>
    </row>
    <row r="175" spans="1:8" x14ac:dyDescent="0.2">
      <c r="A175" s="287"/>
      <c r="B175" s="288"/>
      <c r="C175" s="288"/>
      <c r="D175" s="288"/>
      <c r="E175" s="288"/>
      <c r="F175" s="288"/>
      <c r="G175" s="289"/>
      <c r="H175" s="10" t="s">
        <v>157</v>
      </c>
    </row>
    <row r="176" spans="1:8" ht="26" customHeight="1" x14ac:dyDescent="0.2">
      <c r="A176" s="82"/>
      <c r="B176" s="82"/>
      <c r="C176" s="82"/>
      <c r="D176" s="82"/>
      <c r="E176" s="82"/>
      <c r="F176" s="82"/>
      <c r="G176" s="82"/>
      <c r="H176" s="10" t="s">
        <v>158</v>
      </c>
    </row>
    <row r="177" spans="1:8" ht="24" customHeight="1" x14ac:dyDescent="0.2">
      <c r="A177" s="23" t="s">
        <v>159</v>
      </c>
      <c r="B177" s="20"/>
      <c r="C177" s="20"/>
      <c r="D177" s="20"/>
      <c r="E177" s="20"/>
      <c r="F177" s="20"/>
      <c r="G177" s="20"/>
      <c r="H177" s="10" t="s">
        <v>160</v>
      </c>
    </row>
    <row r="178" spans="1:8" ht="16" customHeight="1" x14ac:dyDescent="0.2">
      <c r="A178" s="212" t="s">
        <v>161</v>
      </c>
      <c r="B178" s="212"/>
      <c r="C178" s="212"/>
      <c r="D178" s="212"/>
      <c r="E178" s="212"/>
      <c r="F178" s="212"/>
      <c r="G178" s="212"/>
      <c r="H178" s="17">
        <v>1</v>
      </c>
    </row>
    <row r="179" spans="1:8" s="10" customFormat="1" ht="16" customHeight="1" x14ac:dyDescent="0.2">
      <c r="A179" s="212"/>
      <c r="B179" s="212"/>
      <c r="C179" s="212"/>
      <c r="D179" s="212"/>
      <c r="E179" s="212"/>
      <c r="F179" s="212"/>
      <c r="G179" s="212"/>
    </row>
    <row r="180" spans="1:8" ht="16" customHeight="1" x14ac:dyDescent="0.2">
      <c r="A180" s="267" t="s">
        <v>162</v>
      </c>
      <c r="B180" s="267"/>
      <c r="C180" s="267"/>
      <c r="D180" s="268"/>
      <c r="E180" s="268"/>
      <c r="F180" s="269" t="s">
        <v>163</v>
      </c>
      <c r="G180" s="269"/>
      <c r="H180" s="10"/>
    </row>
    <row r="181" spans="1:8" x14ac:dyDescent="0.2">
      <c r="A181" s="267" t="s">
        <v>164</v>
      </c>
      <c r="B181" s="267"/>
      <c r="C181" s="267"/>
      <c r="D181" s="268"/>
      <c r="E181" s="268"/>
      <c r="F181" s="269" t="s">
        <v>163</v>
      </c>
      <c r="G181" s="269"/>
      <c r="H181" s="10"/>
    </row>
    <row r="182" spans="1:8" x14ac:dyDescent="0.2">
      <c r="A182" s="270" t="s">
        <v>165</v>
      </c>
      <c r="B182" s="270"/>
      <c r="C182" s="270"/>
      <c r="D182" s="268"/>
      <c r="E182" s="268"/>
      <c r="F182" s="269" t="s">
        <v>163</v>
      </c>
      <c r="G182" s="269"/>
      <c r="H182" s="10"/>
    </row>
    <row r="183" spans="1:8" s="10" customFormat="1" x14ac:dyDescent="0.2">
      <c r="A183" s="82" t="s">
        <v>166</v>
      </c>
      <c r="B183" s="82"/>
      <c r="C183" s="82"/>
      <c r="D183" s="82"/>
      <c r="E183" s="82"/>
      <c r="F183" s="82"/>
      <c r="G183" s="82"/>
    </row>
    <row r="184" spans="1:8" s="10" customFormat="1" x14ac:dyDescent="0.2">
      <c r="A184" s="82" t="s">
        <v>167</v>
      </c>
      <c r="B184" s="82"/>
      <c r="C184" s="82"/>
      <c r="D184" s="82"/>
      <c r="E184" s="82"/>
      <c r="F184" s="58"/>
      <c r="G184" s="82"/>
    </row>
    <row r="185" spans="1:8" s="10" customFormat="1" x14ac:dyDescent="0.2">
      <c r="A185" s="82"/>
      <c r="B185" s="82"/>
      <c r="C185" s="82"/>
      <c r="D185" s="82"/>
      <c r="E185" s="82"/>
      <c r="F185" s="82"/>
      <c r="G185" s="82"/>
    </row>
    <row r="186" spans="1:8" x14ac:dyDescent="0.2">
      <c r="A186" s="212" t="s">
        <v>168</v>
      </c>
      <c r="B186" s="212"/>
      <c r="C186" s="212"/>
      <c r="D186" s="212"/>
      <c r="E186" s="212"/>
      <c r="F186" s="212"/>
      <c r="G186" s="212"/>
      <c r="H186" s="10"/>
    </row>
    <row r="187" spans="1:8" s="10" customFormat="1" x14ac:dyDescent="0.2">
      <c r="A187" s="212"/>
      <c r="B187" s="212"/>
      <c r="C187" s="212"/>
      <c r="D187" s="212"/>
      <c r="E187" s="212"/>
      <c r="F187" s="212"/>
      <c r="G187" s="212"/>
    </row>
    <row r="188" spans="1:8" s="10" customFormat="1" x14ac:dyDescent="0.2">
      <c r="A188" s="257" t="s">
        <v>169</v>
      </c>
      <c r="B188" s="257"/>
      <c r="C188" s="29"/>
      <c r="D188" s="82"/>
      <c r="E188" s="257" t="s">
        <v>170</v>
      </c>
      <c r="F188" s="257"/>
      <c r="G188" s="42"/>
    </row>
    <row r="189" spans="1:8" x14ac:dyDescent="0.2">
      <c r="A189" s="257" t="s">
        <v>171</v>
      </c>
      <c r="B189" s="257"/>
      <c r="C189" s="29"/>
      <c r="D189" s="82"/>
      <c r="E189" s="257" t="s">
        <v>172</v>
      </c>
      <c r="F189" s="257"/>
      <c r="G189" s="42"/>
      <c r="H189" s="10"/>
    </row>
    <row r="190" spans="1:8" x14ac:dyDescent="0.2">
      <c r="A190" s="257" t="s">
        <v>173</v>
      </c>
      <c r="B190" s="257"/>
      <c r="C190" s="29"/>
      <c r="D190" s="82"/>
      <c r="E190" s="257" t="s">
        <v>174</v>
      </c>
      <c r="F190" s="257"/>
      <c r="G190" s="42"/>
      <c r="H190" s="10"/>
    </row>
    <row r="191" spans="1:8" x14ac:dyDescent="0.2">
      <c r="A191" s="257" t="s">
        <v>175</v>
      </c>
      <c r="B191" s="257"/>
      <c r="C191" s="42"/>
      <c r="D191" s="82"/>
      <c r="E191" s="82"/>
      <c r="F191" s="82"/>
      <c r="G191" s="82"/>
      <c r="H191" s="10"/>
    </row>
    <row r="192" spans="1:8" x14ac:dyDescent="0.2">
      <c r="A192" s="82"/>
      <c r="B192" s="82"/>
      <c r="C192" s="82"/>
      <c r="D192" s="82"/>
      <c r="E192" s="82"/>
      <c r="F192" s="82"/>
      <c r="G192" s="82"/>
      <c r="H192" s="10"/>
    </row>
    <row r="193" spans="1:7" x14ac:dyDescent="0.2">
      <c r="A193" s="212" t="s">
        <v>176</v>
      </c>
      <c r="B193" s="212"/>
      <c r="C193" s="212"/>
      <c r="D193" s="212"/>
      <c r="E193" s="212"/>
      <c r="F193" s="212"/>
      <c r="G193" s="212"/>
    </row>
    <row r="194" spans="1:7" x14ac:dyDescent="0.2">
      <c r="A194" s="212"/>
      <c r="B194" s="212"/>
      <c r="C194" s="212"/>
      <c r="D194" s="212"/>
      <c r="E194" s="212"/>
      <c r="F194" s="212"/>
      <c r="G194" s="212"/>
    </row>
    <row r="195" spans="1:7" x14ac:dyDescent="0.2">
      <c r="A195" s="167" t="s">
        <v>108</v>
      </c>
      <c r="B195" s="41"/>
      <c r="C195" s="82"/>
      <c r="D195" s="82"/>
      <c r="E195" s="82"/>
      <c r="F195" s="82"/>
      <c r="G195" s="82"/>
    </row>
    <row r="196" spans="1:7" x14ac:dyDescent="0.2">
      <c r="A196" s="212" t="s">
        <v>177</v>
      </c>
      <c r="B196" s="212"/>
      <c r="C196" s="212"/>
      <c r="D196" s="212"/>
      <c r="E196" s="212"/>
      <c r="F196" s="212"/>
      <c r="G196" s="212"/>
    </row>
    <row r="197" spans="1:7" x14ac:dyDescent="0.2">
      <c r="A197" s="212"/>
      <c r="B197" s="212"/>
      <c r="C197" s="212"/>
      <c r="D197" s="212"/>
      <c r="E197" s="212"/>
      <c r="F197" s="212"/>
      <c r="G197" s="212"/>
    </row>
    <row r="198" spans="1:7" x14ac:dyDescent="0.2">
      <c r="A198" s="167" t="s">
        <v>108</v>
      </c>
      <c r="B198" s="41"/>
      <c r="C198" s="25"/>
      <c r="D198" s="25"/>
      <c r="E198" s="25"/>
      <c r="F198" s="25"/>
      <c r="G198" s="5"/>
    </row>
    <row r="199" spans="1:7" x14ac:dyDescent="0.2">
      <c r="A199" s="82"/>
      <c r="B199" s="82"/>
      <c r="C199" s="82"/>
      <c r="D199" s="82"/>
      <c r="E199" s="82"/>
      <c r="F199" s="82"/>
      <c r="G199" s="82"/>
    </row>
    <row r="200" spans="1:7" x14ac:dyDescent="0.2">
      <c r="A200" s="212" t="s">
        <v>178</v>
      </c>
      <c r="B200" s="212"/>
      <c r="C200" s="212"/>
      <c r="D200" s="212"/>
      <c r="E200" s="212"/>
      <c r="F200" s="212"/>
      <c r="G200" s="212"/>
    </row>
    <row r="201" spans="1:7" ht="16" customHeight="1" x14ac:dyDescent="0.2">
      <c r="A201" s="212"/>
      <c r="B201" s="212"/>
      <c r="C201" s="212"/>
      <c r="D201" s="212"/>
      <c r="E201" s="212"/>
      <c r="F201" s="212"/>
      <c r="G201" s="212"/>
    </row>
    <row r="202" spans="1:7" ht="16" customHeight="1" x14ac:dyDescent="0.2">
      <c r="A202" s="267" t="s">
        <v>162</v>
      </c>
      <c r="B202" s="267"/>
      <c r="C202" s="267"/>
      <c r="D202" s="268"/>
      <c r="E202" s="268"/>
      <c r="F202" s="269" t="s">
        <v>163</v>
      </c>
      <c r="G202" s="269"/>
    </row>
    <row r="203" spans="1:7" x14ac:dyDescent="0.2">
      <c r="A203" s="267" t="s">
        <v>164</v>
      </c>
      <c r="B203" s="267"/>
      <c r="C203" s="267"/>
      <c r="D203" s="268"/>
      <c r="E203" s="268"/>
      <c r="F203" s="269" t="s">
        <v>163</v>
      </c>
      <c r="G203" s="269"/>
    </row>
    <row r="204" spans="1:7" x14ac:dyDescent="0.2">
      <c r="A204" s="270" t="s">
        <v>165</v>
      </c>
      <c r="B204" s="270"/>
      <c r="C204" s="270"/>
      <c r="D204" s="268"/>
      <c r="E204" s="268"/>
      <c r="F204" s="269" t="s">
        <v>163</v>
      </c>
      <c r="G204" s="269"/>
    </row>
    <row r="205" spans="1:7" x14ac:dyDescent="0.2">
      <c r="A205" s="82" t="s">
        <v>166</v>
      </c>
      <c r="B205" s="82"/>
      <c r="C205" s="82"/>
      <c r="D205" s="82"/>
      <c r="E205" s="82"/>
      <c r="F205" s="82"/>
      <c r="G205" s="82"/>
    </row>
    <row r="206" spans="1:7" x14ac:dyDescent="0.2">
      <c r="A206" s="82" t="s">
        <v>179</v>
      </c>
      <c r="B206" s="82"/>
      <c r="C206" s="82"/>
      <c r="D206" s="82"/>
      <c r="E206" s="58"/>
      <c r="F206" s="82"/>
      <c r="G206" s="82"/>
    </row>
    <row r="207" spans="1:7" x14ac:dyDescent="0.2">
      <c r="A207" s="24"/>
      <c r="B207" s="24"/>
      <c r="C207" s="24"/>
      <c r="D207" s="25"/>
      <c r="E207" s="25"/>
      <c r="F207" s="25"/>
      <c r="G207" s="5"/>
    </row>
    <row r="208" spans="1:7" x14ac:dyDescent="0.2">
      <c r="A208" s="212" t="s">
        <v>180</v>
      </c>
      <c r="B208" s="212"/>
      <c r="C208" s="212"/>
      <c r="D208" s="212"/>
      <c r="E208" s="212"/>
      <c r="F208" s="212"/>
      <c r="G208" s="212"/>
    </row>
    <row r="209" spans="1:7" x14ac:dyDescent="0.2">
      <c r="A209" s="212"/>
      <c r="B209" s="212"/>
      <c r="C209" s="212"/>
      <c r="D209" s="212"/>
      <c r="E209" s="212"/>
      <c r="F209" s="212"/>
      <c r="G209" s="212"/>
    </row>
    <row r="210" spans="1:7" x14ac:dyDescent="0.2">
      <c r="A210" s="257" t="s">
        <v>169</v>
      </c>
      <c r="B210" s="257"/>
      <c r="C210" s="29"/>
      <c r="D210" s="82"/>
      <c r="E210" s="257" t="s">
        <v>170</v>
      </c>
      <c r="F210" s="257"/>
      <c r="G210" s="42"/>
    </row>
    <row r="211" spans="1:7" x14ac:dyDescent="0.2">
      <c r="A211" s="257" t="s">
        <v>171</v>
      </c>
      <c r="B211" s="257"/>
      <c r="C211" s="29"/>
      <c r="D211" s="82"/>
      <c r="E211" s="257" t="s">
        <v>172</v>
      </c>
      <c r="F211" s="257"/>
      <c r="G211" s="42"/>
    </row>
    <row r="212" spans="1:7" x14ac:dyDescent="0.2">
      <c r="A212" s="257" t="s">
        <v>173</v>
      </c>
      <c r="B212" s="257"/>
      <c r="C212" s="29"/>
      <c r="D212" s="82"/>
      <c r="E212" s="257" t="s">
        <v>174</v>
      </c>
      <c r="F212" s="257"/>
      <c r="G212" s="42"/>
    </row>
    <row r="213" spans="1:7" x14ac:dyDescent="0.2">
      <c r="A213" s="257" t="s">
        <v>175</v>
      </c>
      <c r="B213" s="257"/>
      <c r="C213" s="42"/>
      <c r="D213" s="82"/>
      <c r="E213" s="82"/>
      <c r="F213" s="82"/>
      <c r="G213" s="82"/>
    </row>
    <row r="214" spans="1:7" x14ac:dyDescent="0.2">
      <c r="A214" s="82"/>
      <c r="B214" s="82"/>
      <c r="C214" s="82"/>
      <c r="D214" s="82"/>
      <c r="E214" s="82"/>
      <c r="F214" s="82"/>
      <c r="G214" s="82"/>
    </row>
    <row r="215" spans="1:7" x14ac:dyDescent="0.2">
      <c r="A215" s="212" t="s">
        <v>181</v>
      </c>
      <c r="B215" s="212"/>
      <c r="C215" s="212"/>
      <c r="D215" s="212"/>
      <c r="E215" s="212"/>
      <c r="F215" s="212"/>
      <c r="G215" s="212"/>
    </row>
    <row r="216" spans="1:7" x14ac:dyDescent="0.2">
      <c r="A216" s="212"/>
      <c r="B216" s="212"/>
      <c r="C216" s="212"/>
      <c r="D216" s="212"/>
      <c r="E216" s="212"/>
      <c r="F216" s="212"/>
      <c r="G216" s="212"/>
    </row>
    <row r="217" spans="1:7" x14ac:dyDescent="0.2">
      <c r="A217" s="167" t="s">
        <v>108</v>
      </c>
      <c r="B217" s="41"/>
      <c r="C217" s="82"/>
      <c r="D217" s="82"/>
      <c r="E217" s="82"/>
      <c r="F217" s="82"/>
      <c r="G217" s="82"/>
    </row>
    <row r="218" spans="1:7" x14ac:dyDescent="0.2">
      <c r="A218" s="212" t="s">
        <v>177</v>
      </c>
      <c r="B218" s="212"/>
      <c r="C218" s="212"/>
      <c r="D218" s="212"/>
      <c r="E218" s="212"/>
      <c r="F218" s="212"/>
      <c r="G218" s="212"/>
    </row>
    <row r="219" spans="1:7" x14ac:dyDescent="0.2">
      <c r="A219" s="212"/>
      <c r="B219" s="212"/>
      <c r="C219" s="212"/>
      <c r="D219" s="212"/>
      <c r="E219" s="212"/>
      <c r="F219" s="212"/>
      <c r="G219" s="212"/>
    </row>
    <row r="220" spans="1:7" x14ac:dyDescent="0.2">
      <c r="A220" s="167" t="s">
        <v>108</v>
      </c>
      <c r="B220" s="41"/>
      <c r="C220" s="25"/>
      <c r="D220" s="25"/>
      <c r="E220" s="25"/>
      <c r="F220" s="25"/>
      <c r="G220" s="5"/>
    </row>
    <row r="221" spans="1:7" x14ac:dyDescent="0.2">
      <c r="A221" s="82"/>
      <c r="B221" s="82"/>
      <c r="C221" s="82"/>
      <c r="D221" s="82"/>
      <c r="E221" s="82"/>
      <c r="F221" s="82"/>
      <c r="G221" s="82"/>
    </row>
    <row r="222" spans="1:7" x14ac:dyDescent="0.2">
      <c r="A222" s="212" t="s">
        <v>182</v>
      </c>
      <c r="B222" s="212"/>
      <c r="C222" s="212"/>
      <c r="D222" s="212"/>
      <c r="E222" s="212"/>
      <c r="F222" s="212"/>
      <c r="G222" s="212"/>
    </row>
    <row r="223" spans="1:7" x14ac:dyDescent="0.2">
      <c r="A223" s="212"/>
      <c r="B223" s="212"/>
      <c r="C223" s="212"/>
      <c r="D223" s="212"/>
      <c r="E223" s="212"/>
      <c r="F223" s="212"/>
      <c r="G223" s="212"/>
    </row>
    <row r="224" spans="1:7" x14ac:dyDescent="0.2">
      <c r="A224" s="212"/>
      <c r="B224" s="212"/>
      <c r="C224" s="212"/>
      <c r="D224" s="212"/>
      <c r="E224" s="212"/>
      <c r="F224" s="212"/>
      <c r="G224" s="212"/>
    </row>
    <row r="225" spans="1:7" x14ac:dyDescent="0.2">
      <c r="A225" s="167" t="s">
        <v>183</v>
      </c>
      <c r="B225" s="225"/>
      <c r="C225" s="226"/>
      <c r="D225" s="167" t="s">
        <v>184</v>
      </c>
      <c r="E225" s="290"/>
      <c r="F225" s="290"/>
      <c r="G225" s="290"/>
    </row>
    <row r="226" spans="1:7" x14ac:dyDescent="0.2">
      <c r="A226" s="167" t="s">
        <v>185</v>
      </c>
      <c r="B226" s="225"/>
      <c r="C226" s="226"/>
      <c r="D226" s="167" t="s">
        <v>184</v>
      </c>
      <c r="E226" s="290"/>
      <c r="F226" s="290"/>
      <c r="G226" s="290"/>
    </row>
    <row r="227" spans="1:7" x14ac:dyDescent="0.2">
      <c r="A227" s="82"/>
      <c r="B227" s="82"/>
      <c r="C227" s="82"/>
      <c r="D227" s="82"/>
      <c r="E227" s="82"/>
      <c r="F227" s="82"/>
      <c r="G227" s="82"/>
    </row>
    <row r="228" spans="1:7" s="10" customFormat="1" x14ac:dyDescent="0.2">
      <c r="A228" s="82" t="s">
        <v>186</v>
      </c>
      <c r="B228" s="82"/>
      <c r="C228" s="82"/>
      <c r="D228" s="82"/>
      <c r="E228" s="82"/>
      <c r="F228" s="82"/>
      <c r="G228" s="82"/>
    </row>
    <row r="229" spans="1:7" s="10" customFormat="1" x14ac:dyDescent="0.2">
      <c r="A229" s="82" t="s">
        <v>187</v>
      </c>
      <c r="B229" s="82"/>
      <c r="C229" s="82"/>
      <c r="D229" s="82"/>
      <c r="E229" s="82"/>
      <c r="F229" s="82"/>
      <c r="G229" s="82"/>
    </row>
    <row r="230" spans="1:7" s="10" customFormat="1" x14ac:dyDescent="0.2">
      <c r="A230" s="167"/>
      <c r="B230" s="167" t="s">
        <v>188</v>
      </c>
      <c r="C230" s="29"/>
      <c r="D230" s="82"/>
      <c r="E230" s="167" t="s">
        <v>189</v>
      </c>
      <c r="F230" s="29"/>
      <c r="G230" s="82"/>
    </row>
    <row r="231" spans="1:7" s="10" customFormat="1" x14ac:dyDescent="0.2">
      <c r="A231" s="167"/>
      <c r="B231" s="167" t="s">
        <v>190</v>
      </c>
      <c r="C231" s="29"/>
      <c r="D231" s="82"/>
      <c r="E231" s="167" t="s">
        <v>191</v>
      </c>
      <c r="F231" s="29"/>
      <c r="G231" s="82"/>
    </row>
    <row r="232" spans="1:7" s="10" customFormat="1" x14ac:dyDescent="0.2">
      <c r="A232" s="82"/>
      <c r="B232" s="11"/>
      <c r="C232" s="82"/>
      <c r="D232" s="82"/>
      <c r="E232" s="167" t="s">
        <v>73</v>
      </c>
      <c r="F232" s="29"/>
      <c r="G232" s="82"/>
    </row>
    <row r="233" spans="1:7" s="10" customFormat="1" x14ac:dyDescent="0.2">
      <c r="A233" s="82"/>
      <c r="B233" s="11"/>
      <c r="C233" s="82"/>
      <c r="D233" s="82"/>
      <c r="E233" s="82"/>
      <c r="F233" s="82"/>
      <c r="G233" s="82"/>
    </row>
    <row r="234" spans="1:7" s="10" customFormat="1" x14ac:dyDescent="0.2">
      <c r="A234" s="82" t="s">
        <v>192</v>
      </c>
      <c r="B234" s="82"/>
      <c r="C234" s="82"/>
      <c r="D234" s="82"/>
      <c r="E234" s="82"/>
      <c r="F234" s="82"/>
      <c r="G234" s="82"/>
    </row>
    <row r="235" spans="1:7" s="10" customFormat="1" x14ac:dyDescent="0.2">
      <c r="A235" s="82" t="s">
        <v>193</v>
      </c>
      <c r="B235" s="82"/>
      <c r="C235" s="82"/>
      <c r="D235" s="82"/>
      <c r="E235" s="167" t="s">
        <v>108</v>
      </c>
      <c r="F235" s="29"/>
      <c r="G235" s="82"/>
    </row>
    <row r="236" spans="1:7" s="10" customFormat="1" x14ac:dyDescent="0.2">
      <c r="A236" s="82"/>
      <c r="B236" s="82"/>
      <c r="C236" s="82"/>
      <c r="D236" s="82"/>
      <c r="E236" s="82"/>
      <c r="F236" s="82"/>
      <c r="G236" s="82"/>
    </row>
    <row r="237" spans="1:7" x14ac:dyDescent="0.2">
      <c r="A237" s="212" t="s">
        <v>194</v>
      </c>
      <c r="B237" s="212"/>
      <c r="C237" s="212"/>
      <c r="D237" s="212"/>
      <c r="E237" s="212"/>
      <c r="F237" s="212"/>
      <c r="G237" s="212"/>
    </row>
    <row r="238" spans="1:7" x14ac:dyDescent="0.2">
      <c r="A238" s="212"/>
      <c r="B238" s="212"/>
      <c r="C238" s="212"/>
      <c r="D238" s="212"/>
      <c r="E238" s="212"/>
      <c r="F238" s="212"/>
      <c r="G238" s="212"/>
    </row>
    <row r="239" spans="1:7" x14ac:dyDescent="0.2">
      <c r="A239" s="212"/>
      <c r="B239" s="212"/>
      <c r="C239" s="212"/>
      <c r="D239" s="212"/>
      <c r="E239" s="212"/>
      <c r="F239" s="212"/>
      <c r="G239" s="212"/>
    </row>
    <row r="240" spans="1:7" x14ac:dyDescent="0.2">
      <c r="A240" s="82"/>
      <c r="B240" s="82"/>
      <c r="C240" s="82"/>
      <c r="D240" s="82"/>
      <c r="E240" s="82"/>
      <c r="F240" s="82"/>
      <c r="G240" s="82"/>
    </row>
    <row r="241" spans="1:7" x14ac:dyDescent="0.2">
      <c r="A241" s="2" t="s">
        <v>195</v>
      </c>
      <c r="B241" s="82"/>
      <c r="C241" s="82"/>
      <c r="D241" s="82"/>
      <c r="E241" s="82"/>
      <c r="F241" s="82"/>
      <c r="G241" s="82"/>
    </row>
    <row r="242" spans="1:7" x14ac:dyDescent="0.2">
      <c r="A242" s="82"/>
      <c r="B242" s="82"/>
      <c r="C242" s="82"/>
      <c r="D242" s="82"/>
      <c r="E242" s="82"/>
      <c r="F242" s="82"/>
      <c r="G242" s="82"/>
    </row>
    <row r="243" spans="1:7" ht="17" thickBot="1" x14ac:dyDescent="0.25">
      <c r="A243" s="166">
        <v>3</v>
      </c>
      <c r="B243" s="82"/>
      <c r="C243" s="82"/>
      <c r="D243" s="82"/>
      <c r="E243" s="82"/>
      <c r="F243" s="82"/>
      <c r="G243" s="82"/>
    </row>
    <row r="244" spans="1:7" s="10" customFormat="1" ht="16" customHeight="1" thickBot="1" x14ac:dyDescent="0.25">
      <c r="A244" s="245" t="s">
        <v>196</v>
      </c>
      <c r="B244" s="246"/>
      <c r="C244" s="164" t="s">
        <v>79</v>
      </c>
      <c r="D244" s="26"/>
      <c r="E244" s="164" t="s">
        <v>80</v>
      </c>
      <c r="F244" s="243" t="s">
        <v>81</v>
      </c>
      <c r="G244" s="244"/>
    </row>
    <row r="245" spans="1:7" s="10" customFormat="1" x14ac:dyDescent="0.2">
      <c r="A245" s="247"/>
      <c r="B245" s="248"/>
      <c r="C245" s="30"/>
      <c r="D245" s="43"/>
      <c r="E245" s="32"/>
      <c r="F245" s="249"/>
      <c r="G245" s="250"/>
    </row>
    <row r="246" spans="1:7" s="10" customFormat="1" x14ac:dyDescent="0.2">
      <c r="A246" s="27" t="s">
        <v>197</v>
      </c>
      <c r="B246" s="234"/>
      <c r="C246" s="235"/>
      <c r="D246" s="235"/>
      <c r="E246" s="235"/>
      <c r="F246" s="235"/>
      <c r="G246" s="236"/>
    </row>
    <row r="247" spans="1:7" s="10" customFormat="1" x14ac:dyDescent="0.2">
      <c r="A247" s="19"/>
      <c r="B247" s="237"/>
      <c r="C247" s="238"/>
      <c r="D247" s="238"/>
      <c r="E247" s="238"/>
      <c r="F247" s="238"/>
      <c r="G247" s="239"/>
    </row>
    <row r="248" spans="1:7" s="10" customFormat="1" ht="17" thickBot="1" x14ac:dyDescent="0.25">
      <c r="A248" s="21"/>
      <c r="B248" s="240"/>
      <c r="C248" s="241"/>
      <c r="D248" s="241"/>
      <c r="E248" s="241"/>
      <c r="F248" s="241"/>
      <c r="G248" s="242"/>
    </row>
    <row r="249" spans="1:7" s="10" customFormat="1" ht="17" thickBot="1" x14ac:dyDescent="0.25">
      <c r="A249" s="245" t="s">
        <v>198</v>
      </c>
      <c r="B249" s="246"/>
      <c r="C249" s="164" t="s">
        <v>79</v>
      </c>
      <c r="D249" s="26"/>
      <c r="E249" s="164" t="s">
        <v>80</v>
      </c>
      <c r="F249" s="243" t="s">
        <v>81</v>
      </c>
      <c r="G249" s="244"/>
    </row>
    <row r="250" spans="1:7" x14ac:dyDescent="0.2">
      <c r="A250" s="247"/>
      <c r="B250" s="248"/>
      <c r="C250" s="30"/>
      <c r="D250" s="43"/>
      <c r="E250" s="32"/>
      <c r="F250" s="249"/>
      <c r="G250" s="250"/>
    </row>
    <row r="251" spans="1:7" x14ac:dyDescent="0.2">
      <c r="A251" s="27" t="s">
        <v>197</v>
      </c>
      <c r="B251" s="234"/>
      <c r="C251" s="235"/>
      <c r="D251" s="235"/>
      <c r="E251" s="235"/>
      <c r="F251" s="235"/>
      <c r="G251" s="236"/>
    </row>
    <row r="252" spans="1:7" x14ac:dyDescent="0.2">
      <c r="A252" s="19"/>
      <c r="B252" s="237"/>
      <c r="C252" s="238"/>
      <c r="D252" s="238"/>
      <c r="E252" s="238"/>
      <c r="F252" s="238"/>
      <c r="G252" s="239"/>
    </row>
    <row r="253" spans="1:7" ht="17" thickBot="1" x14ac:dyDescent="0.25">
      <c r="A253" s="21"/>
      <c r="B253" s="240"/>
      <c r="C253" s="241"/>
      <c r="D253" s="241"/>
      <c r="E253" s="241"/>
      <c r="F253" s="241"/>
      <c r="G253" s="242"/>
    </row>
    <row r="254" spans="1:7" ht="17" thickBot="1" x14ac:dyDescent="0.25">
      <c r="A254" s="245" t="s">
        <v>199</v>
      </c>
      <c r="B254" s="246"/>
      <c r="C254" s="164" t="s">
        <v>79</v>
      </c>
      <c r="D254" s="26"/>
      <c r="E254" s="164" t="s">
        <v>80</v>
      </c>
      <c r="F254" s="243" t="s">
        <v>81</v>
      </c>
      <c r="G254" s="244"/>
    </row>
    <row r="255" spans="1:7" x14ac:dyDescent="0.2">
      <c r="A255" s="247"/>
      <c r="B255" s="248"/>
      <c r="C255" s="30"/>
      <c r="D255" s="43"/>
      <c r="E255" s="32"/>
      <c r="F255" s="249"/>
      <c r="G255" s="250"/>
    </row>
    <row r="256" spans="1:7" x14ac:dyDescent="0.2">
      <c r="A256" s="27" t="s">
        <v>197</v>
      </c>
      <c r="B256" s="234"/>
      <c r="C256" s="235"/>
      <c r="D256" s="235"/>
      <c r="E256" s="235"/>
      <c r="F256" s="235"/>
      <c r="G256" s="236"/>
    </row>
    <row r="257" spans="1:7" x14ac:dyDescent="0.2">
      <c r="A257" s="19"/>
      <c r="B257" s="237"/>
      <c r="C257" s="238"/>
      <c r="D257" s="238"/>
      <c r="E257" s="238"/>
      <c r="F257" s="238"/>
      <c r="G257" s="239"/>
    </row>
    <row r="258" spans="1:7" ht="17" thickBot="1" x14ac:dyDescent="0.25">
      <c r="A258" s="21"/>
      <c r="B258" s="240"/>
      <c r="C258" s="241"/>
      <c r="D258" s="241"/>
      <c r="E258" s="241"/>
      <c r="F258" s="241"/>
      <c r="G258" s="242"/>
    </row>
    <row r="259" spans="1:7" ht="17" thickBot="1" x14ac:dyDescent="0.25">
      <c r="A259" s="245" t="s">
        <v>200</v>
      </c>
      <c r="B259" s="246"/>
      <c r="C259" s="164" t="s">
        <v>79</v>
      </c>
      <c r="D259" s="26"/>
      <c r="E259" s="164" t="s">
        <v>80</v>
      </c>
      <c r="F259" s="243" t="s">
        <v>81</v>
      </c>
      <c r="G259" s="244"/>
    </row>
    <row r="260" spans="1:7" x14ac:dyDescent="0.2">
      <c r="A260" s="247"/>
      <c r="B260" s="248"/>
      <c r="C260" s="30"/>
      <c r="D260" s="43"/>
      <c r="E260" s="32"/>
      <c r="F260" s="249"/>
      <c r="G260" s="250"/>
    </row>
    <row r="261" spans="1:7" x14ac:dyDescent="0.2">
      <c r="A261" s="27" t="s">
        <v>197</v>
      </c>
      <c r="B261" s="234"/>
      <c r="C261" s="235"/>
      <c r="D261" s="235"/>
      <c r="E261" s="235"/>
      <c r="F261" s="235"/>
      <c r="G261" s="236"/>
    </row>
    <row r="262" spans="1:7" x14ac:dyDescent="0.2">
      <c r="A262" s="19"/>
      <c r="B262" s="237"/>
      <c r="C262" s="238"/>
      <c r="D262" s="238"/>
      <c r="E262" s="238"/>
      <c r="F262" s="238"/>
      <c r="G262" s="239"/>
    </row>
    <row r="263" spans="1:7" ht="17" thickBot="1" x14ac:dyDescent="0.25">
      <c r="A263" s="21"/>
      <c r="B263" s="240"/>
      <c r="C263" s="241"/>
      <c r="D263" s="241"/>
      <c r="E263" s="241"/>
      <c r="F263" s="241"/>
      <c r="G263" s="242"/>
    </row>
    <row r="264" spans="1:7" x14ac:dyDescent="0.2">
      <c r="A264" s="82"/>
      <c r="B264" s="82"/>
      <c r="C264" s="82"/>
      <c r="D264" s="82"/>
      <c r="E264" s="82"/>
      <c r="F264" s="82"/>
      <c r="G264" s="82"/>
    </row>
    <row r="265" spans="1:7" x14ac:dyDescent="0.2">
      <c r="A265" s="166">
        <v>5</v>
      </c>
      <c r="B265" s="82"/>
      <c r="C265" s="82"/>
      <c r="D265" s="82"/>
      <c r="E265" s="82"/>
      <c r="F265" s="82"/>
      <c r="G265" s="82"/>
    </row>
    <row r="266" spans="1:7" x14ac:dyDescent="0.2">
      <c r="A266" s="167" t="s">
        <v>92</v>
      </c>
      <c r="B266" s="37"/>
      <c r="C266" s="167" t="s">
        <v>93</v>
      </c>
      <c r="D266" s="37"/>
      <c r="E266" s="167" t="s">
        <v>94</v>
      </c>
      <c r="F266" s="29"/>
      <c r="G266" s="82"/>
    </row>
    <row r="267" spans="1:7" x14ac:dyDescent="0.2">
      <c r="A267" s="167" t="s">
        <v>92</v>
      </c>
      <c r="B267" s="37"/>
      <c r="C267" s="167" t="s">
        <v>93</v>
      </c>
      <c r="D267" s="37"/>
      <c r="E267" s="167" t="s">
        <v>94</v>
      </c>
      <c r="F267" s="29"/>
      <c r="G267" s="82"/>
    </row>
    <row r="268" spans="1:7" x14ac:dyDescent="0.2">
      <c r="A268" s="167" t="s">
        <v>92</v>
      </c>
      <c r="B268" s="37"/>
      <c r="C268" s="167" t="s">
        <v>93</v>
      </c>
      <c r="D268" s="37"/>
      <c r="E268" s="167" t="s">
        <v>94</v>
      </c>
      <c r="F268" s="29"/>
      <c r="G268" s="82"/>
    </row>
    <row r="269" spans="1:7" x14ac:dyDescent="0.2">
      <c r="A269" s="167" t="s">
        <v>92</v>
      </c>
      <c r="B269" s="37"/>
      <c r="C269" s="167" t="s">
        <v>93</v>
      </c>
      <c r="D269" s="37"/>
      <c r="E269" s="167" t="s">
        <v>94</v>
      </c>
      <c r="F269" s="29"/>
      <c r="G269" s="82"/>
    </row>
    <row r="270" spans="1:7" x14ac:dyDescent="0.2">
      <c r="A270" s="167" t="s">
        <v>92</v>
      </c>
      <c r="B270" s="37"/>
      <c r="C270" s="167" t="s">
        <v>93</v>
      </c>
      <c r="D270" s="37"/>
      <c r="E270" s="167" t="s">
        <v>94</v>
      </c>
      <c r="F270" s="29"/>
      <c r="G270" s="82"/>
    </row>
    <row r="271" spans="1:7" x14ac:dyDescent="0.2">
      <c r="A271" s="82"/>
      <c r="B271" s="82"/>
      <c r="C271" s="82"/>
      <c r="D271" s="82"/>
      <c r="E271" s="82"/>
      <c r="F271" s="82"/>
      <c r="G271" s="82"/>
    </row>
    <row r="272" spans="1:7" x14ac:dyDescent="0.2">
      <c r="A272" s="166">
        <v>17</v>
      </c>
      <c r="B272" s="82"/>
      <c r="C272" s="82"/>
      <c r="D272" s="82"/>
      <c r="E272" s="82"/>
      <c r="F272" s="82"/>
      <c r="G272" s="82"/>
    </row>
    <row r="273" spans="1:7" x14ac:dyDescent="0.2">
      <c r="A273" s="271" t="s">
        <v>147</v>
      </c>
      <c r="B273" s="271"/>
      <c r="C273" s="271"/>
      <c r="D273" s="271"/>
      <c r="E273" s="271" t="s">
        <v>148</v>
      </c>
      <c r="F273" s="271"/>
      <c r="G273" s="82"/>
    </row>
    <row r="274" spans="1:7" x14ac:dyDescent="0.2">
      <c r="A274" s="265"/>
      <c r="B274" s="265"/>
      <c r="C274" s="265"/>
      <c r="D274" s="265"/>
      <c r="E274" s="266"/>
      <c r="F274" s="266"/>
      <c r="G274" s="82"/>
    </row>
    <row r="275" spans="1:7" x14ac:dyDescent="0.2">
      <c r="A275" s="265"/>
      <c r="B275" s="265"/>
      <c r="C275" s="265"/>
      <c r="D275" s="265"/>
      <c r="E275" s="266"/>
      <c r="F275" s="266"/>
      <c r="G275" s="82"/>
    </row>
    <row r="276" spans="1:7" x14ac:dyDescent="0.2">
      <c r="A276" s="265"/>
      <c r="B276" s="265"/>
      <c r="C276" s="265"/>
      <c r="D276" s="265"/>
      <c r="E276" s="266"/>
      <c r="F276" s="266"/>
      <c r="G276" s="82"/>
    </row>
    <row r="277" spans="1:7" x14ac:dyDescent="0.2">
      <c r="A277" s="265"/>
      <c r="B277" s="265"/>
      <c r="C277" s="265"/>
      <c r="D277" s="265"/>
      <c r="E277" s="266"/>
      <c r="F277" s="266"/>
      <c r="G277" s="82"/>
    </row>
    <row r="278" spans="1:7" x14ac:dyDescent="0.2">
      <c r="A278" s="265"/>
      <c r="B278" s="265"/>
      <c r="C278" s="265"/>
      <c r="D278" s="265"/>
      <c r="E278" s="272"/>
      <c r="F278" s="273"/>
      <c r="G278" s="82"/>
    </row>
    <row r="279" spans="1:7" x14ac:dyDescent="0.2">
      <c r="A279" s="265"/>
      <c r="B279" s="265"/>
      <c r="C279" s="265"/>
      <c r="D279" s="265"/>
      <c r="E279" s="272"/>
      <c r="F279" s="273"/>
      <c r="G279" s="82"/>
    </row>
    <row r="280" spans="1:7" x14ac:dyDescent="0.2">
      <c r="A280" s="82"/>
      <c r="B280" s="82"/>
      <c r="C280" s="82"/>
      <c r="D280" s="82"/>
      <c r="E280" s="82"/>
      <c r="F280" s="82"/>
      <c r="G280" s="82"/>
    </row>
  </sheetData>
  <mergeCells count="207">
    <mergeCell ref="A212:B212"/>
    <mergeCell ref="A211:B211"/>
    <mergeCell ref="A213:B213"/>
    <mergeCell ref="A259:B259"/>
    <mergeCell ref="F259:G259"/>
    <mergeCell ref="A218:G219"/>
    <mergeCell ref="A204:C204"/>
    <mergeCell ref="D204:E204"/>
    <mergeCell ref="F204:G204"/>
    <mergeCell ref="B225:C225"/>
    <mergeCell ref="B226:C226"/>
    <mergeCell ref="E225:G225"/>
    <mergeCell ref="E226:G226"/>
    <mergeCell ref="A215:G216"/>
    <mergeCell ref="F255:G255"/>
    <mergeCell ref="B256:G258"/>
    <mergeCell ref="F249:G249"/>
    <mergeCell ref="A250:B250"/>
    <mergeCell ref="F250:G250"/>
    <mergeCell ref="F254:G254"/>
    <mergeCell ref="A255:B255"/>
    <mergeCell ref="A208:G209"/>
    <mergeCell ref="A245:B245"/>
    <mergeCell ref="F245:G245"/>
    <mergeCell ref="F49:G49"/>
    <mergeCell ref="E211:F211"/>
    <mergeCell ref="A193:G194"/>
    <mergeCell ref="A196:G197"/>
    <mergeCell ref="A200:G201"/>
    <mergeCell ref="E189:F189"/>
    <mergeCell ref="A191:B191"/>
    <mergeCell ref="E167:F167"/>
    <mergeCell ref="A170:G171"/>
    <mergeCell ref="A168:D168"/>
    <mergeCell ref="E168:F168"/>
    <mergeCell ref="E188:F188"/>
    <mergeCell ref="E190:F190"/>
    <mergeCell ref="A188:B188"/>
    <mergeCell ref="A189:B189"/>
    <mergeCell ref="A190:B190"/>
    <mergeCell ref="F180:G180"/>
    <mergeCell ref="D203:E203"/>
    <mergeCell ref="F203:G203"/>
    <mergeCell ref="A173:G173"/>
    <mergeCell ref="A167:D167"/>
    <mergeCell ref="A174:G175"/>
    <mergeCell ref="A178:G179"/>
    <mergeCell ref="F244:G244"/>
    <mergeCell ref="B13:F13"/>
    <mergeCell ref="B14:F14"/>
    <mergeCell ref="B15:F15"/>
    <mergeCell ref="B16:F16"/>
    <mergeCell ref="B17:F17"/>
    <mergeCell ref="B50:G52"/>
    <mergeCell ref="A53:B53"/>
    <mergeCell ref="F53:G53"/>
    <mergeCell ref="A54:B54"/>
    <mergeCell ref="F54:G54"/>
    <mergeCell ref="A20:G21"/>
    <mergeCell ref="B22:C22"/>
    <mergeCell ref="A25:G25"/>
    <mergeCell ref="A44:B44"/>
    <mergeCell ref="F44:G44"/>
    <mergeCell ref="B45:G47"/>
    <mergeCell ref="A34:G37"/>
    <mergeCell ref="A43:B43"/>
    <mergeCell ref="F43:G43"/>
    <mergeCell ref="B23:C23"/>
    <mergeCell ref="A31:G32"/>
    <mergeCell ref="F48:G48"/>
    <mergeCell ref="A222:G224"/>
    <mergeCell ref="A49:B49"/>
    <mergeCell ref="C139:E139"/>
    <mergeCell ref="A279:D279"/>
    <mergeCell ref="E279:F279"/>
    <mergeCell ref="A237:G239"/>
    <mergeCell ref="A275:D275"/>
    <mergeCell ref="E275:F275"/>
    <mergeCell ref="A276:D276"/>
    <mergeCell ref="E276:F276"/>
    <mergeCell ref="A277:D277"/>
    <mergeCell ref="E277:F277"/>
    <mergeCell ref="A273:D273"/>
    <mergeCell ref="E273:F273"/>
    <mergeCell ref="A274:D274"/>
    <mergeCell ref="E274:F274"/>
    <mergeCell ref="B251:G253"/>
    <mergeCell ref="A254:B254"/>
    <mergeCell ref="B246:G248"/>
    <mergeCell ref="A278:D278"/>
    <mergeCell ref="E278:F278"/>
    <mergeCell ref="A249:B249"/>
    <mergeCell ref="A260:B260"/>
    <mergeCell ref="F260:G260"/>
    <mergeCell ref="B261:G263"/>
    <mergeCell ref="A244:B244"/>
    <mergeCell ref="A146:G148"/>
    <mergeCell ref="C118:D118"/>
    <mergeCell ref="B109:C109"/>
    <mergeCell ref="B95:C95"/>
    <mergeCell ref="A165:D165"/>
    <mergeCell ref="E165:F165"/>
    <mergeCell ref="A166:D166"/>
    <mergeCell ref="E166:F166"/>
    <mergeCell ref="A163:D163"/>
    <mergeCell ref="C151:G151"/>
    <mergeCell ref="C152:D152"/>
    <mergeCell ref="A158:G159"/>
    <mergeCell ref="A161:G162"/>
    <mergeCell ref="A155:B155"/>
    <mergeCell ref="C155:D155"/>
    <mergeCell ref="A112:G114"/>
    <mergeCell ref="C140:D140"/>
    <mergeCell ref="E163:F163"/>
    <mergeCell ref="C119:D119"/>
    <mergeCell ref="C141:D141"/>
    <mergeCell ref="C142:D142"/>
    <mergeCell ref="C143:D143"/>
    <mergeCell ref="C144:D144"/>
    <mergeCell ref="A164:D164"/>
    <mergeCell ref="E164:F164"/>
    <mergeCell ref="C149:E149"/>
    <mergeCell ref="F149:G149"/>
    <mergeCell ref="C150:D150"/>
    <mergeCell ref="A210:B210"/>
    <mergeCell ref="E210:F210"/>
    <mergeCell ref="A202:C202"/>
    <mergeCell ref="D202:E202"/>
    <mergeCell ref="F202:G202"/>
    <mergeCell ref="A203:C203"/>
    <mergeCell ref="D182:E182"/>
    <mergeCell ref="A186:G187"/>
    <mergeCell ref="A182:C182"/>
    <mergeCell ref="A181:C181"/>
    <mergeCell ref="F181:G181"/>
    <mergeCell ref="F182:G182"/>
    <mergeCell ref="D180:E180"/>
    <mergeCell ref="D181:E181"/>
    <mergeCell ref="C153:D153"/>
    <mergeCell ref="C154:D154"/>
    <mergeCell ref="A180:C180"/>
    <mergeCell ref="E212:F212"/>
    <mergeCell ref="F76:G76"/>
    <mergeCell ref="F87:G87"/>
    <mergeCell ref="C86:D86"/>
    <mergeCell ref="C87:D87"/>
    <mergeCell ref="C76:D76"/>
    <mergeCell ref="C80:D80"/>
    <mergeCell ref="A60:G60"/>
    <mergeCell ref="B62:C62"/>
    <mergeCell ref="A97:G97"/>
    <mergeCell ref="C83:D83"/>
    <mergeCell ref="F81:G81"/>
    <mergeCell ref="F82:G82"/>
    <mergeCell ref="F83:G83"/>
    <mergeCell ref="C79:D79"/>
    <mergeCell ref="A94:G94"/>
    <mergeCell ref="F77:G77"/>
    <mergeCell ref="F78:G78"/>
    <mergeCell ref="C77:D77"/>
    <mergeCell ref="C78:D78"/>
    <mergeCell ref="F84:G84"/>
    <mergeCell ref="F85:G85"/>
    <mergeCell ref="F86:G86"/>
    <mergeCell ref="A90:G91"/>
    <mergeCell ref="A1:G2"/>
    <mergeCell ref="A64:G67"/>
    <mergeCell ref="A103:G104"/>
    <mergeCell ref="B105:C105"/>
    <mergeCell ref="A107:G108"/>
    <mergeCell ref="A100:G100"/>
    <mergeCell ref="B61:C61"/>
    <mergeCell ref="A3:G3"/>
    <mergeCell ref="A4:G4"/>
    <mergeCell ref="A9:G10"/>
    <mergeCell ref="A7:G8"/>
    <mergeCell ref="B40:G42"/>
    <mergeCell ref="F38:G38"/>
    <mergeCell ref="A38:B38"/>
    <mergeCell ref="A39:B39"/>
    <mergeCell ref="F39:G39"/>
    <mergeCell ref="A48:B48"/>
    <mergeCell ref="C81:D81"/>
    <mergeCell ref="C82:D82"/>
    <mergeCell ref="B55:G57"/>
    <mergeCell ref="A74:G75"/>
    <mergeCell ref="C84:D84"/>
    <mergeCell ref="F79:G79"/>
    <mergeCell ref="F80:G80"/>
    <mergeCell ref="C85:D85"/>
    <mergeCell ref="F125:G125"/>
    <mergeCell ref="A122:G124"/>
    <mergeCell ref="A134:G135"/>
    <mergeCell ref="A137:G138"/>
    <mergeCell ref="C120:D120"/>
    <mergeCell ref="C127:G127"/>
    <mergeCell ref="C126:D126"/>
    <mergeCell ref="C128:D128"/>
    <mergeCell ref="C129:D129"/>
    <mergeCell ref="C130:D130"/>
    <mergeCell ref="A131:B131"/>
    <mergeCell ref="C115:E115"/>
    <mergeCell ref="C116:D116"/>
    <mergeCell ref="C117:D117"/>
    <mergeCell ref="B92:C92"/>
    <mergeCell ref="C125:E125"/>
    <mergeCell ref="C131:D131"/>
  </mergeCells>
  <dataValidations count="18">
    <dataValidation type="list" allowBlank="1" showInputMessage="1" showErrorMessage="1" sqref="B92:C92 B95:C95 B225:C226" xr:uid="{4ECA05E8-5358-BF41-A693-75385E78C6F6}">
      <formula1>$H$2:$H$6</formula1>
    </dataValidation>
    <dataValidation type="list" allowBlank="1" showInputMessage="1" showErrorMessage="1" sqref="C101 C98" xr:uid="{3CC47D57-0B11-F44D-9A3F-954FC3EC7A8E}">
      <formula1>$H$8:$H$9</formula1>
    </dataValidation>
    <dataValidation type="list" allowBlank="1" showInputMessage="1" showErrorMessage="1" sqref="E98" xr:uid="{7EA5BFE5-ACA5-FD4A-91B3-3923083FD428}">
      <formula1>$H$11:$H$14</formula1>
    </dataValidation>
    <dataValidation type="list" allowBlank="1" showInputMessage="1" showErrorMessage="1" sqref="B266:B270 B68:B72" xr:uid="{787B9E47-CA17-B941-A409-43C900C4C1BB}">
      <formula1>$H$26:$H$27</formula1>
    </dataValidation>
    <dataValidation type="list" allowBlank="1" showInputMessage="1" showErrorMessage="1" sqref="F266:F270 F68:F72" xr:uid="{FF37F739-64B0-0042-9359-FCBAC2382608}">
      <formula1>$H$29:$H$30</formula1>
    </dataValidation>
    <dataValidation type="list" allowBlank="1" showInputMessage="1" showErrorMessage="1" sqref="B105:C105 B109:C109" xr:uid="{D147E48E-0DEB-2E44-9841-18A69A11CD05}">
      <formula1>$H$76:$H$80</formula1>
    </dataValidation>
    <dataValidation type="list" allowBlank="1" showInputMessage="1" showErrorMessage="1" sqref="E101" xr:uid="{2FF5FDB3-ACDA-5844-84B6-6A245517916C}">
      <formula1>$H$16:$H$21</formula1>
    </dataValidation>
    <dataValidation type="list" allowBlank="1" showInputMessage="1" showErrorMessage="1" sqref="C210:C213 G205 C205 G183 C183 G210:G213 C188:C192 G188:G192" xr:uid="{00545E50-C4B4-8E48-9687-5D84D4A5712A}">
      <formula1>$H$169:$H$171</formula1>
    </dataValidation>
    <dataValidation type="list" allowBlank="1" showInputMessage="1" showErrorMessage="1" sqref="B195 F235 B220 B217 B198" xr:uid="{62662176-AA9F-E34D-84EA-2ECB14C6F9FE}">
      <formula1>$H$173:$H$178</formula1>
    </dataValidation>
    <dataValidation type="list" allowBlank="1" showInputMessage="1" showErrorMessage="1" sqref="D180:E182 D202:E204" xr:uid="{C18C5C81-FF5A-984B-8F38-B4685F03811A}">
      <formula1>$H$162:$H$164</formula1>
    </dataValidation>
    <dataValidation type="list" allowBlank="1" showInputMessage="1" showErrorMessage="1" sqref="A39:B39 A44:B44 A49:B49 A54:B54 A245:B245 A250:B250 A255:B255 A260:B260" xr:uid="{2AC0C3FC-A5FC-8048-B92D-DC4C66812DD2}">
      <formula1>$H$31:$H$33</formula1>
    </dataValidation>
    <dataValidation type="list" allowBlank="1" showInputMessage="1" showErrorMessage="1" sqref="C39 C44 C49 C54" xr:uid="{87D430FC-2F80-CD4C-9C90-F959568B0D88}">
      <formula1>$J$2:$J$13</formula1>
    </dataValidation>
    <dataValidation type="list" allowBlank="1" showInputMessage="1" showErrorMessage="1" sqref="F39:G39 F44:G44 F49:G49 F54:G54 F260:G260 F255:G255 F250:G250 F245:G245" xr:uid="{B7429ECB-5EF2-3745-810F-2E60EBC39DAD}">
      <formula1>$H$35:$H$39</formula1>
    </dataValidation>
    <dataValidation type="list" allowBlank="1" showInputMessage="1" showErrorMessage="1" sqref="D68:D72" xr:uid="{6A4ED974-41DC-6446-97CF-730B9F4BB2AC}">
      <formula1>$J$3:$J$14</formula1>
    </dataValidation>
    <dataValidation type="list" allowBlank="1" showInputMessage="1" showErrorMessage="1" sqref="B172 B160" xr:uid="{32410BFD-4A42-6D40-81A4-000A60338966}">
      <formula1>$H$116:$H$117</formula1>
    </dataValidation>
    <dataValidation type="list" allowBlank="1" showInputMessage="1" showErrorMessage="1" sqref="E39 E44 E49 E54 E245 E250 E255 E260" xr:uid="{3267E0DB-B7F6-FD41-978D-265DEAEC70FA}">
      <formula1>$J$15:$J$25</formula1>
    </dataValidation>
    <dataValidation type="list" allowBlank="1" showInputMessage="1" showErrorMessage="1" sqref="C245 C250 C255 C260" xr:uid="{F76AF9F2-01BA-1F4E-AA34-7C8068B4545F}">
      <formula1>$J$2:$J$14</formula1>
    </dataValidation>
    <dataValidation type="list" allowBlank="1" showInputMessage="1" showErrorMessage="1" sqref="D266 D267 D268 D269 D270" xr:uid="{419ADA8A-A260-6541-B65B-EFD0E9A5A746}">
      <formula1>$A$77:$A$87</formula1>
    </dataValidation>
  </dataValidation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9574B-CBB2-414B-B338-8559801A6F25}">
  <dimension ref="A1:J287"/>
  <sheetViews>
    <sheetView view="pageLayout" zoomScale="119" zoomScaleNormal="100" zoomScalePageLayoutView="119" workbookViewId="0">
      <selection activeCell="B88" sqref="B88"/>
    </sheetView>
  </sheetViews>
  <sheetFormatPr baseColWidth="10" defaultRowHeight="16" x14ac:dyDescent="0.2"/>
  <cols>
    <col min="1" max="1" width="17" style="10" customWidth="1"/>
    <col min="2" max="2" width="14.1640625" style="10" customWidth="1"/>
    <col min="3" max="3" width="11.33203125" style="10" customWidth="1"/>
    <col min="4" max="4" width="5.33203125" style="10" customWidth="1"/>
    <col min="5" max="5" width="14.5" style="10" customWidth="1"/>
    <col min="6" max="6" width="11.83203125" style="10" customWidth="1"/>
    <col min="7" max="7" width="10.83203125" style="10"/>
    <col min="8" max="10" width="10.83203125" style="10" hidden="1" customWidth="1"/>
    <col min="11" max="11" width="10.83203125" style="10" customWidth="1"/>
    <col min="12" max="16384" width="10.83203125" style="10"/>
  </cols>
  <sheetData>
    <row r="1" spans="1:10" ht="16" customHeight="1" x14ac:dyDescent="0.2">
      <c r="A1" s="327"/>
      <c r="B1" s="327"/>
      <c r="C1" s="327"/>
      <c r="D1" s="327"/>
      <c r="E1" s="327"/>
      <c r="F1" s="327"/>
      <c r="G1" s="327"/>
      <c r="H1" s="18" t="s">
        <v>0</v>
      </c>
      <c r="I1" s="4"/>
      <c r="J1" s="4"/>
    </row>
    <row r="2" spans="1:10" ht="36" customHeight="1" x14ac:dyDescent="0.2">
      <c r="A2" s="327"/>
      <c r="B2" s="327"/>
      <c r="C2" s="327"/>
      <c r="D2" s="327"/>
      <c r="E2" s="327"/>
      <c r="F2" s="327"/>
      <c r="G2" s="327"/>
      <c r="H2" s="10" t="s">
        <v>1</v>
      </c>
      <c r="J2" s="10" t="s">
        <v>2</v>
      </c>
    </row>
    <row r="3" spans="1:10" ht="16" customHeight="1" x14ac:dyDescent="0.25">
      <c r="A3" s="233" t="s">
        <v>3</v>
      </c>
      <c r="B3" s="233"/>
      <c r="C3" s="233"/>
      <c r="D3" s="233"/>
      <c r="E3" s="233"/>
      <c r="F3" s="233"/>
      <c r="G3" s="233"/>
      <c r="H3" s="10" t="s">
        <v>4</v>
      </c>
      <c r="J3" s="10" t="s">
        <v>5</v>
      </c>
    </row>
    <row r="4" spans="1:10" ht="19" x14ac:dyDescent="0.25">
      <c r="A4" s="233" t="s">
        <v>405</v>
      </c>
      <c r="B4" s="233"/>
      <c r="C4" s="233"/>
      <c r="D4" s="233"/>
      <c r="E4" s="233"/>
      <c r="F4" s="233"/>
      <c r="G4" s="233"/>
      <c r="H4" s="10" t="s">
        <v>7</v>
      </c>
      <c r="J4" s="10" t="s">
        <v>8</v>
      </c>
    </row>
    <row r="5" spans="1:10" ht="16" customHeight="1" x14ac:dyDescent="0.2">
      <c r="A5" s="82" t="s">
        <v>9</v>
      </c>
      <c r="B5" s="82"/>
      <c r="C5" s="82"/>
      <c r="D5" s="82"/>
      <c r="E5" s="82"/>
      <c r="F5" s="82"/>
      <c r="G5" s="82"/>
      <c r="H5" s="10" t="s">
        <v>10</v>
      </c>
      <c r="J5" s="10" t="s">
        <v>11</v>
      </c>
    </row>
    <row r="6" spans="1:10" ht="16" customHeight="1" x14ac:dyDescent="0.2">
      <c r="A6" s="57" t="s">
        <v>12</v>
      </c>
      <c r="B6" s="56"/>
      <c r="C6" s="56"/>
      <c r="D6" s="56"/>
      <c r="E6" s="56"/>
      <c r="F6" s="56"/>
      <c r="G6" s="56"/>
      <c r="H6" s="10" t="s">
        <v>13</v>
      </c>
      <c r="J6" s="10" t="s">
        <v>14</v>
      </c>
    </row>
    <row r="7" spans="1:10" ht="16" customHeight="1" x14ac:dyDescent="0.2">
      <c r="A7" s="212"/>
      <c r="B7" s="212"/>
      <c r="C7" s="212"/>
      <c r="D7" s="212"/>
      <c r="E7" s="212"/>
      <c r="F7" s="212"/>
      <c r="G7" s="212"/>
      <c r="J7" s="10" t="s">
        <v>15</v>
      </c>
    </row>
    <row r="8" spans="1:10" ht="5" customHeight="1" x14ac:dyDescent="0.2">
      <c r="A8" s="212"/>
      <c r="B8" s="212"/>
      <c r="C8" s="212"/>
      <c r="D8" s="212"/>
      <c r="E8" s="212"/>
      <c r="F8" s="212"/>
      <c r="G8" s="212"/>
      <c r="H8" s="10" t="s">
        <v>16</v>
      </c>
      <c r="J8" s="10" t="s">
        <v>17</v>
      </c>
    </row>
    <row r="9" spans="1:10" x14ac:dyDescent="0.2">
      <c r="A9" s="212" t="s">
        <v>406</v>
      </c>
      <c r="B9" s="212"/>
      <c r="C9" s="212"/>
      <c r="D9" s="212"/>
      <c r="E9" s="212"/>
      <c r="F9" s="212"/>
      <c r="G9" s="212"/>
      <c r="H9" s="10" t="s">
        <v>19</v>
      </c>
      <c r="J9" s="10" t="s">
        <v>20</v>
      </c>
    </row>
    <row r="10" spans="1:10" x14ac:dyDescent="0.2">
      <c r="A10" s="212"/>
      <c r="B10" s="212"/>
      <c r="C10" s="212"/>
      <c r="D10" s="212"/>
      <c r="E10" s="212"/>
      <c r="F10" s="212"/>
      <c r="G10" s="212"/>
      <c r="J10" s="10" t="s">
        <v>21</v>
      </c>
    </row>
    <row r="11" spans="1:10" ht="5" customHeight="1" x14ac:dyDescent="0.2">
      <c r="A11" s="82"/>
      <c r="B11" s="82"/>
      <c r="C11" s="82"/>
      <c r="D11" s="82"/>
      <c r="E11" s="82"/>
      <c r="F11" s="82"/>
      <c r="G11" s="82"/>
      <c r="H11" s="10" t="s">
        <v>22</v>
      </c>
      <c r="J11" s="10" t="s">
        <v>23</v>
      </c>
    </row>
    <row r="12" spans="1:10" x14ac:dyDescent="0.2">
      <c r="A12" s="2" t="s">
        <v>24</v>
      </c>
      <c r="B12" s="82"/>
      <c r="C12" s="82"/>
      <c r="D12" s="82"/>
      <c r="E12" s="82"/>
      <c r="F12" s="82"/>
      <c r="G12" s="82"/>
      <c r="H12" s="10" t="s">
        <v>25</v>
      </c>
      <c r="J12" s="10" t="s">
        <v>26</v>
      </c>
    </row>
    <row r="13" spans="1:10" x14ac:dyDescent="0.2">
      <c r="A13" s="13" t="s">
        <v>27</v>
      </c>
      <c r="B13" s="274"/>
      <c r="C13" s="275"/>
      <c r="D13" s="275"/>
      <c r="E13" s="275"/>
      <c r="F13" s="276"/>
      <c r="G13" s="82"/>
      <c r="H13" s="10" t="s">
        <v>28</v>
      </c>
      <c r="J13" s="10" t="s">
        <v>29</v>
      </c>
    </row>
    <row r="14" spans="1:10" x14ac:dyDescent="0.2">
      <c r="A14" s="13" t="s">
        <v>30</v>
      </c>
      <c r="B14" s="274"/>
      <c r="C14" s="275"/>
      <c r="D14" s="275"/>
      <c r="E14" s="275"/>
      <c r="F14" s="276"/>
      <c r="G14" s="82"/>
      <c r="H14" s="10" t="s">
        <v>31</v>
      </c>
      <c r="J14" s="10" t="s">
        <v>32</v>
      </c>
    </row>
    <row r="15" spans="1:10" x14ac:dyDescent="0.2">
      <c r="A15" s="13" t="s">
        <v>33</v>
      </c>
      <c r="B15" s="274"/>
      <c r="C15" s="275"/>
      <c r="D15" s="275"/>
      <c r="E15" s="275"/>
      <c r="F15" s="276"/>
      <c r="G15" s="82"/>
      <c r="J15" s="10" t="s">
        <v>34</v>
      </c>
    </row>
    <row r="16" spans="1:10" x14ac:dyDescent="0.2">
      <c r="A16" s="13" t="s">
        <v>35</v>
      </c>
      <c r="B16" s="274"/>
      <c r="C16" s="275"/>
      <c r="D16" s="275"/>
      <c r="E16" s="275"/>
      <c r="F16" s="276"/>
      <c r="G16" s="82"/>
      <c r="H16" s="10" t="s">
        <v>36</v>
      </c>
      <c r="J16" s="10" t="s">
        <v>37</v>
      </c>
    </row>
    <row r="17" spans="1:10" ht="16" customHeight="1" x14ac:dyDescent="0.2">
      <c r="A17" s="13" t="s">
        <v>38</v>
      </c>
      <c r="B17" s="274"/>
      <c r="C17" s="275"/>
      <c r="D17" s="275"/>
      <c r="E17" s="275"/>
      <c r="F17" s="276"/>
      <c r="G17" s="82"/>
      <c r="H17" s="10" t="s">
        <v>39</v>
      </c>
      <c r="J17" s="10" t="s">
        <v>40</v>
      </c>
    </row>
    <row r="18" spans="1:10" ht="7" customHeight="1" x14ac:dyDescent="0.2">
      <c r="A18" s="82"/>
      <c r="B18" s="82"/>
      <c r="C18" s="82"/>
      <c r="D18" s="82"/>
      <c r="E18" s="82"/>
      <c r="F18" s="82"/>
      <c r="G18" s="82"/>
      <c r="H18" s="10" t="s">
        <v>41</v>
      </c>
      <c r="J18" s="10" t="s">
        <v>42</v>
      </c>
    </row>
    <row r="19" spans="1:10" x14ac:dyDescent="0.2">
      <c r="A19" s="2" t="s">
        <v>407</v>
      </c>
      <c r="B19" s="82"/>
      <c r="C19" s="82"/>
      <c r="D19" s="82"/>
      <c r="E19" s="82"/>
      <c r="F19" s="82"/>
      <c r="G19" s="82"/>
      <c r="H19" s="10" t="s">
        <v>44</v>
      </c>
      <c r="J19" s="10" t="s">
        <v>45</v>
      </c>
    </row>
    <row r="20" spans="1:10" x14ac:dyDescent="0.2">
      <c r="A20" s="212" t="s">
        <v>408</v>
      </c>
      <c r="B20" s="212"/>
      <c r="C20" s="212"/>
      <c r="D20" s="212"/>
      <c r="E20" s="212"/>
      <c r="F20" s="212"/>
      <c r="G20" s="212"/>
      <c r="H20" s="10" t="s">
        <v>47</v>
      </c>
      <c r="J20" s="10" t="s">
        <v>48</v>
      </c>
    </row>
    <row r="21" spans="1:10" x14ac:dyDescent="0.2">
      <c r="A21" s="212"/>
      <c r="B21" s="212"/>
      <c r="C21" s="212"/>
      <c r="D21" s="212"/>
      <c r="E21" s="212"/>
      <c r="F21" s="212"/>
      <c r="G21" s="212"/>
      <c r="H21" s="10" t="s">
        <v>49</v>
      </c>
      <c r="J21" s="10" t="s">
        <v>50</v>
      </c>
    </row>
    <row r="22" spans="1:10" x14ac:dyDescent="0.2">
      <c r="A22" s="11" t="s">
        <v>51</v>
      </c>
      <c r="B22" s="324"/>
      <c r="C22" s="325"/>
      <c r="D22" s="82"/>
      <c r="E22" s="82"/>
      <c r="F22" s="82"/>
      <c r="G22" s="82"/>
      <c r="J22" s="10" t="s">
        <v>52</v>
      </c>
    </row>
    <row r="23" spans="1:10" x14ac:dyDescent="0.2">
      <c r="A23" s="11" t="s">
        <v>53</v>
      </c>
      <c r="B23" s="324"/>
      <c r="C23" s="325"/>
      <c r="D23" s="82"/>
      <c r="E23" s="82"/>
      <c r="F23" s="82"/>
      <c r="G23" s="82"/>
      <c r="H23" s="10" t="s">
        <v>54</v>
      </c>
      <c r="J23" s="10" t="s">
        <v>55</v>
      </c>
    </row>
    <row r="24" spans="1:10" ht="7" customHeight="1" x14ac:dyDescent="0.2">
      <c r="A24" s="82"/>
      <c r="B24" s="82"/>
      <c r="C24" s="82"/>
      <c r="D24" s="82"/>
      <c r="E24" s="82"/>
      <c r="F24" s="82"/>
      <c r="G24" s="82"/>
      <c r="H24" s="10" t="s">
        <v>56</v>
      </c>
      <c r="J24" s="10" t="s">
        <v>57</v>
      </c>
    </row>
    <row r="25" spans="1:10" x14ac:dyDescent="0.2">
      <c r="A25" s="326" t="s">
        <v>409</v>
      </c>
      <c r="B25" s="326"/>
      <c r="C25" s="326"/>
      <c r="D25" s="326"/>
      <c r="E25" s="326"/>
      <c r="F25" s="326"/>
      <c r="G25" s="326"/>
      <c r="J25" s="10" t="s">
        <v>410</v>
      </c>
    </row>
    <row r="26" spans="1:10" ht="16" customHeight="1" x14ac:dyDescent="0.2">
      <c r="A26" s="185" t="s">
        <v>60</v>
      </c>
      <c r="B26" s="49"/>
      <c r="C26" s="82" t="s">
        <v>61</v>
      </c>
      <c r="D26" s="82"/>
      <c r="E26" s="82"/>
      <c r="F26" s="82"/>
      <c r="G26" s="82"/>
      <c r="H26" s="10" t="s">
        <v>62</v>
      </c>
      <c r="J26" s="10" t="s">
        <v>207</v>
      </c>
    </row>
    <row r="27" spans="1:10" ht="17" thickBot="1" x14ac:dyDescent="0.25">
      <c r="A27" s="185" t="s">
        <v>63</v>
      </c>
      <c r="B27" s="59"/>
      <c r="C27" s="82" t="s">
        <v>61</v>
      </c>
      <c r="D27" s="82"/>
      <c r="E27" s="82"/>
      <c r="F27" s="82"/>
      <c r="G27" s="82"/>
      <c r="H27" s="10" t="s">
        <v>64</v>
      </c>
    </row>
    <row r="28" spans="1:10" x14ac:dyDescent="0.2">
      <c r="A28" s="60" t="s">
        <v>65</v>
      </c>
      <c r="B28" s="61"/>
      <c r="C28" s="82" t="s">
        <v>61</v>
      </c>
      <c r="D28" s="82"/>
      <c r="E28" s="82"/>
      <c r="F28" s="82"/>
      <c r="G28" s="82"/>
    </row>
    <row r="29" spans="1:10" x14ac:dyDescent="0.2">
      <c r="A29" s="185" t="s">
        <v>66</v>
      </c>
      <c r="B29" s="49"/>
      <c r="C29" s="82" t="s">
        <v>61</v>
      </c>
      <c r="D29" s="82"/>
      <c r="E29" s="82"/>
      <c r="F29" s="82"/>
      <c r="G29" s="82"/>
      <c r="H29" s="10" t="s">
        <v>67</v>
      </c>
    </row>
    <row r="30" spans="1:10" x14ac:dyDescent="0.2">
      <c r="A30" s="185" t="s">
        <v>68</v>
      </c>
      <c r="B30" s="49"/>
      <c r="C30" s="82" t="s">
        <v>61</v>
      </c>
      <c r="D30" s="82"/>
      <c r="E30" s="82"/>
      <c r="F30" s="82"/>
      <c r="G30" s="82"/>
      <c r="H30" s="10" t="s">
        <v>69</v>
      </c>
    </row>
    <row r="31" spans="1:10" x14ac:dyDescent="0.2">
      <c r="A31" s="283" t="s">
        <v>70</v>
      </c>
      <c r="B31" s="283"/>
      <c r="C31" s="283"/>
      <c r="D31" s="283"/>
      <c r="E31" s="283"/>
      <c r="F31" s="283"/>
      <c r="G31" s="283"/>
      <c r="H31" s="10" t="s">
        <v>71</v>
      </c>
    </row>
    <row r="32" spans="1:10" x14ac:dyDescent="0.2">
      <c r="A32" s="283"/>
      <c r="B32" s="283"/>
      <c r="C32" s="283"/>
      <c r="D32" s="283"/>
      <c r="E32" s="283"/>
      <c r="F32" s="283"/>
      <c r="G32" s="283"/>
      <c r="H32" s="10" t="s">
        <v>72</v>
      </c>
    </row>
    <row r="33" spans="1:8" ht="5" customHeight="1" x14ac:dyDescent="0.2">
      <c r="A33" s="82"/>
      <c r="B33" s="82"/>
      <c r="C33" s="82"/>
      <c r="D33" s="82"/>
      <c r="E33" s="82"/>
      <c r="F33" s="82"/>
      <c r="G33" s="82"/>
      <c r="H33" s="10" t="s">
        <v>73</v>
      </c>
    </row>
    <row r="34" spans="1:8" x14ac:dyDescent="0.2">
      <c r="A34" s="212" t="s">
        <v>411</v>
      </c>
      <c r="B34" s="212"/>
      <c r="C34" s="212"/>
      <c r="D34" s="212"/>
      <c r="E34" s="212"/>
      <c r="F34" s="212"/>
      <c r="G34" s="212"/>
    </row>
    <row r="35" spans="1:8" x14ac:dyDescent="0.2">
      <c r="A35" s="212"/>
      <c r="B35" s="212"/>
      <c r="C35" s="212"/>
      <c r="D35" s="212"/>
      <c r="E35" s="212"/>
      <c r="F35" s="212"/>
      <c r="G35" s="212"/>
      <c r="H35" s="10" t="s">
        <v>75</v>
      </c>
    </row>
    <row r="36" spans="1:8" x14ac:dyDescent="0.2">
      <c r="A36" s="212"/>
      <c r="B36" s="212"/>
      <c r="C36" s="212"/>
      <c r="D36" s="212"/>
      <c r="E36" s="212"/>
      <c r="F36" s="212"/>
      <c r="G36" s="212"/>
      <c r="H36" s="10" t="s">
        <v>76</v>
      </c>
    </row>
    <row r="37" spans="1:8" ht="17" thickBot="1" x14ac:dyDescent="0.25">
      <c r="A37" s="282"/>
      <c r="B37" s="282"/>
      <c r="C37" s="282"/>
      <c r="D37" s="282"/>
      <c r="E37" s="282"/>
      <c r="F37" s="282"/>
      <c r="G37" s="282"/>
      <c r="H37" s="10" t="s">
        <v>209</v>
      </c>
    </row>
    <row r="38" spans="1:8" ht="17" thickBot="1" x14ac:dyDescent="0.25">
      <c r="A38" s="245" t="s">
        <v>78</v>
      </c>
      <c r="B38" s="246"/>
      <c r="C38" s="191" t="s">
        <v>79</v>
      </c>
      <c r="D38" s="26"/>
      <c r="E38" s="184" t="s">
        <v>80</v>
      </c>
      <c r="F38" s="243" t="s">
        <v>81</v>
      </c>
      <c r="G38" s="244"/>
      <c r="H38" s="10" t="s">
        <v>82</v>
      </c>
    </row>
    <row r="39" spans="1:8" x14ac:dyDescent="0.2">
      <c r="A39" s="247"/>
      <c r="B39" s="305"/>
      <c r="C39" s="192"/>
      <c r="D39" s="193"/>
      <c r="E39" s="194"/>
      <c r="F39" s="249"/>
      <c r="G39" s="250"/>
      <c r="H39" s="10" t="s">
        <v>73</v>
      </c>
    </row>
    <row r="40" spans="1:8" x14ac:dyDescent="0.2">
      <c r="A40" s="27" t="s">
        <v>83</v>
      </c>
      <c r="B40" s="234"/>
      <c r="C40" s="235"/>
      <c r="D40" s="235"/>
      <c r="E40" s="235"/>
      <c r="F40" s="235"/>
      <c r="G40" s="236"/>
    </row>
    <row r="41" spans="1:8" x14ac:dyDescent="0.2">
      <c r="A41" s="19"/>
      <c r="B41" s="237"/>
      <c r="C41" s="306"/>
      <c r="D41" s="306"/>
      <c r="E41" s="306"/>
      <c r="F41" s="306"/>
      <c r="G41" s="239"/>
    </row>
    <row r="42" spans="1:8" ht="17" thickBot="1" x14ac:dyDescent="0.25">
      <c r="A42" s="21"/>
      <c r="B42" s="240"/>
      <c r="C42" s="241"/>
      <c r="D42" s="241"/>
      <c r="E42" s="241"/>
      <c r="F42" s="241"/>
      <c r="G42" s="242"/>
    </row>
    <row r="43" spans="1:8" ht="17" thickBot="1" x14ac:dyDescent="0.25">
      <c r="A43" s="245" t="s">
        <v>84</v>
      </c>
      <c r="B43" s="246"/>
      <c r="C43" s="191" t="s">
        <v>79</v>
      </c>
      <c r="D43" s="26"/>
      <c r="E43" s="184" t="s">
        <v>80</v>
      </c>
      <c r="F43" s="243" t="s">
        <v>81</v>
      </c>
      <c r="G43" s="244"/>
    </row>
    <row r="44" spans="1:8" x14ac:dyDescent="0.2">
      <c r="A44" s="247"/>
      <c r="B44" s="305"/>
      <c r="C44" s="191"/>
      <c r="D44" s="193"/>
      <c r="E44" s="194"/>
      <c r="F44" s="249"/>
      <c r="G44" s="250"/>
      <c r="H44" s="169"/>
    </row>
    <row r="45" spans="1:8" x14ac:dyDescent="0.2">
      <c r="A45" s="27" t="s">
        <v>83</v>
      </c>
      <c r="B45" s="234"/>
      <c r="C45" s="235"/>
      <c r="D45" s="235"/>
      <c r="E45" s="235"/>
      <c r="F45" s="235"/>
      <c r="G45" s="236"/>
    </row>
    <row r="46" spans="1:8" x14ac:dyDescent="0.2">
      <c r="A46" s="19"/>
      <c r="B46" s="237"/>
      <c r="C46" s="306"/>
      <c r="D46" s="306"/>
      <c r="E46" s="306"/>
      <c r="F46" s="306"/>
      <c r="G46" s="239"/>
    </row>
    <row r="47" spans="1:8" ht="17" thickBot="1" x14ac:dyDescent="0.25">
      <c r="A47" s="21"/>
      <c r="B47" s="240"/>
      <c r="C47" s="241"/>
      <c r="D47" s="241"/>
      <c r="E47" s="241"/>
      <c r="F47" s="241"/>
      <c r="G47" s="242"/>
    </row>
    <row r="48" spans="1:8" ht="17" thickBot="1" x14ac:dyDescent="0.25">
      <c r="A48" s="245" t="s">
        <v>85</v>
      </c>
      <c r="B48" s="246"/>
      <c r="C48" s="191" t="s">
        <v>79</v>
      </c>
      <c r="D48" s="26"/>
      <c r="E48" s="184" t="s">
        <v>80</v>
      </c>
      <c r="F48" s="243" t="s">
        <v>81</v>
      </c>
      <c r="G48" s="244"/>
    </row>
    <row r="49" spans="1:8" x14ac:dyDescent="0.2">
      <c r="A49" s="247"/>
      <c r="B49" s="305"/>
      <c r="C49" s="191"/>
      <c r="D49" s="193"/>
      <c r="E49" s="194"/>
      <c r="F49" s="249"/>
      <c r="G49" s="250"/>
    </row>
    <row r="50" spans="1:8" x14ac:dyDescent="0.2">
      <c r="A50" s="27" t="s">
        <v>83</v>
      </c>
      <c r="B50" s="234"/>
      <c r="C50" s="235"/>
      <c r="D50" s="235"/>
      <c r="E50" s="235"/>
      <c r="F50" s="235"/>
      <c r="G50" s="236"/>
    </row>
    <row r="51" spans="1:8" x14ac:dyDescent="0.2">
      <c r="A51" s="19"/>
      <c r="B51" s="237"/>
      <c r="C51" s="306"/>
      <c r="D51" s="306"/>
      <c r="E51" s="306"/>
      <c r="F51" s="306"/>
      <c r="G51" s="239"/>
    </row>
    <row r="52" spans="1:8" ht="16" customHeight="1" thickBot="1" x14ac:dyDescent="0.25">
      <c r="A52" s="21"/>
      <c r="B52" s="240"/>
      <c r="C52" s="241"/>
      <c r="D52" s="241"/>
      <c r="E52" s="241"/>
      <c r="F52" s="241"/>
      <c r="G52" s="242"/>
    </row>
    <row r="53" spans="1:8" s="169" customFormat="1" ht="17" customHeight="1" thickBot="1" x14ac:dyDescent="0.25">
      <c r="A53" s="245" t="s">
        <v>86</v>
      </c>
      <c r="B53" s="246"/>
      <c r="C53" s="191" t="s">
        <v>79</v>
      </c>
      <c r="D53" s="26"/>
      <c r="E53" s="184" t="s">
        <v>80</v>
      </c>
      <c r="F53" s="243" t="s">
        <v>81</v>
      </c>
      <c r="G53" s="244"/>
      <c r="H53" s="10"/>
    </row>
    <row r="54" spans="1:8" x14ac:dyDescent="0.2">
      <c r="A54" s="247"/>
      <c r="B54" s="305"/>
      <c r="C54" s="191"/>
      <c r="D54" s="193"/>
      <c r="E54" s="194"/>
      <c r="F54" s="249"/>
      <c r="G54" s="250"/>
    </row>
    <row r="55" spans="1:8" x14ac:dyDescent="0.2">
      <c r="A55" s="27" t="s">
        <v>83</v>
      </c>
      <c r="B55" s="234"/>
      <c r="C55" s="235"/>
      <c r="D55" s="235"/>
      <c r="E55" s="235"/>
      <c r="F55" s="235"/>
      <c r="G55" s="236"/>
    </row>
    <row r="56" spans="1:8" x14ac:dyDescent="0.2">
      <c r="A56" s="19"/>
      <c r="B56" s="237"/>
      <c r="C56" s="306"/>
      <c r="D56" s="306"/>
      <c r="E56" s="306"/>
      <c r="F56" s="306"/>
      <c r="G56" s="239"/>
    </row>
    <row r="57" spans="1:8" ht="17" thickBot="1" x14ac:dyDescent="0.25">
      <c r="A57" s="21"/>
      <c r="B57" s="240"/>
      <c r="C57" s="241"/>
      <c r="D57" s="241"/>
      <c r="E57" s="241"/>
      <c r="F57" s="241"/>
      <c r="G57" s="242"/>
    </row>
    <row r="58" spans="1:8" x14ac:dyDescent="0.2">
      <c r="A58" s="82"/>
      <c r="B58" s="82"/>
      <c r="C58" s="82"/>
      <c r="D58" s="82"/>
      <c r="E58" s="82"/>
      <c r="F58" s="82"/>
      <c r="G58" s="82"/>
    </row>
    <row r="59" spans="1:8" ht="12" customHeight="1" x14ac:dyDescent="0.2">
      <c r="A59" s="2" t="s">
        <v>87</v>
      </c>
      <c r="B59" s="82"/>
      <c r="C59" s="82"/>
      <c r="D59" s="82"/>
      <c r="E59" s="82"/>
      <c r="F59" s="82"/>
      <c r="G59" s="82"/>
    </row>
    <row r="60" spans="1:8" x14ac:dyDescent="0.2">
      <c r="A60" s="262" t="s">
        <v>412</v>
      </c>
      <c r="B60" s="262"/>
      <c r="C60" s="262"/>
      <c r="D60" s="262"/>
      <c r="E60" s="262"/>
      <c r="F60" s="262"/>
      <c r="G60" s="262"/>
    </row>
    <row r="61" spans="1:8" x14ac:dyDescent="0.2">
      <c r="A61" s="186"/>
      <c r="B61" s="232" t="s">
        <v>413</v>
      </c>
      <c r="C61" s="232"/>
      <c r="D61" s="186"/>
      <c r="E61" s="186"/>
      <c r="F61" s="186"/>
      <c r="G61" s="186"/>
    </row>
    <row r="62" spans="1:8" x14ac:dyDescent="0.2">
      <c r="A62" s="11" t="s">
        <v>90</v>
      </c>
      <c r="B62" s="313"/>
      <c r="C62" s="314"/>
      <c r="D62" s="82"/>
      <c r="E62" s="82"/>
      <c r="F62" s="82"/>
      <c r="G62" s="82"/>
    </row>
    <row r="63" spans="1:8" x14ac:dyDescent="0.2">
      <c r="A63" s="82"/>
      <c r="B63" s="82"/>
      <c r="C63" s="82"/>
      <c r="D63" s="82"/>
      <c r="E63" s="82"/>
      <c r="F63" s="82"/>
      <c r="G63" s="82"/>
    </row>
    <row r="64" spans="1:8" ht="7" customHeight="1" x14ac:dyDescent="0.2">
      <c r="A64" s="212" t="s">
        <v>91</v>
      </c>
      <c r="B64" s="212"/>
      <c r="C64" s="212"/>
      <c r="D64" s="212"/>
      <c r="E64" s="212"/>
      <c r="F64" s="212"/>
      <c r="G64" s="212"/>
    </row>
    <row r="65" spans="1:8" x14ac:dyDescent="0.2">
      <c r="A65" s="212"/>
      <c r="B65" s="212"/>
      <c r="C65" s="212"/>
      <c r="D65" s="212"/>
      <c r="E65" s="212"/>
      <c r="F65" s="212"/>
      <c r="G65" s="212"/>
    </row>
    <row r="66" spans="1:8" x14ac:dyDescent="0.2">
      <c r="A66" s="212"/>
      <c r="B66" s="212"/>
      <c r="C66" s="212"/>
      <c r="D66" s="212"/>
      <c r="E66" s="212"/>
      <c r="F66" s="212"/>
      <c r="G66" s="212"/>
    </row>
    <row r="67" spans="1:8" ht="26" customHeight="1" x14ac:dyDescent="0.2">
      <c r="A67" s="212"/>
      <c r="B67" s="212"/>
      <c r="C67" s="212"/>
      <c r="D67" s="212"/>
      <c r="E67" s="212"/>
      <c r="F67" s="212"/>
      <c r="G67" s="212"/>
    </row>
    <row r="68" spans="1:8" x14ac:dyDescent="0.2">
      <c r="A68" s="185" t="s">
        <v>92</v>
      </c>
      <c r="B68" s="37"/>
      <c r="C68" s="185" t="s">
        <v>93</v>
      </c>
      <c r="D68" s="37"/>
      <c r="E68" s="185" t="s">
        <v>94</v>
      </c>
      <c r="F68" s="29"/>
      <c r="G68" s="82"/>
    </row>
    <row r="69" spans="1:8" x14ac:dyDescent="0.2">
      <c r="A69" s="185" t="s">
        <v>92</v>
      </c>
      <c r="B69" s="37"/>
      <c r="C69" s="185" t="s">
        <v>93</v>
      </c>
      <c r="D69" s="37"/>
      <c r="E69" s="185" t="s">
        <v>94</v>
      </c>
      <c r="F69" s="29"/>
      <c r="G69" s="82"/>
    </row>
    <row r="70" spans="1:8" x14ac:dyDescent="0.2">
      <c r="A70" s="185" t="s">
        <v>92</v>
      </c>
      <c r="B70" s="37"/>
      <c r="C70" s="185" t="s">
        <v>93</v>
      </c>
      <c r="D70" s="37"/>
      <c r="E70" s="185" t="s">
        <v>94</v>
      </c>
      <c r="F70" s="29"/>
      <c r="G70" s="82"/>
    </row>
    <row r="71" spans="1:8" x14ac:dyDescent="0.2">
      <c r="A71" s="185" t="s">
        <v>92</v>
      </c>
      <c r="B71" s="37"/>
      <c r="C71" s="185" t="s">
        <v>93</v>
      </c>
      <c r="D71" s="37"/>
      <c r="E71" s="185" t="s">
        <v>94</v>
      </c>
      <c r="F71" s="29"/>
      <c r="G71" s="82"/>
    </row>
    <row r="72" spans="1:8" x14ac:dyDescent="0.2">
      <c r="A72" s="185" t="s">
        <v>92</v>
      </c>
      <c r="B72" s="37"/>
      <c r="C72" s="185" t="s">
        <v>93</v>
      </c>
      <c r="D72" s="37"/>
      <c r="E72" s="185" t="s">
        <v>94</v>
      </c>
      <c r="F72" s="29"/>
      <c r="G72" s="82"/>
    </row>
    <row r="73" spans="1:8" ht="8" customHeight="1" x14ac:dyDescent="0.2">
      <c r="A73" s="82"/>
      <c r="B73" s="82"/>
      <c r="C73" s="82"/>
      <c r="D73" s="82"/>
      <c r="E73" s="82"/>
      <c r="F73" s="82"/>
      <c r="G73" s="82"/>
    </row>
    <row r="74" spans="1:8" ht="11" customHeight="1" x14ac:dyDescent="0.2">
      <c r="A74" s="212" t="s">
        <v>95</v>
      </c>
      <c r="B74" s="212"/>
      <c r="C74" s="212"/>
      <c r="D74" s="212"/>
      <c r="E74" s="212"/>
      <c r="F74" s="212"/>
      <c r="G74" s="212"/>
    </row>
    <row r="75" spans="1:8" ht="21" customHeight="1" x14ac:dyDescent="0.2">
      <c r="A75" s="256"/>
      <c r="B75" s="256"/>
      <c r="C75" s="256"/>
      <c r="D75" s="256"/>
      <c r="E75" s="256"/>
      <c r="F75" s="256"/>
      <c r="G75" s="256"/>
    </row>
    <row r="76" spans="1:8" ht="35" customHeight="1" x14ac:dyDescent="0.2">
      <c r="A76" s="50" t="s">
        <v>96</v>
      </c>
      <c r="B76" s="46" t="s">
        <v>97</v>
      </c>
      <c r="C76" s="258" t="s">
        <v>98</v>
      </c>
      <c r="D76" s="259"/>
      <c r="E76" s="48" t="s">
        <v>99</v>
      </c>
      <c r="F76" s="258" t="s">
        <v>100</v>
      </c>
      <c r="G76" s="259"/>
      <c r="H76" s="10" t="s">
        <v>101</v>
      </c>
    </row>
    <row r="77" spans="1:8" x14ac:dyDescent="0.2">
      <c r="A77" s="15" t="s">
        <v>8</v>
      </c>
      <c r="B77" s="38"/>
      <c r="C77" s="208"/>
      <c r="D77" s="209"/>
      <c r="E77" s="29"/>
      <c r="F77" s="208"/>
      <c r="G77" s="209"/>
      <c r="H77" s="10" t="s">
        <v>102</v>
      </c>
    </row>
    <row r="78" spans="1:8" x14ac:dyDescent="0.2">
      <c r="A78" s="15" t="s">
        <v>11</v>
      </c>
      <c r="B78" s="38"/>
      <c r="C78" s="208"/>
      <c r="D78" s="209"/>
      <c r="E78" s="29"/>
      <c r="F78" s="208"/>
      <c r="G78" s="209"/>
      <c r="H78" s="10" t="s">
        <v>103</v>
      </c>
    </row>
    <row r="79" spans="1:8" x14ac:dyDescent="0.2">
      <c r="A79" s="15" t="s">
        <v>14</v>
      </c>
      <c r="B79" s="38"/>
      <c r="C79" s="208"/>
      <c r="D79" s="209"/>
      <c r="E79" s="29"/>
      <c r="F79" s="208"/>
      <c r="G79" s="209"/>
      <c r="H79" s="10" t="s">
        <v>104</v>
      </c>
    </row>
    <row r="80" spans="1:8" x14ac:dyDescent="0.2">
      <c r="A80" s="15" t="s">
        <v>15</v>
      </c>
      <c r="B80" s="38"/>
      <c r="C80" s="208"/>
      <c r="D80" s="209"/>
      <c r="E80" s="29"/>
      <c r="F80" s="208"/>
      <c r="G80" s="209"/>
      <c r="H80" s="10" t="s">
        <v>105</v>
      </c>
    </row>
    <row r="81" spans="1:7" x14ac:dyDescent="0.2">
      <c r="A81" s="15" t="s">
        <v>17</v>
      </c>
      <c r="B81" s="38"/>
      <c r="C81" s="253"/>
      <c r="D81" s="254"/>
      <c r="E81" s="29"/>
      <c r="F81" s="208"/>
      <c r="G81" s="209"/>
    </row>
    <row r="82" spans="1:7" x14ac:dyDescent="0.2">
      <c r="A82" s="15" t="s">
        <v>20</v>
      </c>
      <c r="B82" s="38"/>
      <c r="C82" s="208"/>
      <c r="D82" s="209"/>
      <c r="E82" s="29"/>
      <c r="F82" s="208"/>
      <c r="G82" s="209"/>
    </row>
    <row r="83" spans="1:7" x14ac:dyDescent="0.2">
      <c r="A83" s="15" t="s">
        <v>21</v>
      </c>
      <c r="B83" s="38"/>
      <c r="C83" s="208"/>
      <c r="D83" s="209"/>
      <c r="E83" s="29"/>
      <c r="F83" s="208"/>
      <c r="G83" s="209"/>
    </row>
    <row r="84" spans="1:7" ht="16" customHeight="1" x14ac:dyDescent="0.2">
      <c r="A84" s="15" t="s">
        <v>23</v>
      </c>
      <c r="B84" s="38"/>
      <c r="C84" s="208"/>
      <c r="D84" s="209"/>
      <c r="E84" s="29"/>
      <c r="F84" s="208"/>
      <c r="G84" s="209"/>
    </row>
    <row r="85" spans="1:7" x14ac:dyDescent="0.2">
      <c r="A85" s="15" t="s">
        <v>26</v>
      </c>
      <c r="B85" s="38"/>
      <c r="C85" s="208"/>
      <c r="D85" s="209"/>
      <c r="E85" s="29"/>
      <c r="F85" s="208"/>
      <c r="G85" s="209"/>
    </row>
    <row r="86" spans="1:7" x14ac:dyDescent="0.2">
      <c r="A86" s="15" t="s">
        <v>29</v>
      </c>
      <c r="B86" s="38"/>
      <c r="C86" s="208"/>
      <c r="D86" s="209"/>
      <c r="E86" s="29"/>
      <c r="F86" s="208"/>
      <c r="G86" s="209"/>
    </row>
    <row r="87" spans="1:7" x14ac:dyDescent="0.2">
      <c r="A87" s="15" t="s">
        <v>32</v>
      </c>
      <c r="B87" s="38"/>
      <c r="C87" s="260"/>
      <c r="D87" s="261"/>
      <c r="E87" s="29"/>
      <c r="F87" s="208"/>
      <c r="G87" s="209"/>
    </row>
    <row r="88" spans="1:7" x14ac:dyDescent="0.2">
      <c r="A88" s="16" t="s">
        <v>34</v>
      </c>
      <c r="B88" s="38"/>
      <c r="C88" s="260"/>
      <c r="D88" s="261"/>
      <c r="E88" s="29"/>
      <c r="F88" s="208"/>
      <c r="G88" s="209"/>
    </row>
    <row r="89" spans="1:7" x14ac:dyDescent="0.2">
      <c r="A89" s="82"/>
      <c r="B89" s="82"/>
      <c r="C89" s="82"/>
      <c r="D89" s="82"/>
      <c r="E89" s="82"/>
      <c r="F89" s="82"/>
      <c r="G89" s="82"/>
    </row>
    <row r="90" spans="1:7" x14ac:dyDescent="0.2">
      <c r="A90" s="2" t="s">
        <v>106</v>
      </c>
      <c r="B90" s="82"/>
      <c r="C90" s="82"/>
      <c r="D90" s="82"/>
      <c r="E90" s="82"/>
      <c r="F90" s="82"/>
      <c r="G90" s="82"/>
    </row>
    <row r="91" spans="1:7" x14ac:dyDescent="0.2">
      <c r="A91" s="264" t="s">
        <v>107</v>
      </c>
      <c r="B91" s="264"/>
      <c r="C91" s="264"/>
      <c r="D91" s="264"/>
      <c r="E91" s="264"/>
      <c r="F91" s="264"/>
      <c r="G91" s="264"/>
    </row>
    <row r="92" spans="1:7" ht="16" customHeight="1" x14ac:dyDescent="0.2">
      <c r="A92" s="264"/>
      <c r="B92" s="264"/>
      <c r="C92" s="264"/>
      <c r="D92" s="264"/>
      <c r="E92" s="264"/>
      <c r="F92" s="264"/>
      <c r="G92" s="264"/>
    </row>
    <row r="93" spans="1:7" x14ac:dyDescent="0.2">
      <c r="A93" s="185" t="s">
        <v>108</v>
      </c>
      <c r="B93" s="313"/>
      <c r="C93" s="314"/>
      <c r="D93" s="82"/>
      <c r="E93" s="82"/>
      <c r="F93" s="82"/>
      <c r="G93" s="82"/>
    </row>
    <row r="94" spans="1:7" x14ac:dyDescent="0.2">
      <c r="A94" s="82"/>
      <c r="B94" s="82"/>
      <c r="C94" s="82"/>
      <c r="D94" s="82"/>
      <c r="E94" s="82"/>
      <c r="F94" s="82"/>
      <c r="G94" s="82"/>
    </row>
    <row r="95" spans="1:7" x14ac:dyDescent="0.2">
      <c r="A95" s="263" t="s">
        <v>109</v>
      </c>
      <c r="B95" s="263"/>
      <c r="C95" s="263"/>
      <c r="D95" s="263"/>
      <c r="E95" s="263"/>
      <c r="F95" s="263"/>
      <c r="G95" s="263"/>
    </row>
    <row r="96" spans="1:7" ht="16" customHeight="1" x14ac:dyDescent="0.2">
      <c r="A96" s="185" t="s">
        <v>108</v>
      </c>
      <c r="B96" s="313"/>
      <c r="C96" s="314"/>
      <c r="D96" s="82"/>
      <c r="E96" s="82"/>
      <c r="F96" s="82"/>
      <c r="G96" s="82"/>
    </row>
    <row r="97" spans="1:7" ht="16" customHeight="1" x14ac:dyDescent="0.2">
      <c r="A97" s="82"/>
      <c r="B97" s="82"/>
      <c r="C97" s="82"/>
      <c r="D97" s="82"/>
      <c r="E97" s="82"/>
      <c r="F97" s="82"/>
      <c r="G97" s="82"/>
    </row>
    <row r="98" spans="1:7" x14ac:dyDescent="0.2">
      <c r="A98" s="212" t="s">
        <v>110</v>
      </c>
      <c r="B98" s="212"/>
      <c r="C98" s="212"/>
      <c r="D98" s="212"/>
      <c r="E98" s="212"/>
      <c r="F98" s="212"/>
      <c r="G98" s="212"/>
    </row>
    <row r="99" spans="1:7" x14ac:dyDescent="0.2">
      <c r="A99" s="82"/>
      <c r="B99" s="14" t="s">
        <v>111</v>
      </c>
      <c r="C99" s="29"/>
      <c r="D99" s="14" t="s">
        <v>112</v>
      </c>
      <c r="E99" s="29"/>
      <c r="F99" s="82"/>
      <c r="G99" s="82"/>
    </row>
    <row r="100" spans="1:7" x14ac:dyDescent="0.2">
      <c r="A100" s="82"/>
      <c r="B100" s="82"/>
      <c r="C100" s="82"/>
      <c r="D100" s="82"/>
      <c r="E100" s="82"/>
      <c r="F100" s="82"/>
      <c r="G100" s="82"/>
    </row>
    <row r="101" spans="1:7" x14ac:dyDescent="0.2">
      <c r="A101" s="212" t="s">
        <v>113</v>
      </c>
      <c r="B101" s="212"/>
      <c r="C101" s="212"/>
      <c r="D101" s="212"/>
      <c r="E101" s="212"/>
      <c r="F101" s="212"/>
      <c r="G101" s="212"/>
    </row>
    <row r="102" spans="1:7" x14ac:dyDescent="0.2">
      <c r="A102" s="82"/>
      <c r="B102" s="14" t="s">
        <v>111</v>
      </c>
      <c r="C102" s="29"/>
      <c r="D102" s="14" t="s">
        <v>112</v>
      </c>
      <c r="E102" s="29"/>
      <c r="F102" s="82"/>
      <c r="G102" s="82"/>
    </row>
    <row r="103" spans="1:7" x14ac:dyDescent="0.2">
      <c r="A103" s="82"/>
      <c r="B103" s="82"/>
      <c r="C103" s="82"/>
      <c r="D103" s="82"/>
      <c r="E103" s="82"/>
      <c r="F103" s="82"/>
      <c r="G103" s="82"/>
    </row>
    <row r="104" spans="1:7" x14ac:dyDescent="0.2">
      <c r="A104" s="212" t="s">
        <v>114</v>
      </c>
      <c r="B104" s="212"/>
      <c r="C104" s="212"/>
      <c r="D104" s="212"/>
      <c r="E104" s="212"/>
      <c r="F104" s="212"/>
      <c r="G104" s="212"/>
    </row>
    <row r="105" spans="1:7" x14ac:dyDescent="0.2">
      <c r="A105" s="212"/>
      <c r="B105" s="212"/>
      <c r="C105" s="212"/>
      <c r="D105" s="212"/>
      <c r="E105" s="212"/>
      <c r="F105" s="212"/>
      <c r="G105" s="212"/>
    </row>
    <row r="106" spans="1:7" x14ac:dyDescent="0.2">
      <c r="A106" s="185" t="s">
        <v>108</v>
      </c>
      <c r="B106" s="230"/>
      <c r="C106" s="231"/>
      <c r="D106" s="82" t="s">
        <v>115</v>
      </c>
      <c r="E106" s="82"/>
      <c r="F106" s="82"/>
      <c r="G106" s="82"/>
    </row>
    <row r="107" spans="1:7" x14ac:dyDescent="0.2">
      <c r="A107" s="82"/>
      <c r="B107" s="82"/>
      <c r="C107" s="82"/>
      <c r="D107" s="82"/>
      <c r="E107" s="82"/>
      <c r="F107" s="82"/>
      <c r="G107" s="82"/>
    </row>
    <row r="108" spans="1:7" x14ac:dyDescent="0.2">
      <c r="A108" s="212" t="s">
        <v>116</v>
      </c>
      <c r="B108" s="212"/>
      <c r="C108" s="212"/>
      <c r="D108" s="212"/>
      <c r="E108" s="212"/>
      <c r="F108" s="212"/>
      <c r="G108" s="212"/>
    </row>
    <row r="109" spans="1:7" x14ac:dyDescent="0.2">
      <c r="A109" s="212"/>
      <c r="B109" s="212"/>
      <c r="C109" s="212"/>
      <c r="D109" s="212"/>
      <c r="E109" s="212"/>
      <c r="F109" s="212"/>
      <c r="G109" s="212"/>
    </row>
    <row r="110" spans="1:7" x14ac:dyDescent="0.2">
      <c r="A110" s="185" t="s">
        <v>108</v>
      </c>
      <c r="B110" s="230"/>
      <c r="C110" s="231"/>
      <c r="D110" s="82" t="s">
        <v>117</v>
      </c>
      <c r="E110" s="82"/>
      <c r="F110" s="82"/>
      <c r="G110" s="82"/>
    </row>
    <row r="111" spans="1:7" x14ac:dyDescent="0.2">
      <c r="A111" s="82"/>
      <c r="B111" s="82"/>
      <c r="C111" s="82"/>
      <c r="D111" s="82"/>
      <c r="E111" s="82"/>
      <c r="F111" s="82"/>
      <c r="G111" s="82"/>
    </row>
    <row r="112" spans="1:7" ht="16" customHeight="1" x14ac:dyDescent="0.2">
      <c r="A112" s="2" t="s">
        <v>414</v>
      </c>
      <c r="B112" s="82"/>
      <c r="C112" s="82"/>
      <c r="D112" s="82"/>
      <c r="E112" s="82"/>
      <c r="F112" s="82"/>
      <c r="G112" s="82"/>
    </row>
    <row r="113" spans="1:8" x14ac:dyDescent="0.2">
      <c r="A113" s="212" t="s">
        <v>415</v>
      </c>
      <c r="B113" s="212"/>
      <c r="C113" s="212"/>
      <c r="D113" s="212"/>
      <c r="E113" s="212"/>
      <c r="F113" s="212"/>
      <c r="G113" s="212"/>
    </row>
    <row r="114" spans="1:8" x14ac:dyDescent="0.2">
      <c r="A114" s="212"/>
      <c r="B114" s="212"/>
      <c r="C114" s="212"/>
      <c r="D114" s="212"/>
      <c r="E114" s="212"/>
      <c r="F114" s="212"/>
      <c r="G114" s="212"/>
    </row>
    <row r="115" spans="1:8" x14ac:dyDescent="0.2">
      <c r="A115" s="212"/>
      <c r="B115" s="212"/>
      <c r="C115" s="212"/>
      <c r="D115" s="212"/>
      <c r="E115" s="212"/>
      <c r="F115" s="212"/>
      <c r="G115" s="212"/>
    </row>
    <row r="116" spans="1:8" x14ac:dyDescent="0.2">
      <c r="A116" s="82"/>
      <c r="B116" s="82"/>
      <c r="C116" s="223" t="s">
        <v>416</v>
      </c>
      <c r="D116" s="223"/>
      <c r="E116" s="223"/>
      <c r="F116" s="82"/>
      <c r="G116" s="82"/>
      <c r="H116" s="10" t="s">
        <v>124</v>
      </c>
    </row>
    <row r="117" spans="1:8" x14ac:dyDescent="0.2">
      <c r="A117" s="2"/>
      <c r="B117" s="195" t="s">
        <v>417</v>
      </c>
      <c r="C117" s="224" t="s">
        <v>122</v>
      </c>
      <c r="D117" s="224"/>
      <c r="E117" s="183" t="s">
        <v>123</v>
      </c>
      <c r="F117" s="82"/>
      <c r="G117" s="82"/>
      <c r="H117" s="10" t="s">
        <v>128</v>
      </c>
    </row>
    <row r="118" spans="1:8" ht="19" x14ac:dyDescent="0.25">
      <c r="A118" s="52"/>
      <c r="B118" s="185" t="s">
        <v>126</v>
      </c>
      <c r="C118" s="322"/>
      <c r="D118" s="323"/>
      <c r="E118" s="196"/>
      <c r="F118" s="1" t="s">
        <v>127</v>
      </c>
      <c r="G118" s="1"/>
    </row>
    <row r="119" spans="1:8" ht="19" x14ac:dyDescent="0.25">
      <c r="A119" s="52"/>
      <c r="B119" s="185" t="s">
        <v>130</v>
      </c>
      <c r="C119" s="322"/>
      <c r="D119" s="323"/>
      <c r="E119" s="196"/>
      <c r="F119" s="1" t="s">
        <v>127</v>
      </c>
      <c r="G119" s="1"/>
    </row>
    <row r="120" spans="1:8" ht="19" x14ac:dyDescent="0.25">
      <c r="A120" s="82"/>
      <c r="B120" s="185" t="s">
        <v>131</v>
      </c>
      <c r="C120" s="322"/>
      <c r="D120" s="323"/>
      <c r="E120" s="196"/>
      <c r="F120" s="1" t="s">
        <v>127</v>
      </c>
      <c r="G120" s="1"/>
    </row>
    <row r="121" spans="1:8" ht="19" x14ac:dyDescent="0.25">
      <c r="A121" s="185"/>
      <c r="B121" s="185" t="s">
        <v>132</v>
      </c>
      <c r="C121" s="322"/>
      <c r="D121" s="323"/>
      <c r="E121" s="196"/>
      <c r="F121" s="1" t="s">
        <v>127</v>
      </c>
      <c r="G121" s="1"/>
    </row>
    <row r="122" spans="1:8" x14ac:dyDescent="0.2">
      <c r="A122" s="82"/>
      <c r="B122" s="82"/>
      <c r="C122" s="82"/>
      <c r="D122" s="82"/>
      <c r="E122" s="82"/>
      <c r="F122" s="82"/>
      <c r="G122" s="82"/>
    </row>
    <row r="123" spans="1:8" x14ac:dyDescent="0.2">
      <c r="A123" s="212" t="s">
        <v>418</v>
      </c>
      <c r="B123" s="212"/>
      <c r="C123" s="212"/>
      <c r="D123" s="212"/>
      <c r="E123" s="212"/>
      <c r="F123" s="212"/>
      <c r="G123" s="212"/>
    </row>
    <row r="124" spans="1:8" x14ac:dyDescent="0.2">
      <c r="A124" s="212"/>
      <c r="B124" s="212"/>
      <c r="C124" s="212"/>
      <c r="D124" s="212"/>
      <c r="E124" s="212"/>
      <c r="F124" s="212"/>
      <c r="G124" s="212"/>
    </row>
    <row r="125" spans="1:8" x14ac:dyDescent="0.2">
      <c r="A125" s="212"/>
      <c r="B125" s="212"/>
      <c r="C125" s="212"/>
      <c r="D125" s="212"/>
      <c r="E125" s="212"/>
      <c r="F125" s="212"/>
      <c r="G125" s="212"/>
    </row>
    <row r="126" spans="1:8" x14ac:dyDescent="0.2">
      <c r="A126" s="181"/>
      <c r="B126" s="51" t="s">
        <v>121</v>
      </c>
      <c r="C126" s="227" t="s">
        <v>122</v>
      </c>
      <c r="D126" s="228"/>
      <c r="E126" s="228"/>
      <c r="F126" s="210" t="s">
        <v>123</v>
      </c>
      <c r="G126" s="211"/>
    </row>
    <row r="127" spans="1:8" x14ac:dyDescent="0.2">
      <c r="A127" s="82"/>
      <c r="B127" s="82"/>
      <c r="C127" s="219" t="s">
        <v>134</v>
      </c>
      <c r="D127" s="220"/>
      <c r="E127" s="182" t="s">
        <v>135</v>
      </c>
      <c r="F127" s="55" t="s">
        <v>134</v>
      </c>
      <c r="G127" s="28" t="s">
        <v>135</v>
      </c>
    </row>
    <row r="128" spans="1:8" x14ac:dyDescent="0.2">
      <c r="A128" s="82"/>
      <c r="B128" s="2" t="s">
        <v>417</v>
      </c>
      <c r="C128" s="216" t="s">
        <v>136</v>
      </c>
      <c r="D128" s="217"/>
      <c r="E128" s="217"/>
      <c r="F128" s="217"/>
      <c r="G128" s="218"/>
    </row>
    <row r="129" spans="1:7" x14ac:dyDescent="0.2">
      <c r="A129" s="52"/>
      <c r="B129" s="185" t="s">
        <v>126</v>
      </c>
      <c r="C129" s="321"/>
      <c r="D129" s="321"/>
      <c r="E129" s="197"/>
      <c r="F129" s="198"/>
      <c r="G129" s="199"/>
    </row>
    <row r="130" spans="1:7" x14ac:dyDescent="0.2">
      <c r="A130" s="52"/>
      <c r="B130" s="185" t="s">
        <v>130</v>
      </c>
      <c r="C130" s="321"/>
      <c r="D130" s="321"/>
      <c r="E130" s="197"/>
      <c r="F130" s="198"/>
      <c r="G130" s="199"/>
    </row>
    <row r="131" spans="1:7" x14ac:dyDescent="0.2">
      <c r="A131" s="82"/>
      <c r="B131" s="185" t="s">
        <v>131</v>
      </c>
      <c r="C131" s="321"/>
      <c r="D131" s="321"/>
      <c r="E131" s="197"/>
      <c r="F131" s="198"/>
      <c r="G131" s="199"/>
    </row>
    <row r="132" spans="1:7" ht="22" customHeight="1" x14ac:dyDescent="0.2">
      <c r="A132" s="257" t="s">
        <v>132</v>
      </c>
      <c r="B132" s="257"/>
      <c r="C132" s="321"/>
      <c r="D132" s="321"/>
      <c r="E132" s="197"/>
      <c r="F132" s="198"/>
      <c r="G132" s="199"/>
    </row>
    <row r="133" spans="1:7" x14ac:dyDescent="0.2">
      <c r="A133" s="82"/>
      <c r="B133" s="82"/>
      <c r="C133" s="82"/>
      <c r="D133" s="82"/>
      <c r="E133" s="82"/>
      <c r="F133" s="82"/>
      <c r="G133" s="82"/>
    </row>
    <row r="134" spans="1:7" ht="16" customHeight="1" x14ac:dyDescent="0.2">
      <c r="A134" s="2" t="s">
        <v>419</v>
      </c>
      <c r="B134" s="82"/>
      <c r="C134" s="82"/>
      <c r="D134" s="82"/>
      <c r="E134" s="82"/>
      <c r="F134" s="82"/>
      <c r="G134" s="82"/>
    </row>
    <row r="135" spans="1:7" x14ac:dyDescent="0.2">
      <c r="A135" s="212" t="s">
        <v>420</v>
      </c>
      <c r="B135" s="212"/>
      <c r="C135" s="212"/>
      <c r="D135" s="212"/>
      <c r="E135" s="212"/>
      <c r="F135" s="212"/>
      <c r="G135" s="212"/>
    </row>
    <row r="136" spans="1:7" x14ac:dyDescent="0.2">
      <c r="A136" s="212"/>
      <c r="B136" s="212"/>
      <c r="C136" s="212"/>
      <c r="D136" s="212"/>
      <c r="E136" s="212"/>
      <c r="F136" s="212"/>
      <c r="G136" s="212"/>
    </row>
    <row r="137" spans="1:7" x14ac:dyDescent="0.2">
      <c r="A137" s="82"/>
      <c r="B137" s="82"/>
      <c r="C137" s="82"/>
      <c r="D137" s="82"/>
      <c r="E137" s="82"/>
      <c r="F137" s="82"/>
      <c r="G137" s="82"/>
    </row>
    <row r="138" spans="1:7" x14ac:dyDescent="0.2">
      <c r="A138" s="212" t="s">
        <v>421</v>
      </c>
      <c r="B138" s="212"/>
      <c r="C138" s="212"/>
      <c r="D138" s="212"/>
      <c r="E138" s="212"/>
      <c r="F138" s="212"/>
      <c r="G138" s="212"/>
    </row>
    <row r="139" spans="1:7" x14ac:dyDescent="0.2">
      <c r="A139" s="212"/>
      <c r="B139" s="212"/>
      <c r="C139" s="212"/>
      <c r="D139" s="212"/>
      <c r="E139" s="212"/>
      <c r="F139" s="212"/>
      <c r="G139" s="212"/>
    </row>
    <row r="140" spans="1:7" x14ac:dyDescent="0.2">
      <c r="A140" s="82"/>
      <c r="B140" s="82"/>
      <c r="C140" s="223" t="s">
        <v>416</v>
      </c>
      <c r="D140" s="223"/>
      <c r="E140" s="223"/>
      <c r="F140" s="82"/>
      <c r="G140" s="82"/>
    </row>
    <row r="141" spans="1:7" x14ac:dyDescent="0.2">
      <c r="A141" s="2"/>
      <c r="B141" s="195" t="s">
        <v>417</v>
      </c>
      <c r="C141" s="224" t="s">
        <v>122</v>
      </c>
      <c r="D141" s="224"/>
      <c r="E141" s="183" t="s">
        <v>123</v>
      </c>
      <c r="F141" s="82"/>
      <c r="G141" s="82"/>
    </row>
    <row r="142" spans="1:7" ht="19" x14ac:dyDescent="0.25">
      <c r="A142" s="52"/>
      <c r="B142" s="185" t="s">
        <v>126</v>
      </c>
      <c r="C142" s="322"/>
      <c r="D142" s="323"/>
      <c r="E142" s="196"/>
      <c r="F142" s="1" t="s">
        <v>127</v>
      </c>
      <c r="G142" s="82"/>
    </row>
    <row r="143" spans="1:7" ht="19" x14ac:dyDescent="0.25">
      <c r="A143" s="52"/>
      <c r="B143" s="185" t="s">
        <v>130</v>
      </c>
      <c r="C143" s="322"/>
      <c r="D143" s="323"/>
      <c r="E143" s="196"/>
      <c r="F143" s="1" t="s">
        <v>127</v>
      </c>
      <c r="G143" s="82"/>
    </row>
    <row r="144" spans="1:7" ht="19" x14ac:dyDescent="0.25">
      <c r="A144" s="82"/>
      <c r="B144" s="185" t="s">
        <v>131</v>
      </c>
      <c r="C144" s="322"/>
      <c r="D144" s="323"/>
      <c r="E144" s="196"/>
      <c r="F144" s="1" t="s">
        <v>127</v>
      </c>
      <c r="G144" s="82"/>
    </row>
    <row r="145" spans="1:7" ht="19" x14ac:dyDescent="0.25">
      <c r="A145" s="185"/>
      <c r="B145" s="185" t="s">
        <v>132</v>
      </c>
      <c r="C145" s="322"/>
      <c r="D145" s="323"/>
      <c r="E145" s="196"/>
      <c r="F145" s="1" t="s">
        <v>127</v>
      </c>
      <c r="G145" s="82"/>
    </row>
    <row r="146" spans="1:7" ht="16" customHeight="1" x14ac:dyDescent="0.2">
      <c r="A146" s="82"/>
      <c r="B146" s="82"/>
      <c r="C146" s="82"/>
      <c r="D146" s="82"/>
      <c r="E146" s="82"/>
      <c r="F146" s="82"/>
      <c r="G146" s="82"/>
    </row>
    <row r="147" spans="1:7" x14ac:dyDescent="0.2">
      <c r="A147" s="212" t="s">
        <v>422</v>
      </c>
      <c r="B147" s="212"/>
      <c r="C147" s="212"/>
      <c r="D147" s="212"/>
      <c r="E147" s="212"/>
      <c r="F147" s="212"/>
      <c r="G147" s="212"/>
    </row>
    <row r="148" spans="1:7" x14ac:dyDescent="0.2">
      <c r="A148" s="212"/>
      <c r="B148" s="212"/>
      <c r="C148" s="212"/>
      <c r="D148" s="212"/>
      <c r="E148" s="212"/>
      <c r="F148" s="212"/>
      <c r="G148" s="212"/>
    </row>
    <row r="149" spans="1:7" x14ac:dyDescent="0.2">
      <c r="A149" s="212"/>
      <c r="B149" s="212"/>
      <c r="C149" s="212"/>
      <c r="D149" s="212"/>
      <c r="E149" s="212"/>
      <c r="F149" s="212"/>
      <c r="G149" s="212"/>
    </row>
    <row r="150" spans="1:7" x14ac:dyDescent="0.2">
      <c r="A150" s="181"/>
      <c r="B150" s="51" t="s">
        <v>121</v>
      </c>
      <c r="C150" s="227" t="s">
        <v>122</v>
      </c>
      <c r="D150" s="228"/>
      <c r="E150" s="228"/>
      <c r="F150" s="210" t="s">
        <v>123</v>
      </c>
      <c r="G150" s="211"/>
    </row>
    <row r="151" spans="1:7" x14ac:dyDescent="0.2">
      <c r="A151" s="82"/>
      <c r="B151" s="82"/>
      <c r="C151" s="219" t="s">
        <v>134</v>
      </c>
      <c r="D151" s="220"/>
      <c r="E151" s="182" t="s">
        <v>135</v>
      </c>
      <c r="F151" s="55" t="s">
        <v>134</v>
      </c>
      <c r="G151" s="28" t="s">
        <v>135</v>
      </c>
    </row>
    <row r="152" spans="1:7" x14ac:dyDescent="0.2">
      <c r="A152" s="82"/>
      <c r="B152" s="2" t="s">
        <v>417</v>
      </c>
      <c r="C152" s="216" t="s">
        <v>136</v>
      </c>
      <c r="D152" s="217"/>
      <c r="E152" s="217"/>
      <c r="F152" s="217"/>
      <c r="G152" s="218"/>
    </row>
    <row r="153" spans="1:7" x14ac:dyDescent="0.2">
      <c r="A153" s="52"/>
      <c r="B153" s="185" t="s">
        <v>126</v>
      </c>
      <c r="C153" s="321"/>
      <c r="D153" s="321"/>
      <c r="E153" s="197"/>
      <c r="F153" s="198"/>
      <c r="G153" s="199"/>
    </row>
    <row r="154" spans="1:7" x14ac:dyDescent="0.2">
      <c r="A154" s="52"/>
      <c r="B154" s="185" t="s">
        <v>130</v>
      </c>
      <c r="C154" s="321"/>
      <c r="D154" s="321"/>
      <c r="E154" s="197"/>
      <c r="F154" s="198"/>
      <c r="G154" s="199"/>
    </row>
    <row r="155" spans="1:7" x14ac:dyDescent="0.2">
      <c r="A155" s="82"/>
      <c r="B155" s="185" t="s">
        <v>131</v>
      </c>
      <c r="C155" s="321"/>
      <c r="D155" s="321"/>
      <c r="E155" s="197"/>
      <c r="F155" s="198"/>
      <c r="G155" s="199"/>
    </row>
    <row r="156" spans="1:7" x14ac:dyDescent="0.2">
      <c r="A156" s="257" t="s">
        <v>142</v>
      </c>
      <c r="B156" s="257"/>
      <c r="C156" s="321"/>
      <c r="D156" s="321"/>
      <c r="E156" s="197"/>
      <c r="F156" s="198"/>
      <c r="G156" s="199"/>
    </row>
    <row r="157" spans="1:7" ht="16" customHeight="1" x14ac:dyDescent="0.2">
      <c r="A157" s="82"/>
      <c r="B157" s="82"/>
      <c r="C157" s="82"/>
      <c r="D157" s="82"/>
      <c r="E157" s="82"/>
      <c r="F157" s="82"/>
      <c r="G157" s="82"/>
    </row>
    <row r="158" spans="1:7" x14ac:dyDescent="0.2">
      <c r="A158" s="2" t="s">
        <v>143</v>
      </c>
      <c r="B158" s="82"/>
      <c r="C158" s="82"/>
      <c r="D158" s="82"/>
      <c r="E158" s="82"/>
      <c r="F158" s="82"/>
      <c r="G158" s="82"/>
    </row>
    <row r="159" spans="1:7" ht="49" customHeight="1" x14ac:dyDescent="0.2">
      <c r="A159" s="212" t="s">
        <v>423</v>
      </c>
      <c r="B159" s="212"/>
      <c r="C159" s="212"/>
      <c r="D159" s="212"/>
      <c r="E159" s="212"/>
      <c r="F159" s="212"/>
      <c r="G159" s="212"/>
    </row>
    <row r="160" spans="1:7" x14ac:dyDescent="0.2">
      <c r="A160" s="186"/>
      <c r="B160" s="232" t="s">
        <v>424</v>
      </c>
      <c r="C160" s="232"/>
      <c r="D160" s="186"/>
      <c r="E160" s="186"/>
      <c r="F160" s="186"/>
      <c r="G160" s="186"/>
    </row>
    <row r="161" spans="1:8" x14ac:dyDescent="0.2">
      <c r="A161" s="11" t="s">
        <v>90</v>
      </c>
      <c r="B161" s="313"/>
      <c r="C161" s="314"/>
      <c r="D161" s="82"/>
      <c r="E161" s="82"/>
      <c r="F161" s="82"/>
      <c r="G161" s="82"/>
    </row>
    <row r="162" spans="1:8" x14ac:dyDescent="0.2">
      <c r="A162" s="11"/>
      <c r="B162" s="82"/>
      <c r="C162" s="82"/>
      <c r="D162" s="82"/>
      <c r="E162" s="82"/>
      <c r="F162" s="82"/>
      <c r="G162" s="82"/>
    </row>
    <row r="163" spans="1:8" x14ac:dyDescent="0.2">
      <c r="A163" s="212" t="s">
        <v>425</v>
      </c>
      <c r="B163" s="212"/>
      <c r="C163" s="212"/>
      <c r="D163" s="212"/>
      <c r="E163" s="212"/>
      <c r="F163" s="212"/>
      <c r="G163" s="212"/>
      <c r="H163" s="10" t="s">
        <v>146</v>
      </c>
    </row>
    <row r="164" spans="1:8" x14ac:dyDescent="0.2">
      <c r="A164" s="212"/>
      <c r="B164" s="212"/>
      <c r="C164" s="212"/>
      <c r="D164" s="212"/>
      <c r="E164" s="212"/>
      <c r="F164" s="212"/>
      <c r="G164" s="212"/>
      <c r="H164" s="10" t="s">
        <v>149</v>
      </c>
    </row>
    <row r="165" spans="1:8" x14ac:dyDescent="0.2">
      <c r="A165" s="185" t="s">
        <v>108</v>
      </c>
      <c r="B165" s="29"/>
      <c r="C165" s="82"/>
      <c r="D165" s="82"/>
      <c r="E165" s="82"/>
      <c r="F165" s="82"/>
      <c r="G165" s="82"/>
      <c r="H165" s="10" t="s">
        <v>150</v>
      </c>
    </row>
    <row r="166" spans="1:8" x14ac:dyDescent="0.2">
      <c r="A166" s="212" t="s">
        <v>426</v>
      </c>
      <c r="B166" s="212"/>
      <c r="C166" s="212"/>
      <c r="D166" s="212"/>
      <c r="E166" s="212"/>
      <c r="F166" s="212"/>
      <c r="G166" s="212"/>
    </row>
    <row r="167" spans="1:8" x14ac:dyDescent="0.2">
      <c r="A167" s="212"/>
      <c r="B167" s="212"/>
      <c r="C167" s="212"/>
      <c r="D167" s="212"/>
      <c r="E167" s="212"/>
      <c r="F167" s="212"/>
      <c r="G167" s="212"/>
      <c r="H167" s="10" t="s">
        <v>124</v>
      </c>
    </row>
    <row r="168" spans="1:8" x14ac:dyDescent="0.2">
      <c r="A168" s="271" t="s">
        <v>147</v>
      </c>
      <c r="B168" s="271"/>
      <c r="C168" s="271"/>
      <c r="D168" s="271"/>
      <c r="E168" s="271" t="s">
        <v>148</v>
      </c>
      <c r="F168" s="271"/>
      <c r="G168" s="82"/>
      <c r="H168" s="10" t="s">
        <v>128</v>
      </c>
    </row>
    <row r="169" spans="1:8" x14ac:dyDescent="0.2">
      <c r="A169" s="301"/>
      <c r="B169" s="301"/>
      <c r="C169" s="301"/>
      <c r="D169" s="301"/>
      <c r="E169" s="302"/>
      <c r="F169" s="302"/>
      <c r="G169" s="82"/>
    </row>
    <row r="170" spans="1:8" x14ac:dyDescent="0.2">
      <c r="A170" s="301"/>
      <c r="B170" s="301"/>
      <c r="C170" s="301"/>
      <c r="D170" s="301"/>
      <c r="E170" s="302"/>
      <c r="F170" s="302"/>
      <c r="G170" s="82"/>
      <c r="H170" s="10" t="s">
        <v>151</v>
      </c>
    </row>
    <row r="171" spans="1:8" x14ac:dyDescent="0.2">
      <c r="A171" s="301"/>
      <c r="B171" s="301"/>
      <c r="C171" s="301"/>
      <c r="D171" s="301"/>
      <c r="E171" s="302"/>
      <c r="F171" s="302"/>
      <c r="G171" s="82"/>
      <c r="H171" s="10" t="s">
        <v>153</v>
      </c>
    </row>
    <row r="172" spans="1:8" x14ac:dyDescent="0.2">
      <c r="A172" s="301"/>
      <c r="B172" s="301"/>
      <c r="C172" s="301"/>
      <c r="D172" s="301"/>
      <c r="E172" s="303"/>
      <c r="F172" s="304"/>
      <c r="G172" s="82"/>
      <c r="H172" s="10" t="s">
        <v>154</v>
      </c>
    </row>
    <row r="173" spans="1:8" x14ac:dyDescent="0.2">
      <c r="A173" s="301"/>
      <c r="B173" s="301"/>
      <c r="C173" s="301"/>
      <c r="D173" s="301"/>
      <c r="E173" s="303"/>
      <c r="F173" s="304"/>
      <c r="G173" s="82"/>
    </row>
    <row r="174" spans="1:8" x14ac:dyDescent="0.2">
      <c r="A174" s="82"/>
      <c r="B174" s="82"/>
      <c r="C174" s="82"/>
      <c r="D174" s="82"/>
      <c r="E174" s="82"/>
      <c r="F174" s="82"/>
      <c r="G174" s="82"/>
      <c r="H174" s="17">
        <v>0</v>
      </c>
    </row>
    <row r="175" spans="1:8" x14ac:dyDescent="0.2">
      <c r="A175" s="212" t="s">
        <v>427</v>
      </c>
      <c r="B175" s="212"/>
      <c r="C175" s="212"/>
      <c r="D175" s="212"/>
      <c r="E175" s="212"/>
      <c r="F175" s="212"/>
      <c r="G175" s="212"/>
      <c r="H175" s="10" t="s">
        <v>156</v>
      </c>
    </row>
    <row r="176" spans="1:8" x14ac:dyDescent="0.2">
      <c r="A176" s="212"/>
      <c r="B176" s="212"/>
      <c r="C176" s="212"/>
      <c r="D176" s="212"/>
      <c r="E176" s="212"/>
      <c r="F176" s="212"/>
      <c r="G176" s="212"/>
      <c r="H176" s="10" t="s">
        <v>157</v>
      </c>
    </row>
    <row r="177" spans="1:8" ht="26" customHeight="1" x14ac:dyDescent="0.2">
      <c r="A177" s="185" t="s">
        <v>108</v>
      </c>
      <c r="B177" s="29"/>
      <c r="C177" s="82"/>
      <c r="D177" s="82"/>
      <c r="E177" s="82"/>
      <c r="F177" s="82"/>
      <c r="G177" s="82"/>
      <c r="H177" s="10" t="s">
        <v>158</v>
      </c>
    </row>
    <row r="178" spans="1:8" ht="24" customHeight="1" x14ac:dyDescent="0.2">
      <c r="A178" s="212" t="s">
        <v>155</v>
      </c>
      <c r="B178" s="212"/>
      <c r="C178" s="212"/>
      <c r="D178" s="212"/>
      <c r="E178" s="212"/>
      <c r="F178" s="212"/>
      <c r="G178" s="212"/>
      <c r="H178" s="10" t="s">
        <v>160</v>
      </c>
    </row>
    <row r="179" spans="1:8" ht="16" customHeight="1" x14ac:dyDescent="0.2">
      <c r="A179" s="234"/>
      <c r="B179" s="235"/>
      <c r="C179" s="235"/>
      <c r="D179" s="235"/>
      <c r="E179" s="235"/>
      <c r="F179" s="235"/>
      <c r="G179" s="317"/>
      <c r="H179" s="17">
        <v>1</v>
      </c>
    </row>
    <row r="180" spans="1:8" ht="16" customHeight="1" x14ac:dyDescent="0.2">
      <c r="A180" s="318"/>
      <c r="B180" s="319"/>
      <c r="C180" s="319"/>
      <c r="D180" s="319"/>
      <c r="E180" s="319"/>
      <c r="F180" s="319"/>
      <c r="G180" s="320"/>
    </row>
    <row r="181" spans="1:8" ht="16" customHeight="1" x14ac:dyDescent="0.2">
      <c r="A181" s="82"/>
      <c r="B181" s="82"/>
      <c r="C181" s="82"/>
      <c r="D181" s="82"/>
      <c r="E181" s="82"/>
      <c r="F181" s="82"/>
      <c r="G181" s="82"/>
    </row>
    <row r="182" spans="1:8" x14ac:dyDescent="0.2">
      <c r="A182" s="2" t="s">
        <v>159</v>
      </c>
      <c r="B182" s="82"/>
      <c r="C182" s="82"/>
      <c r="D182" s="82"/>
      <c r="E182" s="82"/>
      <c r="F182" s="82"/>
      <c r="G182" s="82"/>
    </row>
    <row r="183" spans="1:8" x14ac:dyDescent="0.2">
      <c r="A183" s="212" t="s">
        <v>428</v>
      </c>
      <c r="B183" s="212"/>
      <c r="C183" s="212"/>
      <c r="D183" s="212"/>
      <c r="E183" s="212"/>
      <c r="F183" s="212"/>
      <c r="G183" s="212"/>
    </row>
    <row r="184" spans="1:8" x14ac:dyDescent="0.2">
      <c r="A184" s="212"/>
      <c r="B184" s="212"/>
      <c r="C184" s="212"/>
      <c r="D184" s="212"/>
      <c r="E184" s="212"/>
      <c r="F184" s="212"/>
      <c r="G184" s="212"/>
    </row>
    <row r="185" spans="1:8" x14ac:dyDescent="0.2">
      <c r="A185" s="267" t="s">
        <v>162</v>
      </c>
      <c r="B185" s="267"/>
      <c r="C185" s="267"/>
      <c r="D185" s="316"/>
      <c r="E185" s="316"/>
      <c r="F185" s="269" t="s">
        <v>163</v>
      </c>
      <c r="G185" s="269"/>
    </row>
    <row r="186" spans="1:8" x14ac:dyDescent="0.2">
      <c r="A186" s="267" t="s">
        <v>164</v>
      </c>
      <c r="B186" s="267"/>
      <c r="C186" s="267"/>
      <c r="D186" s="316"/>
      <c r="E186" s="316"/>
      <c r="F186" s="269" t="s">
        <v>163</v>
      </c>
      <c r="G186" s="269"/>
    </row>
    <row r="187" spans="1:8" x14ac:dyDescent="0.2">
      <c r="A187" s="270" t="s">
        <v>165</v>
      </c>
      <c r="B187" s="270"/>
      <c r="C187" s="270"/>
      <c r="D187" s="316"/>
      <c r="E187" s="316"/>
      <c r="F187" s="269" t="s">
        <v>163</v>
      </c>
      <c r="G187" s="269"/>
    </row>
    <row r="188" spans="1:8" x14ac:dyDescent="0.2">
      <c r="A188" s="82" t="s">
        <v>166</v>
      </c>
      <c r="B188" s="82"/>
      <c r="C188" s="82"/>
      <c r="D188" s="82"/>
      <c r="E188" s="82"/>
      <c r="F188" s="82"/>
      <c r="G188" s="82"/>
    </row>
    <row r="189" spans="1:8" x14ac:dyDescent="0.2">
      <c r="A189" s="82" t="s">
        <v>167</v>
      </c>
      <c r="B189" s="82"/>
      <c r="C189" s="82"/>
      <c r="D189" s="82"/>
      <c r="E189" s="82"/>
      <c r="F189" s="200"/>
      <c r="G189" s="82"/>
    </row>
    <row r="190" spans="1:8" x14ac:dyDescent="0.2">
      <c r="A190" s="82"/>
      <c r="B190" s="82"/>
      <c r="C190" s="82"/>
      <c r="D190" s="82"/>
      <c r="E190" s="82"/>
      <c r="F190" s="82"/>
      <c r="G190" s="82"/>
    </row>
    <row r="191" spans="1:8" x14ac:dyDescent="0.2">
      <c r="A191" s="212" t="s">
        <v>429</v>
      </c>
      <c r="B191" s="212"/>
      <c r="C191" s="212"/>
      <c r="D191" s="212"/>
      <c r="E191" s="212"/>
      <c r="F191" s="212"/>
      <c r="G191" s="212"/>
    </row>
    <row r="192" spans="1:8" x14ac:dyDescent="0.2">
      <c r="A192" s="212"/>
      <c r="B192" s="212"/>
      <c r="C192" s="212"/>
      <c r="D192" s="212"/>
      <c r="E192" s="212"/>
      <c r="F192" s="212"/>
      <c r="G192" s="212"/>
    </row>
    <row r="193" spans="1:7" x14ac:dyDescent="0.2">
      <c r="A193" s="257" t="s">
        <v>169</v>
      </c>
      <c r="B193" s="257"/>
      <c r="C193" s="29"/>
      <c r="D193" s="82"/>
      <c r="E193" s="257" t="s">
        <v>170</v>
      </c>
      <c r="F193" s="257"/>
      <c r="G193" s="29"/>
    </row>
    <row r="194" spans="1:7" x14ac:dyDescent="0.2">
      <c r="A194" s="257" t="s">
        <v>171</v>
      </c>
      <c r="B194" s="257"/>
      <c r="C194" s="29"/>
      <c r="D194" s="82"/>
      <c r="E194" s="257" t="s">
        <v>172</v>
      </c>
      <c r="F194" s="257"/>
      <c r="G194" s="29"/>
    </row>
    <row r="195" spans="1:7" x14ac:dyDescent="0.2">
      <c r="A195" s="257" t="s">
        <v>173</v>
      </c>
      <c r="B195" s="257"/>
      <c r="C195" s="29"/>
      <c r="D195" s="82"/>
      <c r="E195" s="257" t="s">
        <v>174</v>
      </c>
      <c r="F195" s="257"/>
      <c r="G195" s="29"/>
    </row>
    <row r="196" spans="1:7" x14ac:dyDescent="0.2">
      <c r="A196" s="257" t="s">
        <v>175</v>
      </c>
      <c r="B196" s="257"/>
      <c r="C196" s="29"/>
      <c r="D196" s="82"/>
      <c r="E196" s="82"/>
      <c r="F196" s="82"/>
      <c r="G196" s="82"/>
    </row>
    <row r="197" spans="1:7" x14ac:dyDescent="0.2">
      <c r="A197" s="82"/>
      <c r="B197" s="82"/>
      <c r="C197" s="82"/>
      <c r="D197" s="82"/>
      <c r="E197" s="82"/>
      <c r="F197" s="82"/>
      <c r="G197" s="82"/>
    </row>
    <row r="198" spans="1:7" x14ac:dyDescent="0.2">
      <c r="A198" s="212" t="s">
        <v>178</v>
      </c>
      <c r="B198" s="212"/>
      <c r="C198" s="212"/>
      <c r="D198" s="212"/>
      <c r="E198" s="212"/>
      <c r="F198" s="212"/>
      <c r="G198" s="212"/>
    </row>
    <row r="199" spans="1:7" x14ac:dyDescent="0.2">
      <c r="A199" s="212"/>
      <c r="B199" s="212"/>
      <c r="C199" s="212"/>
      <c r="D199" s="212"/>
      <c r="E199" s="212"/>
      <c r="F199" s="212"/>
      <c r="G199" s="212"/>
    </row>
    <row r="200" spans="1:7" x14ac:dyDescent="0.2">
      <c r="A200" s="267" t="s">
        <v>162</v>
      </c>
      <c r="B200" s="267"/>
      <c r="C200" s="267"/>
      <c r="D200" s="316"/>
      <c r="E200" s="316"/>
      <c r="F200" s="269" t="s">
        <v>163</v>
      </c>
      <c r="G200" s="269"/>
    </row>
    <row r="201" spans="1:7" x14ac:dyDescent="0.2">
      <c r="A201" s="267" t="s">
        <v>164</v>
      </c>
      <c r="B201" s="267"/>
      <c r="C201" s="267"/>
      <c r="D201" s="316"/>
      <c r="E201" s="316"/>
      <c r="F201" s="269" t="s">
        <v>163</v>
      </c>
      <c r="G201" s="269"/>
    </row>
    <row r="202" spans="1:7" x14ac:dyDescent="0.2">
      <c r="A202" s="270" t="s">
        <v>165</v>
      </c>
      <c r="B202" s="270"/>
      <c r="C202" s="270"/>
      <c r="D202" s="316"/>
      <c r="E202" s="316"/>
      <c r="F202" s="269" t="s">
        <v>163</v>
      </c>
      <c r="G202" s="269"/>
    </row>
    <row r="203" spans="1:7" x14ac:dyDescent="0.2">
      <c r="A203" s="82" t="s">
        <v>166</v>
      </c>
      <c r="B203" s="82"/>
      <c r="C203" s="82"/>
      <c r="D203" s="82"/>
      <c r="E203" s="82"/>
      <c r="F203" s="82"/>
      <c r="G203" s="82"/>
    </row>
    <row r="204" spans="1:7" x14ac:dyDescent="0.2">
      <c r="A204" s="82" t="s">
        <v>179</v>
      </c>
      <c r="B204" s="82"/>
      <c r="C204" s="82"/>
      <c r="D204" s="82"/>
      <c r="E204" s="200"/>
      <c r="F204" s="82"/>
      <c r="G204" s="82"/>
    </row>
    <row r="205" spans="1:7" x14ac:dyDescent="0.2">
      <c r="A205" s="56"/>
      <c r="B205" s="56"/>
      <c r="C205" s="56"/>
      <c r="D205" s="201"/>
      <c r="E205" s="201"/>
      <c r="F205" s="201"/>
      <c r="G205" s="5"/>
    </row>
    <row r="206" spans="1:7" x14ac:dyDescent="0.2">
      <c r="A206" s="212" t="s">
        <v>180</v>
      </c>
      <c r="B206" s="212"/>
      <c r="C206" s="212"/>
      <c r="D206" s="212"/>
      <c r="E206" s="212"/>
      <c r="F206" s="212"/>
      <c r="G206" s="212"/>
    </row>
    <row r="207" spans="1:7" x14ac:dyDescent="0.2">
      <c r="A207" s="212"/>
      <c r="B207" s="212"/>
      <c r="C207" s="212"/>
      <c r="D207" s="212"/>
      <c r="E207" s="212"/>
      <c r="F207" s="212"/>
      <c r="G207" s="212"/>
    </row>
    <row r="208" spans="1:7" x14ac:dyDescent="0.2">
      <c r="A208" s="257" t="s">
        <v>169</v>
      </c>
      <c r="B208" s="257"/>
      <c r="C208" s="29"/>
      <c r="D208" s="82"/>
      <c r="E208" s="257" t="s">
        <v>170</v>
      </c>
      <c r="F208" s="257"/>
      <c r="G208" s="29"/>
    </row>
    <row r="209" spans="1:7" x14ac:dyDescent="0.2">
      <c r="A209" s="257" t="s">
        <v>171</v>
      </c>
      <c r="B209" s="257"/>
      <c r="C209" s="29"/>
      <c r="D209" s="82"/>
      <c r="E209" s="257" t="s">
        <v>172</v>
      </c>
      <c r="F209" s="257"/>
      <c r="G209" s="29"/>
    </row>
    <row r="210" spans="1:7" x14ac:dyDescent="0.2">
      <c r="A210" s="257" t="s">
        <v>173</v>
      </c>
      <c r="B210" s="257"/>
      <c r="C210" s="29"/>
      <c r="D210" s="82"/>
      <c r="E210" s="257" t="s">
        <v>174</v>
      </c>
      <c r="F210" s="257"/>
      <c r="G210" s="29"/>
    </row>
    <row r="211" spans="1:7" x14ac:dyDescent="0.2">
      <c r="A211" s="257" t="s">
        <v>175</v>
      </c>
      <c r="B211" s="257"/>
      <c r="C211" s="29"/>
      <c r="D211" s="82"/>
      <c r="E211" s="82"/>
      <c r="F211" s="82"/>
      <c r="G211" s="82"/>
    </row>
    <row r="212" spans="1:7" x14ac:dyDescent="0.2">
      <c r="A212" s="82"/>
      <c r="B212" s="82"/>
      <c r="C212" s="82"/>
      <c r="D212" s="82"/>
      <c r="E212" s="82"/>
      <c r="F212" s="82"/>
      <c r="G212" s="82"/>
    </row>
    <row r="213" spans="1:7" x14ac:dyDescent="0.2">
      <c r="A213" s="212" t="s">
        <v>430</v>
      </c>
      <c r="B213" s="212"/>
      <c r="C213" s="212"/>
      <c r="D213" s="212"/>
      <c r="E213" s="212"/>
      <c r="F213" s="212"/>
      <c r="G213" s="212"/>
    </row>
    <row r="214" spans="1:7" x14ac:dyDescent="0.2">
      <c r="A214" s="212"/>
      <c r="B214" s="212"/>
      <c r="C214" s="212"/>
      <c r="D214" s="212"/>
      <c r="E214" s="212"/>
      <c r="F214" s="212"/>
      <c r="G214" s="212"/>
    </row>
    <row r="215" spans="1:7" x14ac:dyDescent="0.2">
      <c r="A215" s="185" t="s">
        <v>108</v>
      </c>
      <c r="B215" s="29"/>
      <c r="C215" s="82"/>
      <c r="D215" s="82"/>
      <c r="E215" s="82"/>
      <c r="F215" s="82"/>
      <c r="G215" s="82"/>
    </row>
    <row r="216" spans="1:7" x14ac:dyDescent="0.2">
      <c r="A216" s="212" t="s">
        <v>177</v>
      </c>
      <c r="B216" s="212"/>
      <c r="C216" s="212"/>
      <c r="D216" s="212"/>
      <c r="E216" s="212"/>
      <c r="F216" s="212"/>
      <c r="G216" s="212"/>
    </row>
    <row r="217" spans="1:7" x14ac:dyDescent="0.2">
      <c r="A217" s="212"/>
      <c r="B217" s="212"/>
      <c r="C217" s="212"/>
      <c r="D217" s="212"/>
      <c r="E217" s="212"/>
      <c r="F217" s="212"/>
      <c r="G217" s="212"/>
    </row>
    <row r="218" spans="1:7" x14ac:dyDescent="0.2">
      <c r="A218" s="185" t="s">
        <v>108</v>
      </c>
      <c r="B218" s="29"/>
      <c r="C218" s="201"/>
      <c r="D218" s="201"/>
      <c r="E218" s="201"/>
      <c r="F218" s="201"/>
      <c r="G218" s="5"/>
    </row>
    <row r="219" spans="1:7" x14ac:dyDescent="0.2">
      <c r="A219" s="82"/>
      <c r="B219" s="82"/>
      <c r="C219" s="82"/>
      <c r="D219" s="82"/>
      <c r="E219" s="82"/>
      <c r="F219" s="82"/>
      <c r="G219" s="82"/>
    </row>
    <row r="220" spans="1:7" x14ac:dyDescent="0.2">
      <c r="A220" s="212" t="s">
        <v>182</v>
      </c>
      <c r="B220" s="212"/>
      <c r="C220" s="212"/>
      <c r="D220" s="212"/>
      <c r="E220" s="212"/>
      <c r="F220" s="212"/>
      <c r="G220" s="212"/>
    </row>
    <row r="221" spans="1:7" x14ac:dyDescent="0.2">
      <c r="A221" s="212"/>
      <c r="B221" s="212"/>
      <c r="C221" s="212"/>
      <c r="D221" s="212"/>
      <c r="E221" s="212"/>
      <c r="F221" s="212"/>
      <c r="G221" s="212"/>
    </row>
    <row r="222" spans="1:7" x14ac:dyDescent="0.2">
      <c r="A222" s="212"/>
      <c r="B222" s="212"/>
      <c r="C222" s="212"/>
      <c r="D222" s="212"/>
      <c r="E222" s="212"/>
      <c r="F222" s="212"/>
      <c r="G222" s="212"/>
    </row>
    <row r="223" spans="1:7" x14ac:dyDescent="0.2">
      <c r="A223" s="185" t="s">
        <v>183</v>
      </c>
      <c r="B223" s="313"/>
      <c r="C223" s="314"/>
      <c r="D223" s="185" t="s">
        <v>184</v>
      </c>
      <c r="E223" s="315"/>
      <c r="F223" s="315"/>
      <c r="G223" s="315"/>
    </row>
    <row r="224" spans="1:7" x14ac:dyDescent="0.2">
      <c r="A224" s="185" t="s">
        <v>185</v>
      </c>
      <c r="B224" s="313"/>
      <c r="C224" s="314"/>
      <c r="D224" s="185" t="s">
        <v>184</v>
      </c>
      <c r="E224" s="315"/>
      <c r="F224" s="315"/>
      <c r="G224" s="315"/>
    </row>
    <row r="225" spans="1:7" x14ac:dyDescent="0.2">
      <c r="A225" s="82"/>
      <c r="B225" s="82"/>
      <c r="C225" s="82"/>
      <c r="D225" s="82"/>
      <c r="E225" s="82"/>
      <c r="F225" s="82"/>
      <c r="G225" s="82"/>
    </row>
    <row r="226" spans="1:7" x14ac:dyDescent="0.2">
      <c r="A226" s="82" t="s">
        <v>186</v>
      </c>
      <c r="B226" s="82"/>
      <c r="C226" s="82"/>
      <c r="D226" s="82"/>
      <c r="E226" s="82"/>
      <c r="F226" s="82"/>
      <c r="G226" s="82"/>
    </row>
    <row r="227" spans="1:7" x14ac:dyDescent="0.2">
      <c r="A227" s="82" t="s">
        <v>187</v>
      </c>
      <c r="B227" s="82"/>
      <c r="C227" s="82"/>
      <c r="D227" s="82"/>
      <c r="E227" s="82"/>
      <c r="F227" s="82"/>
      <c r="G227" s="82"/>
    </row>
    <row r="228" spans="1:7" x14ac:dyDescent="0.2">
      <c r="A228" s="185"/>
      <c r="B228" s="185" t="s">
        <v>188</v>
      </c>
      <c r="C228" s="29"/>
      <c r="D228" s="82"/>
      <c r="E228" s="185" t="s">
        <v>189</v>
      </c>
      <c r="F228" s="29"/>
      <c r="G228" s="82"/>
    </row>
    <row r="229" spans="1:7" x14ac:dyDescent="0.2">
      <c r="A229" s="185"/>
      <c r="B229" s="185" t="s">
        <v>190</v>
      </c>
      <c r="C229" s="29"/>
      <c r="D229" s="82"/>
      <c r="E229" s="185" t="s">
        <v>191</v>
      </c>
      <c r="F229" s="29"/>
      <c r="G229" s="82"/>
    </row>
    <row r="230" spans="1:7" x14ac:dyDescent="0.2">
      <c r="A230" s="82"/>
      <c r="B230" s="11"/>
      <c r="C230" s="82"/>
      <c r="D230" s="82"/>
      <c r="E230" s="185" t="s">
        <v>73</v>
      </c>
      <c r="F230" s="29"/>
      <c r="G230" s="82"/>
    </row>
    <row r="231" spans="1:7" x14ac:dyDescent="0.2">
      <c r="A231" s="82"/>
      <c r="B231" s="11"/>
      <c r="C231" s="82"/>
      <c r="D231" s="82"/>
      <c r="E231" s="82"/>
      <c r="F231" s="82"/>
      <c r="G231" s="82"/>
    </row>
    <row r="232" spans="1:7" x14ac:dyDescent="0.2">
      <c r="A232" s="82" t="s">
        <v>192</v>
      </c>
      <c r="B232" s="82"/>
      <c r="C232" s="82"/>
      <c r="D232" s="82"/>
      <c r="E232" s="82"/>
      <c r="F232" s="82"/>
      <c r="G232" s="82"/>
    </row>
    <row r="233" spans="1:7" x14ac:dyDescent="0.2">
      <c r="A233" s="82" t="s">
        <v>193</v>
      </c>
      <c r="B233" s="82"/>
      <c r="C233" s="82"/>
      <c r="D233" s="82"/>
      <c r="E233" s="185" t="s">
        <v>108</v>
      </c>
      <c r="F233" s="29"/>
      <c r="G233" s="82"/>
    </row>
    <row r="234" spans="1:7" x14ac:dyDescent="0.2">
      <c r="A234" s="82"/>
      <c r="B234" s="82"/>
      <c r="C234" s="82"/>
      <c r="D234" s="82"/>
      <c r="E234" s="82"/>
      <c r="F234" s="82"/>
      <c r="G234" s="82"/>
    </row>
    <row r="235" spans="1:7" ht="68" customHeight="1" x14ac:dyDescent="0.2">
      <c r="A235" s="212" t="s">
        <v>431</v>
      </c>
      <c r="B235" s="212"/>
      <c r="C235" s="212"/>
      <c r="D235" s="212"/>
      <c r="E235" s="212"/>
      <c r="F235" s="212"/>
      <c r="G235" s="212"/>
    </row>
    <row r="236" spans="1:7" ht="47" customHeight="1" x14ac:dyDescent="0.2">
      <c r="A236" s="181"/>
      <c r="B236" s="202" t="s">
        <v>432</v>
      </c>
      <c r="C236" s="309" t="s">
        <v>433</v>
      </c>
      <c r="D236" s="309"/>
      <c r="E236" s="203" t="s">
        <v>434</v>
      </c>
      <c r="F236" s="203" t="s">
        <v>435</v>
      </c>
      <c r="G236" s="203" t="s">
        <v>436</v>
      </c>
    </row>
    <row r="237" spans="1:7" x14ac:dyDescent="0.2">
      <c r="A237" s="15" t="s">
        <v>23</v>
      </c>
      <c r="B237" s="204"/>
      <c r="C237" s="312"/>
      <c r="D237" s="312"/>
      <c r="E237" s="29"/>
      <c r="F237" s="205"/>
      <c r="G237" s="205"/>
    </row>
    <row r="238" spans="1:7" x14ac:dyDescent="0.2">
      <c r="A238" s="15" t="s">
        <v>26</v>
      </c>
      <c r="B238" s="204"/>
      <c r="C238" s="312"/>
      <c r="D238" s="312"/>
      <c r="E238" s="29"/>
      <c r="F238" s="205"/>
      <c r="G238" s="205"/>
    </row>
    <row r="239" spans="1:7" x14ac:dyDescent="0.2">
      <c r="A239" s="15" t="s">
        <v>29</v>
      </c>
      <c r="B239" s="204"/>
      <c r="C239" s="312"/>
      <c r="D239" s="312"/>
      <c r="E239" s="29"/>
      <c r="F239" s="205"/>
      <c r="G239" s="205"/>
    </row>
    <row r="240" spans="1:7" ht="16" customHeight="1" x14ac:dyDescent="0.2">
      <c r="A240" s="15" t="s">
        <v>32</v>
      </c>
      <c r="B240" s="204"/>
      <c r="C240" s="307"/>
      <c r="D240" s="307"/>
      <c r="E240" s="29"/>
      <c r="F240" s="205"/>
      <c r="G240" s="205"/>
    </row>
    <row r="241" spans="1:7" x14ac:dyDescent="0.2">
      <c r="A241" s="16" t="s">
        <v>34</v>
      </c>
      <c r="B241" s="204"/>
      <c r="C241" s="307"/>
      <c r="D241" s="307"/>
      <c r="E241" s="29"/>
      <c r="F241" s="205"/>
      <c r="G241" s="205"/>
    </row>
    <row r="242" spans="1:7" x14ac:dyDescent="0.2">
      <c r="A242" s="308" t="s">
        <v>437</v>
      </c>
      <c r="B242" s="310"/>
      <c r="C242" s="310"/>
      <c r="D242" s="310"/>
      <c r="E242" s="310"/>
      <c r="F242" s="310"/>
      <c r="G242" s="310"/>
    </row>
    <row r="243" spans="1:7" x14ac:dyDescent="0.2">
      <c r="A243" s="309"/>
      <c r="B243" s="311"/>
      <c r="C243" s="311"/>
      <c r="D243" s="311"/>
      <c r="E243" s="311"/>
      <c r="F243" s="311"/>
      <c r="G243" s="311"/>
    </row>
    <row r="244" spans="1:7" x14ac:dyDescent="0.2">
      <c r="A244" s="82"/>
      <c r="B244" s="82"/>
      <c r="C244" s="82"/>
      <c r="D244" s="82"/>
      <c r="E244" s="82"/>
      <c r="F244" s="82"/>
      <c r="G244" s="82"/>
    </row>
    <row r="245" spans="1:7" x14ac:dyDescent="0.2">
      <c r="A245" s="212" t="s">
        <v>438</v>
      </c>
      <c r="B245" s="212"/>
      <c r="C245" s="212"/>
      <c r="D245" s="212"/>
      <c r="E245" s="212"/>
      <c r="F245" s="212"/>
      <c r="G245" s="212"/>
    </row>
    <row r="246" spans="1:7" x14ac:dyDescent="0.2">
      <c r="A246" s="212"/>
      <c r="B246" s="212"/>
      <c r="C246" s="212"/>
      <c r="D246" s="212"/>
      <c r="E246" s="212"/>
      <c r="F246" s="212"/>
      <c r="G246" s="212"/>
    </row>
    <row r="247" spans="1:7" x14ac:dyDescent="0.2">
      <c r="A247" s="82"/>
      <c r="B247" s="82"/>
      <c r="C247" s="82"/>
      <c r="D247" s="82"/>
      <c r="E247" s="82"/>
      <c r="F247" s="82"/>
      <c r="G247" s="82"/>
    </row>
    <row r="248" spans="1:7" x14ac:dyDescent="0.2">
      <c r="A248" s="2" t="s">
        <v>195</v>
      </c>
      <c r="B248" s="82"/>
      <c r="C248" s="82"/>
      <c r="D248" s="82"/>
      <c r="E248" s="82"/>
      <c r="F248" s="82"/>
      <c r="G248" s="82"/>
    </row>
    <row r="249" spans="1:7" x14ac:dyDescent="0.2">
      <c r="A249" s="82"/>
      <c r="B249" s="82"/>
      <c r="C249" s="82"/>
      <c r="D249" s="82"/>
      <c r="E249" s="82"/>
      <c r="F249" s="82"/>
      <c r="G249" s="82"/>
    </row>
    <row r="250" spans="1:7" ht="17" thickBot="1" x14ac:dyDescent="0.25">
      <c r="A250" s="186">
        <v>3</v>
      </c>
      <c r="B250" s="82"/>
      <c r="C250" s="82"/>
      <c r="D250" s="82"/>
      <c r="E250" s="82"/>
      <c r="F250" s="82"/>
      <c r="G250" s="82"/>
    </row>
    <row r="251" spans="1:7" ht="17" thickBot="1" x14ac:dyDescent="0.25">
      <c r="A251" s="245" t="s">
        <v>196</v>
      </c>
      <c r="B251" s="246"/>
      <c r="C251" s="191" t="s">
        <v>79</v>
      </c>
      <c r="D251" s="26"/>
      <c r="E251" s="184" t="s">
        <v>80</v>
      </c>
      <c r="F251" s="243" t="s">
        <v>81</v>
      </c>
      <c r="G251" s="244"/>
    </row>
    <row r="252" spans="1:7" x14ac:dyDescent="0.2">
      <c r="A252" s="247"/>
      <c r="B252" s="305"/>
      <c r="C252" s="192"/>
      <c r="D252" s="206"/>
      <c r="E252" s="207"/>
      <c r="F252" s="249"/>
      <c r="G252" s="250"/>
    </row>
    <row r="253" spans="1:7" x14ac:dyDescent="0.2">
      <c r="A253" s="27" t="s">
        <v>197</v>
      </c>
      <c r="B253" s="234"/>
      <c r="C253" s="235"/>
      <c r="D253" s="235"/>
      <c r="E253" s="235"/>
      <c r="F253" s="235"/>
      <c r="G253" s="236"/>
    </row>
    <row r="254" spans="1:7" x14ac:dyDescent="0.2">
      <c r="A254" s="19"/>
      <c r="B254" s="237"/>
      <c r="C254" s="306"/>
      <c r="D254" s="306"/>
      <c r="E254" s="306"/>
      <c r="F254" s="306"/>
      <c r="G254" s="239"/>
    </row>
    <row r="255" spans="1:7" ht="17" thickBot="1" x14ac:dyDescent="0.25">
      <c r="A255" s="21"/>
      <c r="B255" s="240"/>
      <c r="C255" s="241"/>
      <c r="D255" s="241"/>
      <c r="E255" s="241"/>
      <c r="F255" s="241"/>
      <c r="G255" s="242"/>
    </row>
    <row r="256" spans="1:7" ht="17" thickBot="1" x14ac:dyDescent="0.25">
      <c r="A256" s="245" t="s">
        <v>198</v>
      </c>
      <c r="B256" s="246"/>
      <c r="C256" s="191" t="s">
        <v>79</v>
      </c>
      <c r="D256" s="26"/>
      <c r="E256" s="184" t="s">
        <v>80</v>
      </c>
      <c r="F256" s="243" t="s">
        <v>81</v>
      </c>
      <c r="G256" s="244"/>
    </row>
    <row r="257" spans="1:7" x14ac:dyDescent="0.2">
      <c r="A257" s="247"/>
      <c r="B257" s="305"/>
      <c r="C257" s="192"/>
      <c r="D257" s="206"/>
      <c r="E257" s="207"/>
      <c r="F257" s="249"/>
      <c r="G257" s="250"/>
    </row>
    <row r="258" spans="1:7" x14ac:dyDescent="0.2">
      <c r="A258" s="27" t="s">
        <v>197</v>
      </c>
      <c r="B258" s="234"/>
      <c r="C258" s="235"/>
      <c r="D258" s="235"/>
      <c r="E258" s="235"/>
      <c r="F258" s="235"/>
      <c r="G258" s="236"/>
    </row>
    <row r="259" spans="1:7" x14ac:dyDescent="0.2">
      <c r="A259" s="19"/>
      <c r="B259" s="237"/>
      <c r="C259" s="306"/>
      <c r="D259" s="306"/>
      <c r="E259" s="306"/>
      <c r="F259" s="306"/>
      <c r="G259" s="239"/>
    </row>
    <row r="260" spans="1:7" ht="17" thickBot="1" x14ac:dyDescent="0.25">
      <c r="A260" s="21"/>
      <c r="B260" s="240"/>
      <c r="C260" s="241"/>
      <c r="D260" s="241"/>
      <c r="E260" s="241"/>
      <c r="F260" s="241"/>
      <c r="G260" s="242"/>
    </row>
    <row r="261" spans="1:7" ht="17" thickBot="1" x14ac:dyDescent="0.25">
      <c r="A261" s="245" t="s">
        <v>199</v>
      </c>
      <c r="B261" s="246"/>
      <c r="C261" s="191" t="s">
        <v>79</v>
      </c>
      <c r="D261" s="26"/>
      <c r="E261" s="184" t="s">
        <v>80</v>
      </c>
      <c r="F261" s="243" t="s">
        <v>81</v>
      </c>
      <c r="G261" s="244"/>
    </row>
    <row r="262" spans="1:7" x14ac:dyDescent="0.2">
      <c r="A262" s="247"/>
      <c r="B262" s="305"/>
      <c r="C262" s="192"/>
      <c r="D262" s="206"/>
      <c r="E262" s="207"/>
      <c r="F262" s="249"/>
      <c r="G262" s="250"/>
    </row>
    <row r="263" spans="1:7" x14ac:dyDescent="0.2">
      <c r="A263" s="27" t="s">
        <v>197</v>
      </c>
      <c r="B263" s="234"/>
      <c r="C263" s="235"/>
      <c r="D263" s="235"/>
      <c r="E263" s="235"/>
      <c r="F263" s="235"/>
      <c r="G263" s="236"/>
    </row>
    <row r="264" spans="1:7" x14ac:dyDescent="0.2">
      <c r="A264" s="19"/>
      <c r="B264" s="237"/>
      <c r="C264" s="306"/>
      <c r="D264" s="306"/>
      <c r="E264" s="306"/>
      <c r="F264" s="306"/>
      <c r="G264" s="239"/>
    </row>
    <row r="265" spans="1:7" ht="17" thickBot="1" x14ac:dyDescent="0.25">
      <c r="A265" s="21"/>
      <c r="B265" s="240"/>
      <c r="C265" s="241"/>
      <c r="D265" s="241"/>
      <c r="E265" s="241"/>
      <c r="F265" s="241"/>
      <c r="G265" s="242"/>
    </row>
    <row r="266" spans="1:7" ht="17" thickBot="1" x14ac:dyDescent="0.25">
      <c r="A266" s="245" t="s">
        <v>200</v>
      </c>
      <c r="B266" s="246"/>
      <c r="C266" s="191" t="s">
        <v>79</v>
      </c>
      <c r="D266" s="26"/>
      <c r="E266" s="184" t="s">
        <v>80</v>
      </c>
      <c r="F266" s="243" t="s">
        <v>81</v>
      </c>
      <c r="G266" s="244"/>
    </row>
    <row r="267" spans="1:7" x14ac:dyDescent="0.2">
      <c r="A267" s="247"/>
      <c r="B267" s="305"/>
      <c r="C267" s="192"/>
      <c r="D267" s="206"/>
      <c r="E267" s="207"/>
      <c r="F267" s="249"/>
      <c r="G267" s="250"/>
    </row>
    <row r="268" spans="1:7" x14ac:dyDescent="0.2">
      <c r="A268" s="27" t="s">
        <v>197</v>
      </c>
      <c r="B268" s="234"/>
      <c r="C268" s="235"/>
      <c r="D268" s="235"/>
      <c r="E268" s="235"/>
      <c r="F268" s="235"/>
      <c r="G268" s="236"/>
    </row>
    <row r="269" spans="1:7" x14ac:dyDescent="0.2">
      <c r="A269" s="19"/>
      <c r="B269" s="237"/>
      <c r="C269" s="306"/>
      <c r="D269" s="306"/>
      <c r="E269" s="306"/>
      <c r="F269" s="306"/>
      <c r="G269" s="239"/>
    </row>
    <row r="270" spans="1:7" ht="17" thickBot="1" x14ac:dyDescent="0.25">
      <c r="A270" s="21"/>
      <c r="B270" s="240"/>
      <c r="C270" s="241"/>
      <c r="D270" s="241"/>
      <c r="E270" s="241"/>
      <c r="F270" s="241"/>
      <c r="G270" s="242"/>
    </row>
    <row r="271" spans="1:7" x14ac:dyDescent="0.2">
      <c r="A271" s="82"/>
      <c r="B271" s="82"/>
      <c r="C271" s="82"/>
      <c r="D271" s="82"/>
      <c r="E271" s="82"/>
      <c r="F271" s="82"/>
      <c r="G271" s="82"/>
    </row>
    <row r="272" spans="1:7" x14ac:dyDescent="0.2">
      <c r="A272" s="186">
        <v>5</v>
      </c>
      <c r="B272" s="82"/>
      <c r="C272" s="82"/>
      <c r="D272" s="82"/>
      <c r="E272" s="82"/>
      <c r="F272" s="82"/>
      <c r="G272" s="82"/>
    </row>
    <row r="273" spans="1:7" x14ac:dyDescent="0.2">
      <c r="A273" s="185" t="s">
        <v>92</v>
      </c>
      <c r="B273" s="37"/>
      <c r="C273" s="185" t="s">
        <v>93</v>
      </c>
      <c r="D273" s="37"/>
      <c r="E273" s="185" t="s">
        <v>94</v>
      </c>
      <c r="F273" s="29"/>
      <c r="G273" s="82"/>
    </row>
    <row r="274" spans="1:7" x14ac:dyDescent="0.2">
      <c r="A274" s="185" t="s">
        <v>92</v>
      </c>
      <c r="B274" s="37"/>
      <c r="C274" s="185" t="s">
        <v>93</v>
      </c>
      <c r="D274" s="37"/>
      <c r="E274" s="185" t="s">
        <v>94</v>
      </c>
      <c r="F274" s="29"/>
      <c r="G274" s="82"/>
    </row>
    <row r="275" spans="1:7" x14ac:dyDescent="0.2">
      <c r="A275" s="185" t="s">
        <v>92</v>
      </c>
      <c r="B275" s="37"/>
      <c r="C275" s="185" t="s">
        <v>93</v>
      </c>
      <c r="D275" s="37"/>
      <c r="E275" s="185" t="s">
        <v>94</v>
      </c>
      <c r="F275" s="29"/>
      <c r="G275" s="82"/>
    </row>
    <row r="276" spans="1:7" x14ac:dyDescent="0.2">
      <c r="A276" s="185" t="s">
        <v>92</v>
      </c>
      <c r="B276" s="37"/>
      <c r="C276" s="185" t="s">
        <v>93</v>
      </c>
      <c r="D276" s="37"/>
      <c r="E276" s="185" t="s">
        <v>94</v>
      </c>
      <c r="F276" s="29"/>
      <c r="G276" s="82"/>
    </row>
    <row r="277" spans="1:7" x14ac:dyDescent="0.2">
      <c r="A277" s="185" t="s">
        <v>92</v>
      </c>
      <c r="B277" s="37"/>
      <c r="C277" s="185" t="s">
        <v>93</v>
      </c>
      <c r="D277" s="37"/>
      <c r="E277" s="185" t="s">
        <v>94</v>
      </c>
      <c r="F277" s="29"/>
      <c r="G277" s="82"/>
    </row>
    <row r="278" spans="1:7" x14ac:dyDescent="0.2">
      <c r="A278" s="82"/>
      <c r="B278" s="82"/>
      <c r="C278" s="82"/>
      <c r="D278" s="82"/>
      <c r="E278" s="82"/>
      <c r="F278" s="82"/>
      <c r="G278" s="82"/>
    </row>
    <row r="279" spans="1:7" x14ac:dyDescent="0.2">
      <c r="A279" s="186">
        <v>17</v>
      </c>
      <c r="B279" s="82"/>
      <c r="C279" s="82"/>
      <c r="D279" s="82"/>
      <c r="E279" s="82"/>
      <c r="F279" s="82"/>
      <c r="G279" s="82"/>
    </row>
    <row r="280" spans="1:7" x14ac:dyDescent="0.2">
      <c r="A280" s="271" t="s">
        <v>147</v>
      </c>
      <c r="B280" s="271"/>
      <c r="C280" s="271"/>
      <c r="D280" s="271"/>
      <c r="E280" s="271" t="s">
        <v>148</v>
      </c>
      <c r="F280" s="271"/>
      <c r="G280" s="82"/>
    </row>
    <row r="281" spans="1:7" x14ac:dyDescent="0.2">
      <c r="A281" s="301"/>
      <c r="B281" s="301"/>
      <c r="C281" s="301"/>
      <c r="D281" s="301"/>
      <c r="E281" s="302"/>
      <c r="F281" s="302"/>
      <c r="G281" s="82"/>
    </row>
    <row r="282" spans="1:7" x14ac:dyDescent="0.2">
      <c r="A282" s="301"/>
      <c r="B282" s="301"/>
      <c r="C282" s="301"/>
      <c r="D282" s="301"/>
      <c r="E282" s="302"/>
      <c r="F282" s="302"/>
      <c r="G282" s="82"/>
    </row>
    <row r="283" spans="1:7" x14ac:dyDescent="0.2">
      <c r="A283" s="301"/>
      <c r="B283" s="301"/>
      <c r="C283" s="301"/>
      <c r="D283" s="301"/>
      <c r="E283" s="302"/>
      <c r="F283" s="302"/>
      <c r="G283" s="82"/>
    </row>
    <row r="284" spans="1:7" x14ac:dyDescent="0.2">
      <c r="A284" s="301"/>
      <c r="B284" s="301"/>
      <c r="C284" s="301"/>
      <c r="D284" s="301"/>
      <c r="E284" s="302"/>
      <c r="F284" s="302"/>
      <c r="G284" s="82"/>
    </row>
    <row r="285" spans="1:7" x14ac:dyDescent="0.2">
      <c r="A285" s="301"/>
      <c r="B285" s="301"/>
      <c r="C285" s="301"/>
      <c r="D285" s="301"/>
      <c r="E285" s="303"/>
      <c r="F285" s="304"/>
      <c r="G285" s="82"/>
    </row>
    <row r="286" spans="1:7" x14ac:dyDescent="0.2">
      <c r="A286" s="301"/>
      <c r="B286" s="301"/>
      <c r="C286" s="301"/>
      <c r="D286" s="301"/>
      <c r="E286" s="303"/>
      <c r="F286" s="304"/>
      <c r="G286" s="82"/>
    </row>
    <row r="287" spans="1:7" x14ac:dyDescent="0.2">
      <c r="A287" s="82"/>
      <c r="B287" s="82"/>
      <c r="C287" s="82"/>
      <c r="D287" s="82"/>
      <c r="E287" s="82"/>
      <c r="F287" s="82"/>
      <c r="G287" s="82"/>
    </row>
  </sheetData>
  <mergeCells count="219">
    <mergeCell ref="B14:F14"/>
    <mergeCell ref="B15:F15"/>
    <mergeCell ref="B16:F16"/>
    <mergeCell ref="B17:F17"/>
    <mergeCell ref="A20:G21"/>
    <mergeCell ref="B22:C22"/>
    <mergeCell ref="A1:G2"/>
    <mergeCell ref="A3:G3"/>
    <mergeCell ref="A4:G4"/>
    <mergeCell ref="A7:G8"/>
    <mergeCell ref="A9:G10"/>
    <mergeCell ref="B13:F13"/>
    <mergeCell ref="A39:B39"/>
    <mergeCell ref="F39:G39"/>
    <mergeCell ref="B40:G42"/>
    <mergeCell ref="A43:B43"/>
    <mergeCell ref="F43:G43"/>
    <mergeCell ref="A44:B44"/>
    <mergeCell ref="F44:G44"/>
    <mergeCell ref="B23:C23"/>
    <mergeCell ref="A25:G25"/>
    <mergeCell ref="A31:G32"/>
    <mergeCell ref="A34:G37"/>
    <mergeCell ref="A38:B38"/>
    <mergeCell ref="F38:G38"/>
    <mergeCell ref="A53:B53"/>
    <mergeCell ref="F53:G53"/>
    <mergeCell ref="A54:B54"/>
    <mergeCell ref="F54:G54"/>
    <mergeCell ref="B55:G57"/>
    <mergeCell ref="A60:G60"/>
    <mergeCell ref="B45:G47"/>
    <mergeCell ref="A48:B48"/>
    <mergeCell ref="F48:G48"/>
    <mergeCell ref="A49:B49"/>
    <mergeCell ref="F49:G49"/>
    <mergeCell ref="B50:G52"/>
    <mergeCell ref="C77:D77"/>
    <mergeCell ref="F77:G77"/>
    <mergeCell ref="C78:D78"/>
    <mergeCell ref="F78:G78"/>
    <mergeCell ref="C79:D79"/>
    <mergeCell ref="F79:G79"/>
    <mergeCell ref="B61:C61"/>
    <mergeCell ref="B62:C62"/>
    <mergeCell ref="A64:G67"/>
    <mergeCell ref="A74:G75"/>
    <mergeCell ref="C76:D76"/>
    <mergeCell ref="F76:G76"/>
    <mergeCell ref="C83:D83"/>
    <mergeCell ref="F83:G83"/>
    <mergeCell ref="C84:D84"/>
    <mergeCell ref="F84:G84"/>
    <mergeCell ref="C85:D85"/>
    <mergeCell ref="F85:G85"/>
    <mergeCell ref="C80:D80"/>
    <mergeCell ref="F80:G80"/>
    <mergeCell ref="C81:D81"/>
    <mergeCell ref="F81:G81"/>
    <mergeCell ref="C82:D82"/>
    <mergeCell ref="F82:G82"/>
    <mergeCell ref="A91:G92"/>
    <mergeCell ref="B93:C93"/>
    <mergeCell ref="A95:G95"/>
    <mergeCell ref="B96:C96"/>
    <mergeCell ref="A98:G98"/>
    <mergeCell ref="A101:G101"/>
    <mergeCell ref="C86:D86"/>
    <mergeCell ref="F86:G86"/>
    <mergeCell ref="C87:D87"/>
    <mergeCell ref="F87:G87"/>
    <mergeCell ref="C88:D88"/>
    <mergeCell ref="F88:G88"/>
    <mergeCell ref="C117:D117"/>
    <mergeCell ref="C118:D118"/>
    <mergeCell ref="C119:D119"/>
    <mergeCell ref="C120:D120"/>
    <mergeCell ref="C121:D121"/>
    <mergeCell ref="A123:G125"/>
    <mergeCell ref="A104:G105"/>
    <mergeCell ref="B106:C106"/>
    <mergeCell ref="A108:G109"/>
    <mergeCell ref="B110:C110"/>
    <mergeCell ref="A113:G115"/>
    <mergeCell ref="C116:E116"/>
    <mergeCell ref="C131:D131"/>
    <mergeCell ref="A132:B132"/>
    <mergeCell ref="C132:D132"/>
    <mergeCell ref="A135:G136"/>
    <mergeCell ref="A138:G139"/>
    <mergeCell ref="C140:E140"/>
    <mergeCell ref="C126:E126"/>
    <mergeCell ref="F126:G126"/>
    <mergeCell ref="C127:D127"/>
    <mergeCell ref="C128:G128"/>
    <mergeCell ref="C129:D129"/>
    <mergeCell ref="C130:D130"/>
    <mergeCell ref="C150:E150"/>
    <mergeCell ref="F150:G150"/>
    <mergeCell ref="C151:D151"/>
    <mergeCell ref="C152:G152"/>
    <mergeCell ref="C153:D153"/>
    <mergeCell ref="C154:D154"/>
    <mergeCell ref="C141:D141"/>
    <mergeCell ref="C142:D142"/>
    <mergeCell ref="C143:D143"/>
    <mergeCell ref="C144:D144"/>
    <mergeCell ref="C145:D145"/>
    <mergeCell ref="A147:G149"/>
    <mergeCell ref="A163:G164"/>
    <mergeCell ref="A166:G167"/>
    <mergeCell ref="A168:D168"/>
    <mergeCell ref="E168:F168"/>
    <mergeCell ref="A169:D169"/>
    <mergeCell ref="E169:F169"/>
    <mergeCell ref="C155:D155"/>
    <mergeCell ref="A156:B156"/>
    <mergeCell ref="C156:D156"/>
    <mergeCell ref="A159:G159"/>
    <mergeCell ref="B160:C160"/>
    <mergeCell ref="B161:C161"/>
    <mergeCell ref="A173:D173"/>
    <mergeCell ref="E173:F173"/>
    <mergeCell ref="A175:G176"/>
    <mergeCell ref="A178:G178"/>
    <mergeCell ref="A179:G180"/>
    <mergeCell ref="A183:G184"/>
    <mergeCell ref="A170:D170"/>
    <mergeCell ref="E170:F170"/>
    <mergeCell ref="A171:D171"/>
    <mergeCell ref="E171:F171"/>
    <mergeCell ref="A172:D172"/>
    <mergeCell ref="E172:F172"/>
    <mergeCell ref="A187:C187"/>
    <mergeCell ref="D187:E187"/>
    <mergeCell ref="F187:G187"/>
    <mergeCell ref="A191:G192"/>
    <mergeCell ref="A193:B193"/>
    <mergeCell ref="E193:F193"/>
    <mergeCell ref="A185:C185"/>
    <mergeCell ref="D185:E185"/>
    <mergeCell ref="F185:G185"/>
    <mergeCell ref="A186:C186"/>
    <mergeCell ref="D186:E186"/>
    <mergeCell ref="F186:G186"/>
    <mergeCell ref="A200:C200"/>
    <mergeCell ref="D200:E200"/>
    <mergeCell ref="F200:G200"/>
    <mergeCell ref="A201:C201"/>
    <mergeCell ref="D201:E201"/>
    <mergeCell ref="F201:G201"/>
    <mergeCell ref="A194:B194"/>
    <mergeCell ref="E194:F194"/>
    <mergeCell ref="A195:B195"/>
    <mergeCell ref="E195:F195"/>
    <mergeCell ref="A196:B196"/>
    <mergeCell ref="A198:G199"/>
    <mergeCell ref="A209:B209"/>
    <mergeCell ref="E209:F209"/>
    <mergeCell ref="A210:B210"/>
    <mergeCell ref="E210:F210"/>
    <mergeCell ref="A211:B211"/>
    <mergeCell ref="A213:G214"/>
    <mergeCell ref="A202:C202"/>
    <mergeCell ref="D202:E202"/>
    <mergeCell ref="F202:G202"/>
    <mergeCell ref="A206:G207"/>
    <mergeCell ref="A208:B208"/>
    <mergeCell ref="E208:F208"/>
    <mergeCell ref="A235:G235"/>
    <mergeCell ref="C236:D236"/>
    <mergeCell ref="C237:D237"/>
    <mergeCell ref="C238:D238"/>
    <mergeCell ref="C239:D239"/>
    <mergeCell ref="C240:D240"/>
    <mergeCell ref="A216:G217"/>
    <mergeCell ref="A220:G222"/>
    <mergeCell ref="B223:C223"/>
    <mergeCell ref="E223:G223"/>
    <mergeCell ref="B224:C224"/>
    <mergeCell ref="E224:G224"/>
    <mergeCell ref="A252:B252"/>
    <mergeCell ref="F252:G252"/>
    <mergeCell ref="B253:G255"/>
    <mergeCell ref="A256:B256"/>
    <mergeCell ref="F256:G256"/>
    <mergeCell ref="A257:B257"/>
    <mergeCell ref="F257:G257"/>
    <mergeCell ref="C241:D241"/>
    <mergeCell ref="A242:A243"/>
    <mergeCell ref="B242:G243"/>
    <mergeCell ref="A245:G246"/>
    <mergeCell ref="A251:B251"/>
    <mergeCell ref="F251:G251"/>
    <mergeCell ref="A266:B266"/>
    <mergeCell ref="F266:G266"/>
    <mergeCell ref="A267:B267"/>
    <mergeCell ref="F267:G267"/>
    <mergeCell ref="B268:G270"/>
    <mergeCell ref="A280:D280"/>
    <mergeCell ref="E280:F280"/>
    <mergeCell ref="B258:G260"/>
    <mergeCell ref="A261:B261"/>
    <mergeCell ref="F261:G261"/>
    <mergeCell ref="A262:B262"/>
    <mergeCell ref="F262:G262"/>
    <mergeCell ref="B263:G265"/>
    <mergeCell ref="A284:D284"/>
    <mergeCell ref="E284:F284"/>
    <mergeCell ref="A285:D285"/>
    <mergeCell ref="E285:F285"/>
    <mergeCell ref="A286:D286"/>
    <mergeCell ref="E286:F286"/>
    <mergeCell ref="A281:D281"/>
    <mergeCell ref="E281:F281"/>
    <mergeCell ref="A282:D282"/>
    <mergeCell ref="E282:F282"/>
    <mergeCell ref="A283:D283"/>
    <mergeCell ref="E283:F283"/>
  </mergeCells>
  <dataValidations count="18">
    <dataValidation type="list" allowBlank="1" showInputMessage="1" showErrorMessage="1" sqref="E39 E44 E49 E54 E267 E262 E257 E252" xr:uid="{761D22B0-8CCB-974D-A2B7-75A7526D84DB}">
      <formula1>$J$16:$J$26</formula1>
    </dataValidation>
    <dataValidation type="list" allowBlank="1" showInputMessage="1" showErrorMessage="1" sqref="B93:C93 B96:C96 B223:C224" xr:uid="{83F9D4C8-164D-4742-A019-59A42C04C7C2}">
      <formula1>$H$2:$H$6</formula1>
    </dataValidation>
    <dataValidation type="list" allowBlank="1" showInputMessage="1" showErrorMessage="1" sqref="C102 C99" xr:uid="{4A9DBD48-4E07-E444-B230-409EC4A34CD4}">
      <formula1>$H$8:$H$9</formula1>
    </dataValidation>
    <dataValidation type="list" allowBlank="1" showInputMessage="1" showErrorMessage="1" sqref="E99" xr:uid="{5F9A129A-EA24-F04D-8330-F9129E7717DB}">
      <formula1>$H$11:$H$14</formula1>
    </dataValidation>
    <dataValidation type="list" allowBlank="1" showInputMessage="1" showErrorMessage="1" sqref="B273:B277 B68:B72" xr:uid="{D3E3F6BA-A158-704F-BBD1-0233AF58872F}">
      <formula1>$H$26:$H$27</formula1>
    </dataValidation>
    <dataValidation type="list" allowBlank="1" showInputMessage="1" showErrorMessage="1" sqref="F273:F277 F68:F72" xr:uid="{4FAF96FC-3AC8-CC44-BE20-028948062A35}">
      <formula1>$H$29:$H$30</formula1>
    </dataValidation>
    <dataValidation type="list" allowBlank="1" showInputMessage="1" showErrorMessage="1" sqref="B106:C106 B110:C110" xr:uid="{3AAB5F88-B594-6740-AC52-8E306A82A9B2}">
      <formula1>$H$76:$H$80</formula1>
    </dataValidation>
    <dataValidation type="list" allowBlank="1" showInputMessage="1" showErrorMessage="1" sqref="E102" xr:uid="{C30D20CA-9987-C344-A7F5-B3C9EA28BA2E}">
      <formula1>$H$16:$H$21</formula1>
    </dataValidation>
    <dataValidation type="list" allowBlank="1" showInputMessage="1" showErrorMessage="1" sqref="C208:C211 G193:G197 C193:C197 G208:G211 C188 G188 C203 G203" xr:uid="{2FEA6F61-B3CE-D248-ADB4-ECB8809FBBBE}">
      <formula1>$H$170:$H$172</formula1>
    </dataValidation>
    <dataValidation type="list" allowBlank="1" showInputMessage="1" showErrorMessage="1" sqref="B215 B218 F233" xr:uid="{AA26AE52-88E0-A749-9792-FE752CA2DBA9}">
      <formula1>$H$174:$H$179</formula1>
    </dataValidation>
    <dataValidation type="list" allowBlank="1" showInputMessage="1" showErrorMessage="1" sqref="D185:E187 D200:E202" xr:uid="{5E021575-B480-D243-813D-998032633C82}">
      <formula1>$H$163:$H$165</formula1>
    </dataValidation>
    <dataValidation type="list" allowBlank="1" showInputMessage="1" showErrorMessage="1" sqref="A39:B39 A44:B44 A49:B49 A54:B54 A252:B252 A257:B257 A262:B262 A267:B267" xr:uid="{CB72CA8C-F628-AB48-B514-86A3F0AE2CFD}">
      <formula1>$H$31:$H$33</formula1>
    </dataValidation>
    <dataValidation type="list" allowBlank="1" showInputMessage="1" showErrorMessage="1" sqref="C39 C44 C49 C54" xr:uid="{40CFECA9-4DE8-B547-9C55-B501AB0D6D29}">
      <formula1>$J$2:$J$13</formula1>
    </dataValidation>
    <dataValidation type="list" allowBlank="1" showInputMessage="1" showErrorMessage="1" sqref="F39:G39 F44:G44 F49:G49 F54:G54 F267:G267 F262:G262 F257:G257 F252:G252" xr:uid="{D35BC84A-5D8C-F74A-802D-1F49CD7F47B7}">
      <formula1>$H$35:$H$39</formula1>
    </dataValidation>
    <dataValidation type="list" allowBlank="1" showInputMessage="1" showErrorMessage="1" sqref="D68:D72" xr:uid="{A14C1325-E8D5-4649-800A-1CAB8F201178}">
      <formula1>$J$3:$J$16</formula1>
    </dataValidation>
    <dataValidation type="list" allowBlank="1" showInputMessage="1" showErrorMessage="1" sqref="B177 B165" xr:uid="{9288727B-C5A8-1A4A-9874-82D1BDA8E727}">
      <formula1>$H$116:$H$117</formula1>
    </dataValidation>
    <dataValidation type="list" allowBlank="1" showInputMessage="1" showErrorMessage="1" sqref="C252 C257 C262 C267" xr:uid="{D407E330-EF15-694A-86E2-89F3827E3597}">
      <formula1>$J$2:$J$14</formula1>
    </dataValidation>
    <dataValidation type="list" allowBlank="1" showInputMessage="1" showErrorMessage="1" sqref="D273:D277" xr:uid="{CDD58A9B-C006-CE40-9673-7CD541EADB04}">
      <formula1>$A$77:$A$88</formula1>
    </dataValidation>
  </dataValidations>
  <pageMargins left="0.7" right="0.7" top="0.75" bottom="0.75" header="0.3" footer="0.3"/>
  <pageSetup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0FAE6-6AB7-9B45-9C08-85F865010D63}">
  <sheetPr published="0"/>
  <dimension ref="A1:Q103"/>
  <sheetViews>
    <sheetView topLeftCell="A19" workbookViewId="0">
      <selection activeCell="C56" sqref="C56"/>
    </sheetView>
  </sheetViews>
  <sheetFormatPr baseColWidth="10" defaultColWidth="10.83203125" defaultRowHeight="16" x14ac:dyDescent="0.2"/>
  <cols>
    <col min="1" max="4" width="10.83203125" style="10"/>
    <col min="5" max="5" width="17" style="10" bestFit="1" customWidth="1"/>
    <col min="6" max="16384" width="10.83203125" style="10"/>
  </cols>
  <sheetData>
    <row r="1" spans="1:17" x14ac:dyDescent="0.2">
      <c r="A1" s="10" t="s">
        <v>312</v>
      </c>
      <c r="I1" s="62"/>
      <c r="J1" s="10" t="s">
        <v>313</v>
      </c>
    </row>
    <row r="2" spans="1:17" x14ac:dyDescent="0.2">
      <c r="A2" s="76" t="s">
        <v>314</v>
      </c>
      <c r="B2" s="76" t="s">
        <v>201</v>
      </c>
      <c r="C2" s="76" t="s">
        <v>315</v>
      </c>
      <c r="D2" s="76" t="s">
        <v>316</v>
      </c>
      <c r="E2" s="76" t="s">
        <v>317</v>
      </c>
      <c r="F2" s="76" t="s">
        <v>318</v>
      </c>
      <c r="G2" s="76" t="s">
        <v>319</v>
      </c>
      <c r="H2" s="76"/>
      <c r="I2" s="76" t="s">
        <v>320</v>
      </c>
      <c r="J2" s="76" t="s">
        <v>317</v>
      </c>
      <c r="K2" s="76" t="s">
        <v>318</v>
      </c>
      <c r="L2" s="76" t="s">
        <v>319</v>
      </c>
      <c r="M2" s="76" t="s">
        <v>321</v>
      </c>
      <c r="O2" s="76" t="s">
        <v>317</v>
      </c>
      <c r="P2" s="76" t="s">
        <v>318</v>
      </c>
      <c r="Q2" s="76" t="s">
        <v>319</v>
      </c>
    </row>
    <row r="3" spans="1:17" x14ac:dyDescent="0.2">
      <c r="A3" s="77">
        <v>3607</v>
      </c>
      <c r="B3" s="77" t="s">
        <v>322</v>
      </c>
      <c r="C3" s="77" t="s">
        <v>323</v>
      </c>
      <c r="D3" s="77" t="s">
        <v>324</v>
      </c>
      <c r="E3" s="78">
        <v>83718786</v>
      </c>
      <c r="F3" s="78">
        <v>53795869</v>
      </c>
      <c r="G3" s="78">
        <v>247057522</v>
      </c>
      <c r="I3" s="79">
        <v>35986</v>
      </c>
      <c r="J3" s="64">
        <f>E3/$I3</f>
        <v>2326.4265547712998</v>
      </c>
      <c r="K3" s="64">
        <f t="shared" ref="K3:L18" si="0">F3/$I3</f>
        <v>1494.9110487411772</v>
      </c>
      <c r="L3" s="64">
        <f t="shared" si="0"/>
        <v>6865.3788139832159</v>
      </c>
      <c r="N3" s="77" t="s">
        <v>243</v>
      </c>
      <c r="O3" s="80">
        <v>0.75009430362049134</v>
      </c>
      <c r="P3" s="80">
        <v>9.965287603050885E-3</v>
      </c>
      <c r="Q3" s="80">
        <v>0.23994040877645775</v>
      </c>
    </row>
    <row r="4" spans="1:17" x14ac:dyDescent="0.2">
      <c r="A4" s="77">
        <v>3539</v>
      </c>
      <c r="B4" s="77" t="s">
        <v>325</v>
      </c>
      <c r="C4" s="77" t="s">
        <v>326</v>
      </c>
      <c r="D4" s="77" t="s">
        <v>327</v>
      </c>
      <c r="E4" s="78">
        <v>12290722</v>
      </c>
      <c r="F4" s="78">
        <v>9176163</v>
      </c>
      <c r="G4" s="78">
        <v>21093241</v>
      </c>
      <c r="I4" s="79">
        <v>3599</v>
      </c>
      <c r="J4" s="64">
        <f t="shared" ref="J4:L23" si="1">E4/$I4</f>
        <v>3415.0380661294803</v>
      </c>
      <c r="K4" s="64">
        <f t="shared" si="0"/>
        <v>2549.6424006668517</v>
      </c>
      <c r="L4" s="64">
        <f t="shared" si="0"/>
        <v>5860.8616282300636</v>
      </c>
      <c r="N4" s="77" t="s">
        <v>242</v>
      </c>
      <c r="O4" s="80">
        <v>0.58841214817460763</v>
      </c>
      <c r="P4" s="80">
        <v>0.31280656605427876</v>
      </c>
      <c r="Q4" s="80">
        <v>9.8781285771113586E-2</v>
      </c>
    </row>
    <row r="5" spans="1:17" x14ac:dyDescent="0.2">
      <c r="A5" s="77">
        <v>3540</v>
      </c>
      <c r="B5" s="77" t="s">
        <v>328</v>
      </c>
      <c r="C5" s="77" t="s">
        <v>329</v>
      </c>
      <c r="D5" s="77" t="s">
        <v>330</v>
      </c>
      <c r="E5" s="78">
        <v>20653338</v>
      </c>
      <c r="F5" s="78">
        <v>13054088</v>
      </c>
      <c r="G5" s="78">
        <v>21483476</v>
      </c>
      <c r="I5" s="79">
        <v>5989</v>
      </c>
      <c r="J5" s="64">
        <f t="shared" si="1"/>
        <v>3448.5453331107028</v>
      </c>
      <c r="K5" s="64">
        <f t="shared" si="0"/>
        <v>2179.6774085824009</v>
      </c>
      <c r="L5" s="64">
        <f t="shared" si="0"/>
        <v>3587.1557856069462</v>
      </c>
      <c r="N5" s="77" t="s">
        <v>250</v>
      </c>
      <c r="O5" s="80">
        <v>0.54758771978656584</v>
      </c>
      <c r="P5" s="80">
        <v>0.34046626529872948</v>
      </c>
      <c r="Q5" s="80">
        <v>0.11194601491470473</v>
      </c>
    </row>
    <row r="6" spans="1:17" x14ac:dyDescent="0.2">
      <c r="A6" s="77">
        <v>6661</v>
      </c>
      <c r="B6" s="77" t="s">
        <v>331</v>
      </c>
      <c r="C6" s="77" t="s">
        <v>326</v>
      </c>
      <c r="D6" s="77" t="s">
        <v>332</v>
      </c>
      <c r="E6" s="78">
        <v>9570078</v>
      </c>
      <c r="F6" s="78">
        <v>5974592</v>
      </c>
      <c r="G6" s="78">
        <v>8036029</v>
      </c>
      <c r="I6" s="79">
        <v>2908</v>
      </c>
      <c r="J6" s="64">
        <f t="shared" si="1"/>
        <v>3290.9484181568087</v>
      </c>
      <c r="K6" s="64">
        <f t="shared" si="0"/>
        <v>2054.5364511691882</v>
      </c>
      <c r="L6" s="64">
        <f t="shared" si="0"/>
        <v>2763.4212517193946</v>
      </c>
      <c r="N6" s="77" t="s">
        <v>264</v>
      </c>
      <c r="O6" s="80">
        <v>0.52540244546783654</v>
      </c>
      <c r="P6" s="80">
        <v>0.40102918672213528</v>
      </c>
      <c r="Q6" s="80">
        <v>7.3568367810028165E-2</v>
      </c>
    </row>
    <row r="7" spans="1:17" x14ac:dyDescent="0.2">
      <c r="A7" s="77">
        <v>12015</v>
      </c>
      <c r="B7" s="77" t="s">
        <v>333</v>
      </c>
      <c r="C7" s="77" t="s">
        <v>323</v>
      </c>
      <c r="D7" s="77" t="s">
        <v>334</v>
      </c>
      <c r="E7" s="78">
        <v>71541318</v>
      </c>
      <c r="F7" s="78">
        <v>67650501</v>
      </c>
      <c r="G7" s="78">
        <v>248133727</v>
      </c>
      <c r="I7" s="79">
        <v>25106</v>
      </c>
      <c r="J7" s="64">
        <f t="shared" si="1"/>
        <v>2849.5705409065563</v>
      </c>
      <c r="K7" s="64">
        <f t="shared" si="0"/>
        <v>2694.5949573807056</v>
      </c>
      <c r="L7" s="64">
        <f t="shared" si="0"/>
        <v>9883.4432804907192</v>
      </c>
      <c r="N7" s="77" t="s">
        <v>241</v>
      </c>
      <c r="O7" s="80">
        <v>0.51890055647457767</v>
      </c>
      <c r="P7" s="80">
        <v>0.39102062072621396</v>
      </c>
      <c r="Q7" s="80">
        <v>9.0078822799208313E-2</v>
      </c>
    </row>
    <row r="8" spans="1:17" x14ac:dyDescent="0.2">
      <c r="A8" s="77">
        <v>3549</v>
      </c>
      <c r="B8" s="77" t="s">
        <v>335</v>
      </c>
      <c r="C8" s="77" t="s">
        <v>329</v>
      </c>
      <c r="D8" s="77" t="s">
        <v>334</v>
      </c>
      <c r="E8" s="78">
        <v>32890482</v>
      </c>
      <c r="F8" s="78">
        <v>61999367</v>
      </c>
      <c r="G8" s="78">
        <v>2190612</v>
      </c>
      <c r="I8" s="79">
        <v>14049</v>
      </c>
      <c r="J8" s="64">
        <f t="shared" si="1"/>
        <v>2341.1262011531071</v>
      </c>
      <c r="K8" s="64">
        <f t="shared" si="0"/>
        <v>4413.0804327710157</v>
      </c>
      <c r="L8" s="64">
        <f t="shared" si="0"/>
        <v>155.92654281443518</v>
      </c>
      <c r="N8" s="77" t="s">
        <v>268</v>
      </c>
      <c r="O8" s="80">
        <v>0.50209356637063318</v>
      </c>
      <c r="P8" s="80">
        <v>0.21110023497746919</v>
      </c>
      <c r="Q8" s="80">
        <v>0.28680619865189766</v>
      </c>
    </row>
    <row r="9" spans="1:17" x14ac:dyDescent="0.2">
      <c r="A9" s="77">
        <v>7857</v>
      </c>
      <c r="B9" s="77" t="s">
        <v>336</v>
      </c>
      <c r="C9" s="77" t="s">
        <v>326</v>
      </c>
      <c r="D9" s="77" t="s">
        <v>327</v>
      </c>
      <c r="E9" s="78">
        <v>8210084</v>
      </c>
      <c r="F9" s="78">
        <v>7238949</v>
      </c>
      <c r="G9" s="78">
        <v>28574751</v>
      </c>
      <c r="I9" s="79">
        <v>2357</v>
      </c>
      <c r="J9" s="64">
        <f t="shared" si="1"/>
        <v>3483.2770470937635</v>
      </c>
      <c r="K9" s="64">
        <f t="shared" si="0"/>
        <v>3071.2554094187526</v>
      </c>
      <c r="L9" s="64">
        <f t="shared" si="0"/>
        <v>12123.356385235469</v>
      </c>
      <c r="N9" s="77" t="s">
        <v>275</v>
      </c>
      <c r="O9" s="80">
        <v>0.49217438423373794</v>
      </c>
      <c r="P9" s="80">
        <v>0.31651653268699154</v>
      </c>
      <c r="Q9" s="80">
        <v>0.1913090830792705</v>
      </c>
    </row>
    <row r="10" spans="1:17" x14ac:dyDescent="0.2">
      <c r="A10" s="77">
        <v>4003</v>
      </c>
      <c r="B10" s="77" t="s">
        <v>337</v>
      </c>
      <c r="C10" s="77" t="s">
        <v>329</v>
      </c>
      <c r="D10" s="77" t="s">
        <v>334</v>
      </c>
      <c r="E10" s="78">
        <v>21972970</v>
      </c>
      <c r="F10" s="78">
        <v>34774258</v>
      </c>
      <c r="G10" s="78">
        <v>13371476</v>
      </c>
      <c r="I10" s="79">
        <v>7585</v>
      </c>
      <c r="J10" s="64">
        <f t="shared" si="1"/>
        <v>2896.8978246539223</v>
      </c>
      <c r="K10" s="64">
        <f t="shared" si="0"/>
        <v>4584.6088332234676</v>
      </c>
      <c r="L10" s="64">
        <f t="shared" si="0"/>
        <v>1762.8841133816743</v>
      </c>
      <c r="N10" s="77" t="s">
        <v>263</v>
      </c>
      <c r="O10" s="80">
        <v>0.46360567519070101</v>
      </c>
      <c r="P10" s="80">
        <v>0.37503611206863319</v>
      </c>
      <c r="Q10" s="80">
        <v>0.16135821274066581</v>
      </c>
    </row>
    <row r="11" spans="1:17" x14ac:dyDescent="0.2">
      <c r="A11" s="77">
        <v>3553</v>
      </c>
      <c r="B11" s="77" t="s">
        <v>338</v>
      </c>
      <c r="C11" s="77" t="s">
        <v>326</v>
      </c>
      <c r="D11" s="77" t="s">
        <v>339</v>
      </c>
      <c r="E11" s="78">
        <v>7012611</v>
      </c>
      <c r="F11" s="78">
        <v>5284395</v>
      </c>
      <c r="G11" s="78">
        <v>1217358</v>
      </c>
      <c r="I11" s="79">
        <v>2319</v>
      </c>
      <c r="J11" s="64">
        <f t="shared" si="1"/>
        <v>3023.9805950840878</v>
      </c>
      <c r="K11" s="64">
        <f t="shared" si="0"/>
        <v>2278.7386804657181</v>
      </c>
      <c r="L11" s="64">
        <f t="shared" si="0"/>
        <v>524.94954721862871</v>
      </c>
      <c r="N11" s="77" t="s">
        <v>260</v>
      </c>
      <c r="O11" s="80">
        <v>0.44987427613306014</v>
      </c>
      <c r="P11" s="80">
        <v>0.29136859069800891</v>
      </c>
      <c r="Q11" s="80">
        <v>0.2587571331689309</v>
      </c>
    </row>
    <row r="12" spans="1:17" x14ac:dyDescent="0.2">
      <c r="A12" s="77">
        <v>3554</v>
      </c>
      <c r="B12" s="77" t="s">
        <v>340</v>
      </c>
      <c r="C12" s="77" t="s">
        <v>341</v>
      </c>
      <c r="D12" s="77" t="s">
        <v>342</v>
      </c>
      <c r="E12" s="78">
        <v>3624001</v>
      </c>
      <c r="F12" s="78">
        <v>1926560</v>
      </c>
      <c r="G12" s="78">
        <v>608389</v>
      </c>
      <c r="I12" s="79">
        <v>1014</v>
      </c>
      <c r="J12" s="64">
        <f t="shared" si="1"/>
        <v>3573.9654832347142</v>
      </c>
      <c r="K12" s="64">
        <f t="shared" si="0"/>
        <v>1899.9605522682446</v>
      </c>
      <c r="L12" s="64">
        <f t="shared" si="0"/>
        <v>599.98915187376724</v>
      </c>
      <c r="N12" s="77" t="s">
        <v>258</v>
      </c>
      <c r="O12" s="80">
        <v>0.43838881537058477</v>
      </c>
      <c r="P12" s="80">
        <v>0.42540122005611658</v>
      </c>
      <c r="Q12" s="80">
        <v>0.13620996457329862</v>
      </c>
    </row>
    <row r="13" spans="1:17" x14ac:dyDescent="0.2">
      <c r="A13" s="77">
        <v>3546</v>
      </c>
      <c r="B13" s="77" t="s">
        <v>343</v>
      </c>
      <c r="C13" s="77" t="s">
        <v>326</v>
      </c>
      <c r="D13" s="77" t="s">
        <v>324</v>
      </c>
      <c r="E13" s="78">
        <v>9868969</v>
      </c>
      <c r="F13" s="78">
        <v>131113</v>
      </c>
      <c r="G13" s="78">
        <v>3156889</v>
      </c>
      <c r="I13" s="79">
        <v>2721</v>
      </c>
      <c r="J13" s="64">
        <f t="shared" si="1"/>
        <v>3626.9639838294743</v>
      </c>
      <c r="K13" s="64">
        <f t="shared" si="0"/>
        <v>48.185593531789785</v>
      </c>
      <c r="L13" s="64">
        <f t="shared" si="0"/>
        <v>1160.194413818449</v>
      </c>
      <c r="N13" s="77" t="s">
        <v>252</v>
      </c>
      <c r="O13" s="80">
        <v>0.43601086803478173</v>
      </c>
      <c r="P13" s="80">
        <v>0.14678293987259441</v>
      </c>
      <c r="Q13" s="80">
        <v>0.41720619209262388</v>
      </c>
    </row>
    <row r="14" spans="1:17" x14ac:dyDescent="0.2">
      <c r="A14" s="77">
        <v>7096</v>
      </c>
      <c r="B14" s="77" t="s">
        <v>344</v>
      </c>
      <c r="C14" s="77" t="s">
        <v>326</v>
      </c>
      <c r="D14" s="77" t="s">
        <v>327</v>
      </c>
      <c r="E14" s="78">
        <v>10121585</v>
      </c>
      <c r="F14" s="78">
        <v>6731005</v>
      </c>
      <c r="G14" s="78">
        <v>23739139</v>
      </c>
      <c r="I14" s="79">
        <v>2807</v>
      </c>
      <c r="J14" s="64">
        <f t="shared" si="1"/>
        <v>3605.8371927324547</v>
      </c>
      <c r="K14" s="64">
        <f t="shared" si="0"/>
        <v>2397.9355183469897</v>
      </c>
      <c r="L14" s="64">
        <f t="shared" si="0"/>
        <v>8457.1211257570358</v>
      </c>
      <c r="N14" s="77" t="s">
        <v>292</v>
      </c>
      <c r="O14" s="80">
        <v>0.4275769142278264</v>
      </c>
      <c r="P14" s="80">
        <v>0.24349306016723207</v>
      </c>
      <c r="Q14" s="80">
        <v>0.3289300256049415</v>
      </c>
    </row>
    <row r="15" spans="1:17" x14ac:dyDescent="0.2">
      <c r="A15" s="77">
        <v>23614</v>
      </c>
      <c r="B15" s="77" t="s">
        <v>345</v>
      </c>
      <c r="C15" s="77" t="s">
        <v>323</v>
      </c>
      <c r="D15" s="77" t="s">
        <v>346</v>
      </c>
      <c r="E15" s="78">
        <v>50782813</v>
      </c>
      <c r="F15" s="78">
        <v>39230781</v>
      </c>
      <c r="G15" s="78">
        <v>115221104</v>
      </c>
      <c r="I15" s="79">
        <v>21893</v>
      </c>
      <c r="J15" s="64">
        <f t="shared" si="1"/>
        <v>2319.5913305622803</v>
      </c>
      <c r="K15" s="64">
        <f t="shared" si="0"/>
        <v>1791.9326268670352</v>
      </c>
      <c r="L15" s="64">
        <f t="shared" si="0"/>
        <v>5262.9198373909467</v>
      </c>
      <c r="N15" s="77" t="s">
        <v>271</v>
      </c>
      <c r="O15" s="80">
        <v>0.4194401737253442</v>
      </c>
      <c r="P15" s="80">
        <v>0.22289537234532433</v>
      </c>
      <c r="Q15" s="80">
        <v>0.35766445392933144</v>
      </c>
    </row>
    <row r="16" spans="1:17" x14ac:dyDescent="0.2">
      <c r="A16" s="77">
        <v>9331</v>
      </c>
      <c r="B16" s="77" t="s">
        <v>347</v>
      </c>
      <c r="C16" s="77" t="s">
        <v>323</v>
      </c>
      <c r="D16" s="77" t="s">
        <v>346</v>
      </c>
      <c r="E16" s="78">
        <v>123545845</v>
      </c>
      <c r="F16" s="78">
        <v>64927325</v>
      </c>
      <c r="G16" s="78">
        <v>332488321</v>
      </c>
      <c r="I16" s="79">
        <v>52394</v>
      </c>
      <c r="J16" s="64">
        <f t="shared" si="1"/>
        <v>2358.0151353208385</v>
      </c>
      <c r="K16" s="64">
        <f t="shared" si="0"/>
        <v>1239.2129824025651</v>
      </c>
      <c r="L16" s="64">
        <f t="shared" si="0"/>
        <v>6345.9235981219226</v>
      </c>
      <c r="N16" s="77" t="s">
        <v>273</v>
      </c>
      <c r="O16" s="80">
        <v>0.41546820058519129</v>
      </c>
      <c r="P16" s="80">
        <v>0.13077655415886444</v>
      </c>
      <c r="Q16" s="80">
        <v>0.4537552452559443</v>
      </c>
    </row>
    <row r="17" spans="1:17" x14ac:dyDescent="0.2">
      <c r="A17" s="77">
        <v>3563</v>
      </c>
      <c r="B17" s="77" t="s">
        <v>348</v>
      </c>
      <c r="C17" s="77" t="s">
        <v>329</v>
      </c>
      <c r="D17" s="77" t="s">
        <v>324</v>
      </c>
      <c r="E17" s="78">
        <v>25499749</v>
      </c>
      <c r="F17" s="78">
        <v>12540731</v>
      </c>
      <c r="G17" s="78">
        <v>77476513</v>
      </c>
      <c r="I17" s="79">
        <v>7651</v>
      </c>
      <c r="J17" s="64">
        <f t="shared" si="1"/>
        <v>3332.8648542674159</v>
      </c>
      <c r="K17" s="64">
        <f t="shared" si="0"/>
        <v>1639.0969807868253</v>
      </c>
      <c r="L17" s="64">
        <f t="shared" si="0"/>
        <v>10126.325055548294</v>
      </c>
      <c r="N17" s="77" t="s">
        <v>236</v>
      </c>
      <c r="O17" s="80">
        <v>0.40584369445536794</v>
      </c>
      <c r="P17" s="80">
        <v>0.25336789210531885</v>
      </c>
      <c r="Q17" s="80">
        <v>0.34078841343931321</v>
      </c>
    </row>
    <row r="18" spans="1:17" x14ac:dyDescent="0.2">
      <c r="A18" s="77">
        <v>10387</v>
      </c>
      <c r="B18" s="77" t="s">
        <v>349</v>
      </c>
      <c r="C18" s="77" t="s">
        <v>323</v>
      </c>
      <c r="D18" s="77" t="s">
        <v>342</v>
      </c>
      <c r="E18" s="78">
        <v>41819184</v>
      </c>
      <c r="F18" s="78">
        <v>23292432</v>
      </c>
      <c r="G18" s="78">
        <v>64101302</v>
      </c>
      <c r="I18" s="79">
        <v>17167</v>
      </c>
      <c r="J18" s="64">
        <f t="shared" si="1"/>
        <v>2436.0216694821461</v>
      </c>
      <c r="K18" s="64">
        <f t="shared" si="0"/>
        <v>1356.8143531193568</v>
      </c>
      <c r="L18" s="64">
        <f t="shared" si="0"/>
        <v>3733.9839226422787</v>
      </c>
      <c r="N18" s="77" t="s">
        <v>253</v>
      </c>
      <c r="O18" s="80">
        <v>0.40452690160680166</v>
      </c>
      <c r="P18" s="80">
        <v>0.33872031539857533</v>
      </c>
      <c r="Q18" s="80">
        <v>0.25675278299462301</v>
      </c>
    </row>
    <row r="19" spans="1:17" x14ac:dyDescent="0.2">
      <c r="A19" s="77">
        <v>3568</v>
      </c>
      <c r="B19" s="77" t="s">
        <v>350</v>
      </c>
      <c r="C19" s="77" t="s">
        <v>341</v>
      </c>
      <c r="D19" s="77" t="s">
        <v>342</v>
      </c>
      <c r="E19" s="78">
        <v>3172309</v>
      </c>
      <c r="F19" s="78">
        <v>1806541</v>
      </c>
      <c r="G19" s="78">
        <v>2440421</v>
      </c>
      <c r="I19" s="79">
        <v>992</v>
      </c>
      <c r="J19" s="64">
        <f t="shared" si="1"/>
        <v>3197.8921370967741</v>
      </c>
      <c r="K19" s="64">
        <f t="shared" si="1"/>
        <v>1821.109879032258</v>
      </c>
      <c r="L19" s="64">
        <f t="shared" si="1"/>
        <v>2460.1018145161293</v>
      </c>
      <c r="N19" s="77" t="s">
        <v>259</v>
      </c>
      <c r="O19" s="80">
        <v>0.39234043775545163</v>
      </c>
      <c r="P19" s="80">
        <v>0.53160816331817784</v>
      </c>
      <c r="Q19" s="80">
        <v>7.6051398926370473E-2</v>
      </c>
    </row>
    <row r="20" spans="1:17" x14ac:dyDescent="0.2">
      <c r="A20" s="77">
        <v>6662</v>
      </c>
      <c r="B20" s="77" t="s">
        <v>351</v>
      </c>
      <c r="C20" s="77" t="s">
        <v>341</v>
      </c>
      <c r="D20" s="77" t="s">
        <v>327</v>
      </c>
      <c r="E20" s="78">
        <v>6249901</v>
      </c>
      <c r="F20" s="78">
        <v>2834638</v>
      </c>
      <c r="G20" s="78">
        <v>14283682</v>
      </c>
      <c r="I20" s="79">
        <v>1607</v>
      </c>
      <c r="J20" s="64">
        <f t="shared" si="1"/>
        <v>3889.1729931549471</v>
      </c>
      <c r="K20" s="64">
        <f t="shared" si="1"/>
        <v>1763.931549471064</v>
      </c>
      <c r="L20" s="64">
        <f t="shared" si="1"/>
        <v>8888.4144368388297</v>
      </c>
      <c r="N20" s="77" t="s">
        <v>266</v>
      </c>
      <c r="O20" s="80">
        <v>0.38712312721904185</v>
      </c>
      <c r="P20" s="80">
        <v>0.36718340973115865</v>
      </c>
      <c r="Q20" s="80">
        <v>0.24569346304979953</v>
      </c>
    </row>
    <row r="21" spans="1:17" x14ac:dyDescent="0.2">
      <c r="A21" s="77">
        <v>3570</v>
      </c>
      <c r="B21" s="77" t="s">
        <v>352</v>
      </c>
      <c r="C21" s="77" t="s">
        <v>326</v>
      </c>
      <c r="D21" s="77" t="s">
        <v>346</v>
      </c>
      <c r="E21" s="78">
        <v>9345954</v>
      </c>
      <c r="F21" s="78">
        <v>4978410</v>
      </c>
      <c r="G21" s="78">
        <v>15972364</v>
      </c>
      <c r="I21" s="79">
        <v>2793</v>
      </c>
      <c r="J21" s="64">
        <f t="shared" si="1"/>
        <v>3346.2062298603651</v>
      </c>
      <c r="K21" s="64">
        <f t="shared" si="1"/>
        <v>1782.4597207303975</v>
      </c>
      <c r="L21" s="64">
        <f t="shared" si="1"/>
        <v>5718.7124955245254</v>
      </c>
      <c r="N21" s="77" t="s">
        <v>235</v>
      </c>
      <c r="O21" s="80">
        <v>0.37421635181827612</v>
      </c>
      <c r="P21" s="80">
        <v>0.23652608540443859</v>
      </c>
      <c r="Q21" s="80">
        <v>0.38925756277728529</v>
      </c>
    </row>
    <row r="22" spans="1:17" x14ac:dyDescent="0.2">
      <c r="A22" s="77">
        <v>3573</v>
      </c>
      <c r="B22" s="77" t="s">
        <v>353</v>
      </c>
      <c r="C22" s="77" t="s">
        <v>326</v>
      </c>
      <c r="D22" s="77" t="s">
        <v>334</v>
      </c>
      <c r="E22" s="78">
        <v>9344752</v>
      </c>
      <c r="F22" s="78">
        <v>5810161</v>
      </c>
      <c r="G22" s="78">
        <v>1910393</v>
      </c>
      <c r="I22" s="79">
        <v>2897</v>
      </c>
      <c r="J22" s="64">
        <f t="shared" si="1"/>
        <v>3225.6651708664135</v>
      </c>
      <c r="K22" s="64">
        <f t="shared" si="1"/>
        <v>2005.5785295132896</v>
      </c>
      <c r="L22" s="64">
        <f t="shared" si="1"/>
        <v>659.43838453572664</v>
      </c>
      <c r="N22" s="77" t="s">
        <v>354</v>
      </c>
      <c r="O22" s="80">
        <v>0.35303236770042157</v>
      </c>
      <c r="P22" s="80">
        <v>0.16388843251654553</v>
      </c>
      <c r="Q22" s="80">
        <v>0.48307919978303293</v>
      </c>
    </row>
    <row r="23" spans="1:17" x14ac:dyDescent="0.2">
      <c r="A23" s="77">
        <v>10633</v>
      </c>
      <c r="B23" s="77" t="s">
        <v>355</v>
      </c>
      <c r="C23" s="77" t="s">
        <v>323</v>
      </c>
      <c r="D23" s="77" t="s">
        <v>327</v>
      </c>
      <c r="E23" s="78">
        <v>91605974</v>
      </c>
      <c r="F23" s="78">
        <v>83937951</v>
      </c>
      <c r="G23" s="78">
        <v>208006818</v>
      </c>
      <c r="I23" s="79">
        <v>36104</v>
      </c>
      <c r="J23" s="64">
        <f t="shared" si="1"/>
        <v>2537.2804675382231</v>
      </c>
      <c r="K23" s="64">
        <f t="shared" si="1"/>
        <v>2324.8933913139817</v>
      </c>
      <c r="L23" s="64">
        <f t="shared" si="1"/>
        <v>5761.323343673831</v>
      </c>
      <c r="N23" s="77" t="s">
        <v>270</v>
      </c>
      <c r="O23" s="80">
        <v>0.34607896809909949</v>
      </c>
      <c r="P23" s="80">
        <v>0.33651820450555325</v>
      </c>
      <c r="Q23" s="80">
        <v>0.31740282739534725</v>
      </c>
    </row>
    <row r="24" spans="1:17" x14ac:dyDescent="0.2">
      <c r="A24" s="77">
        <v>103574</v>
      </c>
      <c r="B24" s="77" t="s">
        <v>356</v>
      </c>
      <c r="C24" s="77" t="s">
        <v>341</v>
      </c>
      <c r="D24" s="77" t="s">
        <v>342</v>
      </c>
      <c r="E24" s="78">
        <v>12389762</v>
      </c>
      <c r="F24" s="78">
        <v>4171010</v>
      </c>
      <c r="G24" s="78">
        <v>11855405</v>
      </c>
      <c r="I24" s="79">
        <v>2468</v>
      </c>
      <c r="J24" s="64">
        <f t="shared" ref="J24:L52" si="2">E24/$I24</f>
        <v>5020.1628849270664</v>
      </c>
      <c r="K24" s="64">
        <f t="shared" si="2"/>
        <v>1690.0364667747165</v>
      </c>
      <c r="L24" s="64">
        <f t="shared" si="2"/>
        <v>4803.6487034035654</v>
      </c>
      <c r="N24" s="77" t="s">
        <v>211</v>
      </c>
      <c r="O24" s="80">
        <v>0.34281053699513175</v>
      </c>
      <c r="P24" s="80">
        <v>0.46486950026738266</v>
      </c>
      <c r="Q24" s="80">
        <v>0.19231996273748558</v>
      </c>
    </row>
    <row r="25" spans="1:17" x14ac:dyDescent="0.2">
      <c r="A25" s="77">
        <v>3580</v>
      </c>
      <c r="B25" s="77" t="s">
        <v>357</v>
      </c>
      <c r="C25" s="77" t="s">
        <v>326</v>
      </c>
      <c r="D25" s="77" t="s">
        <v>332</v>
      </c>
      <c r="E25" s="78">
        <v>11444187</v>
      </c>
      <c r="F25" s="78">
        <v>9582499</v>
      </c>
      <c r="G25" s="78">
        <v>7263613</v>
      </c>
      <c r="I25" s="79">
        <v>3990</v>
      </c>
      <c r="J25" s="64">
        <f t="shared" si="2"/>
        <v>2868.2172932330827</v>
      </c>
      <c r="K25" s="64">
        <f t="shared" si="2"/>
        <v>2401.6288220551378</v>
      </c>
      <c r="L25" s="64">
        <f t="shared" si="2"/>
        <v>1820.4543859649123</v>
      </c>
      <c r="N25" s="77" t="s">
        <v>238</v>
      </c>
      <c r="O25" s="80">
        <v>0.33879610439839175</v>
      </c>
      <c r="P25" s="80">
        <v>0.63863898421331144</v>
      </c>
      <c r="Q25" s="80">
        <v>2.2564911388296766E-2</v>
      </c>
    </row>
    <row r="26" spans="1:17" x14ac:dyDescent="0.2">
      <c r="A26" s="77">
        <v>3582</v>
      </c>
      <c r="B26" s="77" t="s">
        <v>358</v>
      </c>
      <c r="C26" s="77" t="s">
        <v>329</v>
      </c>
      <c r="D26" s="77" t="s">
        <v>324</v>
      </c>
      <c r="E26" s="78">
        <v>17832190</v>
      </c>
      <c r="F26" s="78">
        <v>6481688</v>
      </c>
      <c r="G26" s="78">
        <v>37652641</v>
      </c>
      <c r="I26" s="79">
        <v>5935</v>
      </c>
      <c r="J26" s="64">
        <f t="shared" si="2"/>
        <v>3004.581297388374</v>
      </c>
      <c r="K26" s="64">
        <f t="shared" si="2"/>
        <v>1092.1125526537489</v>
      </c>
      <c r="L26" s="64">
        <f t="shared" si="2"/>
        <v>6344.1686604886272</v>
      </c>
      <c r="N26" s="77" t="s">
        <v>274</v>
      </c>
      <c r="O26" s="80">
        <v>0.32631336236124309</v>
      </c>
      <c r="P26" s="80">
        <v>0.29287024917050825</v>
      </c>
      <c r="Q26" s="80">
        <v>0.38081638846824872</v>
      </c>
    </row>
    <row r="27" spans="1:17" x14ac:dyDescent="0.2">
      <c r="A27" s="77">
        <v>3583</v>
      </c>
      <c r="B27" s="77" t="s">
        <v>359</v>
      </c>
      <c r="C27" s="77" t="s">
        <v>326</v>
      </c>
      <c r="D27" s="77" t="s">
        <v>327</v>
      </c>
      <c r="E27" s="78">
        <v>14040314</v>
      </c>
      <c r="F27" s="78">
        <v>7961292</v>
      </c>
      <c r="G27" s="78">
        <v>32645106</v>
      </c>
      <c r="I27" s="79">
        <v>4998</v>
      </c>
      <c r="J27" s="64">
        <f t="shared" si="2"/>
        <v>2809.1864745898361</v>
      </c>
      <c r="K27" s="64">
        <f t="shared" si="2"/>
        <v>1592.8955582232893</v>
      </c>
      <c r="L27" s="64">
        <f t="shared" si="2"/>
        <v>6531.633853541417</v>
      </c>
      <c r="N27" s="77" t="s">
        <v>247</v>
      </c>
      <c r="O27" s="80">
        <v>0.32364553519331557</v>
      </c>
      <c r="P27" s="80">
        <v>0.18026395781883048</v>
      </c>
      <c r="Q27" s="80">
        <v>0.49609050698785395</v>
      </c>
    </row>
    <row r="28" spans="1:17" x14ac:dyDescent="0.2">
      <c r="A28" s="77">
        <v>11145</v>
      </c>
      <c r="B28" s="77" t="s">
        <v>360</v>
      </c>
      <c r="C28" s="77" t="s">
        <v>323</v>
      </c>
      <c r="D28" s="77" t="s">
        <v>327</v>
      </c>
      <c r="E28" s="78">
        <v>107819460</v>
      </c>
      <c r="F28" s="78">
        <v>80820186</v>
      </c>
      <c r="G28" s="78">
        <v>163311926</v>
      </c>
      <c r="I28" s="79">
        <v>43843</v>
      </c>
      <c r="J28" s="64">
        <f t="shared" si="2"/>
        <v>2459.2172068517211</v>
      </c>
      <c r="K28" s="64">
        <f t="shared" si="2"/>
        <v>1843.3999954382684</v>
      </c>
      <c r="L28" s="64">
        <f t="shared" si="2"/>
        <v>3724.9258946696168</v>
      </c>
      <c r="N28" s="77" t="s">
        <v>210</v>
      </c>
      <c r="O28" s="80">
        <v>0.31493202674478693</v>
      </c>
      <c r="P28" s="80">
        <v>0.21445667074531402</v>
      </c>
      <c r="Q28" s="80">
        <v>0.47061130250989902</v>
      </c>
    </row>
    <row r="29" spans="1:17" x14ac:dyDescent="0.2">
      <c r="A29" s="77">
        <v>3590</v>
      </c>
      <c r="B29" s="77" t="s">
        <v>361</v>
      </c>
      <c r="C29" s="77" t="s">
        <v>326</v>
      </c>
      <c r="D29" s="77" t="s">
        <v>334</v>
      </c>
      <c r="E29" s="78">
        <v>17761073</v>
      </c>
      <c r="F29" s="78">
        <v>12671608</v>
      </c>
      <c r="G29" s="78">
        <v>27463391</v>
      </c>
      <c r="I29" s="79">
        <v>6118</v>
      </c>
      <c r="J29" s="64">
        <f t="shared" si="2"/>
        <v>2903.084831644328</v>
      </c>
      <c r="K29" s="64">
        <f t="shared" si="2"/>
        <v>2071.2010460934948</v>
      </c>
      <c r="L29" s="64">
        <f t="shared" si="2"/>
        <v>4488.9491663942463</v>
      </c>
      <c r="N29" s="77" t="s">
        <v>240</v>
      </c>
      <c r="O29" s="80">
        <v>0.31336817063817951</v>
      </c>
      <c r="P29" s="80">
        <v>0.49593412336885179</v>
      </c>
      <c r="Q29" s="80">
        <v>0.19069770599296873</v>
      </c>
    </row>
    <row r="30" spans="1:17" x14ac:dyDescent="0.2">
      <c r="A30" s="77">
        <v>9797</v>
      </c>
      <c r="B30" s="77" t="s">
        <v>362</v>
      </c>
      <c r="C30" s="77" t="s">
        <v>326</v>
      </c>
      <c r="D30" s="77" t="s">
        <v>342</v>
      </c>
      <c r="E30" s="78">
        <v>9409069</v>
      </c>
      <c r="F30" s="78">
        <v>8360389</v>
      </c>
      <c r="G30" s="78">
        <v>33980517</v>
      </c>
      <c r="I30" s="79">
        <v>3123</v>
      </c>
      <c r="J30" s="64">
        <f t="shared" si="2"/>
        <v>3012.8302913864873</v>
      </c>
      <c r="K30" s="64">
        <f t="shared" si="2"/>
        <v>2677.0377841818763</v>
      </c>
      <c r="L30" s="64">
        <f t="shared" si="2"/>
        <v>10880.729106628241</v>
      </c>
      <c r="N30" s="77" t="s">
        <v>249</v>
      </c>
      <c r="O30" s="80">
        <v>0.30848063856928709</v>
      </c>
      <c r="P30" s="80">
        <v>0.16432170497091303</v>
      </c>
      <c r="Q30" s="80">
        <v>0.52719765645979988</v>
      </c>
    </row>
    <row r="31" spans="1:17" x14ac:dyDescent="0.2">
      <c r="A31" s="77">
        <v>3593</v>
      </c>
      <c r="B31" s="77" t="s">
        <v>363</v>
      </c>
      <c r="C31" s="77" t="s">
        <v>329</v>
      </c>
      <c r="D31" s="77" t="s">
        <v>364</v>
      </c>
      <c r="E31" s="78">
        <v>15310636</v>
      </c>
      <c r="F31" s="78">
        <v>14857047</v>
      </c>
      <c r="G31" s="78">
        <v>4757104</v>
      </c>
      <c r="I31" s="79">
        <v>5479</v>
      </c>
      <c r="J31" s="64">
        <f t="shared" si="2"/>
        <v>2794.4216097828071</v>
      </c>
      <c r="K31" s="64">
        <f t="shared" si="2"/>
        <v>2711.6347873699578</v>
      </c>
      <c r="L31" s="64">
        <f t="shared" si="2"/>
        <v>868.24311005657967</v>
      </c>
      <c r="N31" s="77" t="s">
        <v>277</v>
      </c>
      <c r="O31" s="80">
        <v>0.30734370816368373</v>
      </c>
      <c r="P31" s="80">
        <v>0.26179774682719736</v>
      </c>
      <c r="Q31" s="80">
        <v>0.43085854500911891</v>
      </c>
    </row>
    <row r="32" spans="1:17" x14ac:dyDescent="0.2">
      <c r="A32" s="77">
        <v>3558</v>
      </c>
      <c r="B32" s="77" t="s">
        <v>365</v>
      </c>
      <c r="C32" s="77" t="s">
        <v>329</v>
      </c>
      <c r="D32" s="77" t="s">
        <v>346</v>
      </c>
      <c r="E32" s="78">
        <v>15871006</v>
      </c>
      <c r="F32" s="78">
        <v>21504682</v>
      </c>
      <c r="G32" s="78">
        <v>3076441</v>
      </c>
      <c r="I32" s="79">
        <v>5991</v>
      </c>
      <c r="J32" s="64">
        <f t="shared" si="2"/>
        <v>2649.1413787347688</v>
      </c>
      <c r="K32" s="64">
        <f t="shared" si="2"/>
        <v>3589.4979135369722</v>
      </c>
      <c r="L32" s="64">
        <f t="shared" si="2"/>
        <v>513.51043231513938</v>
      </c>
      <c r="N32" s="77" t="s">
        <v>256</v>
      </c>
      <c r="O32" s="80">
        <v>0.30677509520853158</v>
      </c>
      <c r="P32" s="80">
        <v>0.21886818159269941</v>
      </c>
      <c r="Q32" s="80">
        <v>0.47435672319876898</v>
      </c>
    </row>
    <row r="33" spans="1:17" x14ac:dyDescent="0.2">
      <c r="A33" s="77">
        <v>23154</v>
      </c>
      <c r="B33" s="77" t="s">
        <v>366</v>
      </c>
      <c r="C33" s="77" t="s">
        <v>341</v>
      </c>
      <c r="D33" s="77" t="s">
        <v>332</v>
      </c>
      <c r="E33" s="78">
        <v>6055153</v>
      </c>
      <c r="F33" s="78">
        <v>3921721</v>
      </c>
      <c r="G33" s="78">
        <v>3482782</v>
      </c>
      <c r="I33" s="79">
        <v>2075</v>
      </c>
      <c r="J33" s="64">
        <f t="shared" si="2"/>
        <v>2918.1460240963856</v>
      </c>
      <c r="K33" s="64">
        <f t="shared" si="2"/>
        <v>1889.9860240963856</v>
      </c>
      <c r="L33" s="64">
        <f t="shared" si="2"/>
        <v>1678.449156626506</v>
      </c>
      <c r="N33" s="77" t="s">
        <v>262</v>
      </c>
      <c r="O33" s="80">
        <v>0.3067080150554114</v>
      </c>
      <c r="P33" s="80">
        <v>0.18870277773565705</v>
      </c>
      <c r="Q33" s="80">
        <v>0.50458920720893152</v>
      </c>
    </row>
    <row r="34" spans="1:17" x14ac:dyDescent="0.2">
      <c r="A34" s="77">
        <v>3596</v>
      </c>
      <c r="B34" s="77" t="s">
        <v>367</v>
      </c>
      <c r="C34" s="77" t="s">
        <v>326</v>
      </c>
      <c r="D34" s="77" t="s">
        <v>342</v>
      </c>
      <c r="E34" s="78">
        <v>12965055</v>
      </c>
      <c r="F34" s="78">
        <v>10965280</v>
      </c>
      <c r="G34" s="78">
        <v>30124510</v>
      </c>
      <c r="I34" s="79">
        <v>4361</v>
      </c>
      <c r="J34" s="64">
        <f t="shared" si="2"/>
        <v>2972.954597569365</v>
      </c>
      <c r="K34" s="64">
        <f t="shared" si="2"/>
        <v>2514.3957807842239</v>
      </c>
      <c r="L34" s="64">
        <f t="shared" si="2"/>
        <v>6907.7069479477186</v>
      </c>
      <c r="N34" s="77" t="s">
        <v>368</v>
      </c>
      <c r="O34" s="80">
        <v>0.30634743123124908</v>
      </c>
      <c r="P34" s="80">
        <v>0.22963439413192904</v>
      </c>
      <c r="Q34" s="80">
        <v>0.46401817463682193</v>
      </c>
    </row>
    <row r="35" spans="1:17" x14ac:dyDescent="0.2">
      <c r="A35" s="77">
        <v>3600</v>
      </c>
      <c r="B35" s="77" t="s">
        <v>369</v>
      </c>
      <c r="C35" s="77" t="s">
        <v>341</v>
      </c>
      <c r="D35" s="77" t="s">
        <v>332</v>
      </c>
      <c r="E35" s="78">
        <v>6108487</v>
      </c>
      <c r="F35" s="78">
        <v>3758260</v>
      </c>
      <c r="G35" s="78">
        <v>10049547</v>
      </c>
      <c r="I35" s="79">
        <v>1702</v>
      </c>
      <c r="J35" s="64">
        <f t="shared" si="2"/>
        <v>3589.0052878965921</v>
      </c>
      <c r="K35" s="64">
        <f t="shared" si="2"/>
        <v>2208.1433607520562</v>
      </c>
      <c r="L35" s="64">
        <f t="shared" si="2"/>
        <v>5904.5517038777907</v>
      </c>
      <c r="N35" s="77" t="s">
        <v>234</v>
      </c>
      <c r="O35" s="80">
        <v>0.28878490632288073</v>
      </c>
      <c r="P35" s="80">
        <v>0.21560469534324217</v>
      </c>
      <c r="Q35" s="80">
        <v>0.4956103983338771</v>
      </c>
    </row>
    <row r="36" spans="1:17" x14ac:dyDescent="0.2">
      <c r="A36" s="77">
        <v>3601</v>
      </c>
      <c r="B36" s="77" t="s">
        <v>370</v>
      </c>
      <c r="C36" s="77" t="s">
        <v>326</v>
      </c>
      <c r="D36" s="77" t="s">
        <v>332</v>
      </c>
      <c r="E36" s="78">
        <v>8622302</v>
      </c>
      <c r="F36" s="78">
        <v>6975054</v>
      </c>
      <c r="G36" s="78">
        <v>3000997</v>
      </c>
      <c r="I36" s="79">
        <v>3206</v>
      </c>
      <c r="J36" s="64">
        <f t="shared" si="2"/>
        <v>2689.4266999376168</v>
      </c>
      <c r="K36" s="64">
        <f t="shared" si="2"/>
        <v>2175.6250779787897</v>
      </c>
      <c r="L36" s="64">
        <f t="shared" si="2"/>
        <v>936.0564566437929</v>
      </c>
      <c r="N36" s="77" t="s">
        <v>254</v>
      </c>
      <c r="O36" s="80">
        <v>0.28777136892262739</v>
      </c>
      <c r="P36" s="80">
        <v>0.10459984043964128</v>
      </c>
      <c r="Q36" s="80">
        <v>0.60762879063773134</v>
      </c>
    </row>
    <row r="37" spans="1:17" x14ac:dyDescent="0.2">
      <c r="A37" s="77">
        <v>3603</v>
      </c>
      <c r="B37" s="77" t="s">
        <v>371</v>
      </c>
      <c r="C37" s="77" t="s">
        <v>341</v>
      </c>
      <c r="D37" s="77" t="s">
        <v>339</v>
      </c>
      <c r="E37" s="78">
        <v>4525503</v>
      </c>
      <c r="F37" s="78">
        <v>3454226</v>
      </c>
      <c r="G37" s="78">
        <v>633674</v>
      </c>
      <c r="I37" s="79">
        <v>1569</v>
      </c>
      <c r="J37" s="64">
        <f t="shared" si="2"/>
        <v>2884.3231357552581</v>
      </c>
      <c r="K37" s="64">
        <f t="shared" si="2"/>
        <v>2201.5462077756533</v>
      </c>
      <c r="L37" s="64">
        <f t="shared" si="2"/>
        <v>403.87125557680054</v>
      </c>
      <c r="N37" s="81" t="s">
        <v>372</v>
      </c>
      <c r="O37" s="80">
        <v>0.2717587531636837</v>
      </c>
      <c r="P37" s="80">
        <v>0.20244906746546087</v>
      </c>
      <c r="Q37" s="80">
        <v>0.52579217937085543</v>
      </c>
    </row>
    <row r="38" spans="1:17" x14ac:dyDescent="0.2">
      <c r="A38" s="77">
        <v>29137</v>
      </c>
      <c r="B38" s="77" t="s">
        <v>373</v>
      </c>
      <c r="C38" s="77" t="s">
        <v>323</v>
      </c>
      <c r="D38" s="77" t="s">
        <v>327</v>
      </c>
      <c r="E38" s="78">
        <v>53624159</v>
      </c>
      <c r="F38" s="78">
        <v>44232735</v>
      </c>
      <c r="G38" s="78">
        <v>108607571</v>
      </c>
      <c r="I38" s="79">
        <v>20179</v>
      </c>
      <c r="J38" s="64">
        <f t="shared" si="2"/>
        <v>2657.4240051538727</v>
      </c>
      <c r="K38" s="64">
        <f t="shared" si="2"/>
        <v>2192.018187224342</v>
      </c>
      <c r="L38" s="64">
        <f t="shared" si="2"/>
        <v>5382.2077902770206</v>
      </c>
      <c r="N38" s="77" t="s">
        <v>374</v>
      </c>
      <c r="O38" s="80">
        <v>0.2678461068009409</v>
      </c>
      <c r="P38" s="80">
        <v>7.2607997116800521E-2</v>
      </c>
      <c r="Q38" s="80">
        <v>0.65954589608225855</v>
      </c>
    </row>
    <row r="39" spans="1:17" x14ac:dyDescent="0.2">
      <c r="A39" s="77">
        <v>3611</v>
      </c>
      <c r="B39" s="77" t="s">
        <v>375</v>
      </c>
      <c r="C39" s="77" t="s">
        <v>329</v>
      </c>
      <c r="D39" s="77" t="s">
        <v>342</v>
      </c>
      <c r="E39" s="78">
        <v>18528220</v>
      </c>
      <c r="F39" s="78">
        <v>17573879</v>
      </c>
      <c r="G39" s="78">
        <v>11759211</v>
      </c>
      <c r="I39" s="79">
        <v>6166</v>
      </c>
      <c r="J39" s="64">
        <f t="shared" si="2"/>
        <v>3004.9010703859876</v>
      </c>
      <c r="K39" s="64">
        <f t="shared" si="2"/>
        <v>2850.1263379824845</v>
      </c>
      <c r="L39" s="64">
        <f t="shared" si="2"/>
        <v>1907.1052546221213</v>
      </c>
      <c r="N39" s="77" t="s">
        <v>248</v>
      </c>
      <c r="O39" s="80">
        <v>0.26745300808307143</v>
      </c>
      <c r="P39" s="80">
        <v>0.12130311502959511</v>
      </c>
      <c r="Q39" s="80">
        <v>0.61124387688733339</v>
      </c>
    </row>
    <row r="40" spans="1:17" x14ac:dyDescent="0.2">
      <c r="A40" s="77">
        <v>31034</v>
      </c>
      <c r="B40" s="77" t="s">
        <v>376</v>
      </c>
      <c r="C40" s="77" t="s">
        <v>323</v>
      </c>
      <c r="D40" s="77" t="s">
        <v>324</v>
      </c>
      <c r="E40" s="78">
        <v>50949811</v>
      </c>
      <c r="F40" s="78">
        <v>23652462</v>
      </c>
      <c r="G40" s="78">
        <v>69718236</v>
      </c>
      <c r="I40" s="79">
        <v>21582</v>
      </c>
      <c r="J40" s="64">
        <f t="shared" si="2"/>
        <v>2360.7548419979612</v>
      </c>
      <c r="K40" s="64">
        <f t="shared" si="2"/>
        <v>1095.9346677787046</v>
      </c>
      <c r="L40" s="64">
        <f t="shared" si="2"/>
        <v>3230.3881011954409</v>
      </c>
      <c r="N40" s="77" t="s">
        <v>265</v>
      </c>
      <c r="O40" s="80">
        <v>0.25972585161325462</v>
      </c>
      <c r="P40" s="80">
        <v>0.21423897327804084</v>
      </c>
      <c r="Q40" s="80">
        <v>0.52603517510870457</v>
      </c>
    </row>
    <row r="41" spans="1:17" x14ac:dyDescent="0.2">
      <c r="A41" s="77">
        <v>3614</v>
      </c>
      <c r="B41" s="77" t="s">
        <v>377</v>
      </c>
      <c r="C41" s="77" t="s">
        <v>326</v>
      </c>
      <c r="D41" s="77" t="s">
        <v>324</v>
      </c>
      <c r="E41" s="78">
        <v>10613780</v>
      </c>
      <c r="F41" s="78">
        <v>4462458</v>
      </c>
      <c r="G41" s="78">
        <v>6062810</v>
      </c>
      <c r="I41" s="79">
        <v>4204</v>
      </c>
      <c r="J41" s="64">
        <f t="shared" si="2"/>
        <v>2524.6860133206469</v>
      </c>
      <c r="K41" s="64">
        <f t="shared" si="2"/>
        <v>1061.4790675547099</v>
      </c>
      <c r="L41" s="64">
        <f t="shared" si="2"/>
        <v>1442.1527117031399</v>
      </c>
      <c r="N41" s="77" t="s">
        <v>255</v>
      </c>
      <c r="O41" s="80">
        <v>0.25692879747275554</v>
      </c>
      <c r="P41" s="80">
        <v>0.14568656939506261</v>
      </c>
      <c r="Q41" s="80">
        <v>0.59738463313218182</v>
      </c>
    </row>
    <row r="42" spans="1:17" x14ac:dyDescent="0.2">
      <c r="A42" s="77">
        <v>3626</v>
      </c>
      <c r="B42" s="77" t="s">
        <v>378</v>
      </c>
      <c r="C42" s="77" t="s">
        <v>323</v>
      </c>
      <c r="D42" s="77" t="s">
        <v>346</v>
      </c>
      <c r="E42" s="78">
        <v>86355223</v>
      </c>
      <c r="F42" s="78">
        <v>46156087</v>
      </c>
      <c r="G42" s="78">
        <v>261196233</v>
      </c>
      <c r="I42" s="79">
        <v>31160</v>
      </c>
      <c r="J42" s="64">
        <f t="shared" si="2"/>
        <v>2771.3486200256739</v>
      </c>
      <c r="K42" s="64">
        <f t="shared" si="2"/>
        <v>1481.2608151476252</v>
      </c>
      <c r="L42" s="64">
        <f t="shared" si="2"/>
        <v>8382.4208279845952</v>
      </c>
      <c r="N42" s="77" t="s">
        <v>379</v>
      </c>
      <c r="O42" s="80">
        <v>0.24935092072574686</v>
      </c>
      <c r="P42" s="80">
        <v>0.16582208163638459</v>
      </c>
      <c r="Q42" s="80">
        <v>0.5848269976378685</v>
      </c>
    </row>
    <row r="43" spans="1:17" x14ac:dyDescent="0.2">
      <c r="A43" s="77">
        <v>3627</v>
      </c>
      <c r="B43" s="77" t="s">
        <v>380</v>
      </c>
      <c r="C43" s="77" t="s">
        <v>326</v>
      </c>
      <c r="D43" s="77" t="s">
        <v>334</v>
      </c>
      <c r="E43" s="78">
        <v>9960197</v>
      </c>
      <c r="F43" s="78">
        <v>9685037</v>
      </c>
      <c r="G43" s="78">
        <v>9134894</v>
      </c>
      <c r="I43" s="79">
        <v>3164</v>
      </c>
      <c r="J43" s="64">
        <f t="shared" si="2"/>
        <v>3147.9762958280658</v>
      </c>
      <c r="K43" s="64">
        <f t="shared" si="2"/>
        <v>3061.0104298356509</v>
      </c>
      <c r="L43" s="64">
        <f t="shared" si="2"/>
        <v>2887.1346396965864</v>
      </c>
      <c r="N43" s="77" t="s">
        <v>276</v>
      </c>
      <c r="O43" s="80">
        <v>0.24910523484599301</v>
      </c>
      <c r="P43" s="80">
        <v>0.31785607040760538</v>
      </c>
      <c r="Q43" s="80">
        <v>0.43303869474640161</v>
      </c>
    </row>
    <row r="44" spans="1:17" x14ac:dyDescent="0.2">
      <c r="A44" s="77">
        <v>3628</v>
      </c>
      <c r="B44" s="77" t="s">
        <v>381</v>
      </c>
      <c r="C44" s="77" t="s">
        <v>326</v>
      </c>
      <c r="D44" s="77" t="s">
        <v>332</v>
      </c>
      <c r="E44" s="78">
        <v>8211426</v>
      </c>
      <c r="F44" s="78">
        <v>4363647</v>
      </c>
      <c r="G44" s="78">
        <v>7002036</v>
      </c>
      <c r="I44" s="79">
        <v>2650</v>
      </c>
      <c r="J44" s="64">
        <f t="shared" si="2"/>
        <v>3098.6513207547168</v>
      </c>
      <c r="K44" s="64">
        <f t="shared" si="2"/>
        <v>1646.6592452830189</v>
      </c>
      <c r="L44" s="64">
        <f t="shared" si="2"/>
        <v>2642.2777358490566</v>
      </c>
      <c r="N44" s="77" t="s">
        <v>382</v>
      </c>
      <c r="O44" s="80">
        <v>0.24743775538383866</v>
      </c>
      <c r="P44" s="80">
        <v>0.19115082090066465</v>
      </c>
      <c r="Q44" s="80">
        <v>0.56141142371549668</v>
      </c>
    </row>
    <row r="45" spans="1:17" x14ac:dyDescent="0.2">
      <c r="A45" s="77">
        <v>3643</v>
      </c>
      <c r="B45" s="77" t="s">
        <v>383</v>
      </c>
      <c r="C45" s="77" t="s">
        <v>326</v>
      </c>
      <c r="D45" s="77" t="s">
        <v>324</v>
      </c>
      <c r="E45" s="78">
        <v>8829113</v>
      </c>
      <c r="F45" s="78">
        <v>2393405</v>
      </c>
      <c r="G45" s="78">
        <v>21740862</v>
      </c>
      <c r="I45" s="79">
        <v>4852</v>
      </c>
      <c r="J45" s="64">
        <f t="shared" si="2"/>
        <v>1819.6852844187963</v>
      </c>
      <c r="K45" s="64">
        <f t="shared" si="2"/>
        <v>493.2821516900247</v>
      </c>
      <c r="L45" s="64">
        <f t="shared" si="2"/>
        <v>4480.8042044517724</v>
      </c>
      <c r="N45" s="77" t="s">
        <v>261</v>
      </c>
      <c r="O45" s="80">
        <v>0.23985000789475949</v>
      </c>
      <c r="P45" s="80">
        <v>0.20285471172843064</v>
      </c>
      <c r="Q45" s="80">
        <v>0.55729528037680987</v>
      </c>
    </row>
    <row r="46" spans="1:17" x14ac:dyDescent="0.2">
      <c r="A46" s="77">
        <v>3572</v>
      </c>
      <c r="B46" s="77" t="s">
        <v>384</v>
      </c>
      <c r="C46" s="77" t="s">
        <v>326</v>
      </c>
      <c r="D46" s="77" t="s">
        <v>332</v>
      </c>
      <c r="E46" s="78">
        <v>15765734</v>
      </c>
      <c r="F46" s="78">
        <v>4962566</v>
      </c>
      <c r="G46" s="78">
        <v>17218609</v>
      </c>
      <c r="I46" s="79">
        <v>4525</v>
      </c>
      <c r="J46" s="64">
        <f t="shared" si="2"/>
        <v>3484.1401104972374</v>
      </c>
      <c r="K46" s="64">
        <f t="shared" si="2"/>
        <v>1096.6996685082872</v>
      </c>
      <c r="L46" s="64">
        <f t="shared" si="2"/>
        <v>3805.2174585635357</v>
      </c>
      <c r="N46" s="77" t="s">
        <v>251</v>
      </c>
      <c r="O46" s="80">
        <v>0.23883664853179545</v>
      </c>
      <c r="P46" s="80">
        <v>0.21884444895991245</v>
      </c>
      <c r="Q46" s="80">
        <v>0.54231890250829207</v>
      </c>
    </row>
    <row r="47" spans="1:17" x14ac:dyDescent="0.2">
      <c r="A47" s="77">
        <v>3648</v>
      </c>
      <c r="B47" s="77" t="s">
        <v>385</v>
      </c>
      <c r="C47" s="77" t="s">
        <v>329</v>
      </c>
      <c r="D47" s="77" t="s">
        <v>332</v>
      </c>
      <c r="E47" s="78">
        <v>23798197</v>
      </c>
      <c r="F47" s="78">
        <v>21359174</v>
      </c>
      <c r="G47" s="78">
        <v>27773130</v>
      </c>
      <c r="I47" s="79">
        <v>8594</v>
      </c>
      <c r="J47" s="64">
        <f t="shared" si="2"/>
        <v>2769.1641843146381</v>
      </c>
      <c r="K47" s="64">
        <f t="shared" si="2"/>
        <v>2485.3588550151267</v>
      </c>
      <c r="L47" s="64">
        <f t="shared" si="2"/>
        <v>3231.6883872469166</v>
      </c>
      <c r="N47" s="77" t="s">
        <v>245</v>
      </c>
      <c r="O47" s="80">
        <v>0.23714966870747073</v>
      </c>
      <c r="P47" s="80">
        <v>0.12462979725309485</v>
      </c>
      <c r="Q47" s="80">
        <v>0.63822053403943435</v>
      </c>
    </row>
    <row r="48" spans="1:17" x14ac:dyDescent="0.2">
      <c r="A48" s="77">
        <v>10060</v>
      </c>
      <c r="B48" s="77" t="s">
        <v>386</v>
      </c>
      <c r="C48" s="77" t="s">
        <v>341</v>
      </c>
      <c r="D48" s="77" t="s">
        <v>346</v>
      </c>
      <c r="E48" s="78">
        <v>6964773</v>
      </c>
      <c r="F48" s="78">
        <v>4479034</v>
      </c>
      <c r="G48" s="78">
        <v>2707220</v>
      </c>
      <c r="I48" s="79">
        <v>2020</v>
      </c>
      <c r="J48" s="64">
        <f t="shared" si="2"/>
        <v>3447.9074257425741</v>
      </c>
      <c r="K48" s="64">
        <f t="shared" si="2"/>
        <v>2217.3435643564358</v>
      </c>
      <c r="L48" s="64">
        <f t="shared" si="2"/>
        <v>1340.2079207920792</v>
      </c>
      <c r="N48" s="77" t="s">
        <v>246</v>
      </c>
      <c r="O48" s="80">
        <v>0.22074457045466894</v>
      </c>
      <c r="P48" s="80">
        <v>0.10856178536434029</v>
      </c>
      <c r="Q48" s="80">
        <v>0.67069364418099076</v>
      </c>
    </row>
    <row r="49" spans="1:17" x14ac:dyDescent="0.2">
      <c r="A49" s="77">
        <v>3662</v>
      </c>
      <c r="B49" s="77" t="s">
        <v>387</v>
      </c>
      <c r="C49" s="77" t="s">
        <v>326</v>
      </c>
      <c r="D49" s="77" t="s">
        <v>388</v>
      </c>
      <c r="E49" s="78">
        <v>7237084</v>
      </c>
      <c r="F49" s="78">
        <v>9234455</v>
      </c>
      <c r="G49" s="78">
        <v>12580777</v>
      </c>
      <c r="I49" s="79">
        <v>2138</v>
      </c>
      <c r="J49" s="64">
        <f t="shared" si="2"/>
        <v>3384.9784845650142</v>
      </c>
      <c r="K49" s="64">
        <f t="shared" si="2"/>
        <v>4319.202525724977</v>
      </c>
      <c r="L49" s="64">
        <f t="shared" si="2"/>
        <v>5884.3671655753042</v>
      </c>
      <c r="N49" s="77" t="s">
        <v>269</v>
      </c>
      <c r="O49" s="80">
        <v>0.21933850274237698</v>
      </c>
      <c r="P49" s="80">
        <v>0.1172344493282924</v>
      </c>
      <c r="Q49" s="80">
        <v>0.6634270479293306</v>
      </c>
    </row>
    <row r="50" spans="1:17" x14ac:dyDescent="0.2">
      <c r="A50" s="77">
        <v>3664</v>
      </c>
      <c r="B50" s="77" t="s">
        <v>389</v>
      </c>
      <c r="C50" s="77" t="s">
        <v>326</v>
      </c>
      <c r="D50" s="77" t="s">
        <v>346</v>
      </c>
      <c r="E50" s="78">
        <v>11603770</v>
      </c>
      <c r="F50" s="78">
        <v>9884181</v>
      </c>
      <c r="G50" s="78">
        <v>16267076</v>
      </c>
      <c r="I50" s="79">
        <v>3688</v>
      </c>
      <c r="J50" s="64">
        <f t="shared" si="2"/>
        <v>3146.358459869848</v>
      </c>
      <c r="K50" s="64">
        <f t="shared" si="2"/>
        <v>2680.0924620390456</v>
      </c>
      <c r="L50" s="64">
        <f t="shared" si="2"/>
        <v>4410.8123644251627</v>
      </c>
      <c r="N50" s="77" t="s">
        <v>233</v>
      </c>
      <c r="O50" s="80">
        <v>0.21769329922169592</v>
      </c>
      <c r="P50" s="80">
        <v>0.13988497405000777</v>
      </c>
      <c r="Q50" s="80">
        <v>0.64242172672829634</v>
      </c>
    </row>
    <row r="51" spans="1:17" x14ac:dyDescent="0.2">
      <c r="A51" s="77">
        <v>9549</v>
      </c>
      <c r="B51" s="77" t="s">
        <v>390</v>
      </c>
      <c r="C51" s="77" t="s">
        <v>341</v>
      </c>
      <c r="D51" s="77" t="s">
        <v>342</v>
      </c>
      <c r="E51" s="78">
        <v>5081250</v>
      </c>
      <c r="F51" s="78">
        <v>3460137</v>
      </c>
      <c r="G51" s="78">
        <v>7593047</v>
      </c>
      <c r="I51" s="79">
        <v>1426</v>
      </c>
      <c r="J51" s="64">
        <f t="shared" si="2"/>
        <v>3563.2889200561008</v>
      </c>
      <c r="K51" s="64">
        <f t="shared" si="2"/>
        <v>2426.4635343618515</v>
      </c>
      <c r="L51" s="64">
        <f t="shared" si="2"/>
        <v>5324.717391304348</v>
      </c>
      <c r="N51" s="77" t="s">
        <v>239</v>
      </c>
      <c r="O51" s="80">
        <v>0.18649201077308575</v>
      </c>
      <c r="P51" s="80">
        <v>0.16443268484144843</v>
      </c>
      <c r="Q51" s="80">
        <v>0.64907530438546579</v>
      </c>
    </row>
    <row r="52" spans="1:17" x14ac:dyDescent="0.2">
      <c r="A52" s="77">
        <v>3668</v>
      </c>
      <c r="B52" s="77" t="s">
        <v>391</v>
      </c>
      <c r="C52" s="77" t="s">
        <v>326</v>
      </c>
      <c r="D52" s="77" t="s">
        <v>327</v>
      </c>
      <c r="E52" s="78">
        <v>13427404</v>
      </c>
      <c r="F52" s="78">
        <v>18208281</v>
      </c>
      <c r="G52" s="78">
        <v>7532901</v>
      </c>
      <c r="I52" s="79">
        <v>4780</v>
      </c>
      <c r="J52" s="64">
        <f t="shared" si="2"/>
        <v>2809.0803347280334</v>
      </c>
      <c r="K52" s="64">
        <f t="shared" si="2"/>
        <v>3809.2638075313807</v>
      </c>
      <c r="L52" s="64">
        <f t="shared" si="2"/>
        <v>1575.9207112970712</v>
      </c>
      <c r="N52" s="77" t="s">
        <v>237</v>
      </c>
      <c r="O52" s="80">
        <v>0.18470591144535559</v>
      </c>
      <c r="P52" s="80">
        <v>0.17466057092965409</v>
      </c>
      <c r="Q52" s="80">
        <v>0.64063351762499032</v>
      </c>
    </row>
    <row r="53" spans="1:17" x14ac:dyDescent="0.2">
      <c r="B53" s="77" t="s">
        <v>372</v>
      </c>
      <c r="E53" s="63">
        <f>SUM(E3:E52)</f>
        <v>1243945763</v>
      </c>
      <c r="F53" s="63">
        <f t="shared" ref="F53:G53" si="3">SUM(F3:F52)</f>
        <v>926688310</v>
      </c>
      <c r="G53" s="63">
        <f t="shared" si="3"/>
        <v>2406755794</v>
      </c>
      <c r="J53" s="64"/>
      <c r="K53" s="64"/>
      <c r="L53" s="64"/>
      <c r="N53" s="77" t="s">
        <v>257</v>
      </c>
      <c r="O53" s="80">
        <v>0.18181784628881464</v>
      </c>
      <c r="P53" s="80">
        <v>0.16155348867318292</v>
      </c>
      <c r="Q53" s="80">
        <v>0.65662866503800243</v>
      </c>
    </row>
    <row r="54" spans="1:17" x14ac:dyDescent="0.2">
      <c r="B54" s="77"/>
      <c r="C54" s="66"/>
      <c r="D54" s="66"/>
    </row>
    <row r="55" spans="1:17" x14ac:dyDescent="0.2">
      <c r="B55" s="77"/>
    </row>
    <row r="56" spans="1:17" x14ac:dyDescent="0.2">
      <c r="B56" s="77"/>
      <c r="C56" s="66"/>
    </row>
    <row r="57" spans="1:17" x14ac:dyDescent="0.2">
      <c r="B57" s="77"/>
      <c r="C57" s="66"/>
    </row>
    <row r="58" spans="1:17" x14ac:dyDescent="0.2">
      <c r="B58" s="77"/>
    </row>
    <row r="59" spans="1:17" x14ac:dyDescent="0.2">
      <c r="B59" s="77"/>
      <c r="C59" s="66"/>
    </row>
    <row r="60" spans="1:17" x14ac:dyDescent="0.2">
      <c r="B60" s="77"/>
      <c r="C60" s="66"/>
    </row>
    <row r="61" spans="1:17" x14ac:dyDescent="0.2">
      <c r="B61" s="77"/>
    </row>
    <row r="62" spans="1:17" x14ac:dyDescent="0.2">
      <c r="B62" s="77"/>
      <c r="C62" s="66"/>
    </row>
    <row r="63" spans="1:17" x14ac:dyDescent="0.2">
      <c r="B63" s="77"/>
      <c r="C63" s="66"/>
    </row>
    <row r="64" spans="1:17" x14ac:dyDescent="0.2">
      <c r="B64" s="77"/>
    </row>
    <row r="65" spans="2:3" x14ac:dyDescent="0.2">
      <c r="B65" s="77"/>
      <c r="C65" s="66"/>
    </row>
    <row r="66" spans="2:3" x14ac:dyDescent="0.2">
      <c r="B66" s="77"/>
      <c r="C66" s="66"/>
    </row>
    <row r="67" spans="2:3" x14ac:dyDescent="0.2">
      <c r="B67" s="77"/>
    </row>
    <row r="68" spans="2:3" x14ac:dyDescent="0.2">
      <c r="B68" s="77"/>
      <c r="C68" s="66"/>
    </row>
    <row r="69" spans="2:3" x14ac:dyDescent="0.2">
      <c r="B69" s="77"/>
      <c r="C69" s="66"/>
    </row>
    <row r="70" spans="2:3" x14ac:dyDescent="0.2">
      <c r="B70" s="77"/>
    </row>
    <row r="71" spans="2:3" x14ac:dyDescent="0.2">
      <c r="B71" s="77"/>
      <c r="C71" s="66"/>
    </row>
    <row r="72" spans="2:3" x14ac:dyDescent="0.2">
      <c r="B72" s="77"/>
      <c r="C72" s="66"/>
    </row>
    <row r="73" spans="2:3" x14ac:dyDescent="0.2">
      <c r="B73" s="77"/>
    </row>
    <row r="74" spans="2:3" x14ac:dyDescent="0.2">
      <c r="B74" s="77"/>
      <c r="C74" s="66"/>
    </row>
    <row r="75" spans="2:3" x14ac:dyDescent="0.2">
      <c r="B75" s="77"/>
      <c r="C75" s="66"/>
    </row>
    <row r="76" spans="2:3" x14ac:dyDescent="0.2">
      <c r="B76" s="77"/>
    </row>
    <row r="77" spans="2:3" x14ac:dyDescent="0.2">
      <c r="B77" s="77"/>
      <c r="C77" s="66"/>
    </row>
    <row r="78" spans="2:3" x14ac:dyDescent="0.2">
      <c r="B78" s="77"/>
      <c r="C78" s="66"/>
    </row>
    <row r="79" spans="2:3" x14ac:dyDescent="0.2">
      <c r="B79" s="77"/>
    </row>
    <row r="80" spans="2:3" x14ac:dyDescent="0.2">
      <c r="B80" s="77"/>
      <c r="C80" s="66"/>
    </row>
    <row r="81" spans="2:3" x14ac:dyDescent="0.2">
      <c r="B81" s="77"/>
      <c r="C81" s="66"/>
    </row>
    <row r="82" spans="2:3" x14ac:dyDescent="0.2">
      <c r="B82" s="77"/>
    </row>
    <row r="83" spans="2:3" x14ac:dyDescent="0.2">
      <c r="B83" s="77"/>
      <c r="C83" s="66"/>
    </row>
    <row r="84" spans="2:3" x14ac:dyDescent="0.2">
      <c r="B84" s="77"/>
      <c r="C84" s="66"/>
    </row>
    <row r="85" spans="2:3" x14ac:dyDescent="0.2">
      <c r="B85" s="77"/>
    </row>
    <row r="86" spans="2:3" x14ac:dyDescent="0.2">
      <c r="B86" s="77"/>
      <c r="C86" s="66"/>
    </row>
    <row r="87" spans="2:3" x14ac:dyDescent="0.2">
      <c r="B87" s="77"/>
      <c r="C87" s="66"/>
    </row>
    <row r="88" spans="2:3" x14ac:dyDescent="0.2">
      <c r="B88" s="77"/>
    </row>
    <row r="89" spans="2:3" x14ac:dyDescent="0.2">
      <c r="B89" s="77"/>
      <c r="C89" s="66"/>
    </row>
    <row r="90" spans="2:3" x14ac:dyDescent="0.2">
      <c r="B90" s="77"/>
      <c r="C90" s="66"/>
    </row>
    <row r="91" spans="2:3" x14ac:dyDescent="0.2">
      <c r="B91" s="77"/>
    </row>
    <row r="92" spans="2:3" x14ac:dyDescent="0.2">
      <c r="B92" s="77"/>
      <c r="C92" s="66"/>
    </row>
    <row r="93" spans="2:3" x14ac:dyDescent="0.2">
      <c r="B93" s="77"/>
      <c r="C93" s="66"/>
    </row>
    <row r="94" spans="2:3" x14ac:dyDescent="0.2">
      <c r="B94" s="77"/>
    </row>
    <row r="95" spans="2:3" x14ac:dyDescent="0.2">
      <c r="B95" s="77"/>
      <c r="C95" s="66"/>
    </row>
    <row r="96" spans="2:3" x14ac:dyDescent="0.2">
      <c r="B96" s="77"/>
      <c r="C96" s="66"/>
    </row>
    <row r="97" spans="2:3" x14ac:dyDescent="0.2">
      <c r="B97" s="77"/>
    </row>
    <row r="98" spans="2:3" x14ac:dyDescent="0.2">
      <c r="B98" s="77"/>
      <c r="C98" s="66"/>
    </row>
    <row r="99" spans="2:3" x14ac:dyDescent="0.2">
      <c r="B99" s="77"/>
      <c r="C99" s="66"/>
    </row>
    <row r="100" spans="2:3" x14ac:dyDescent="0.2">
      <c r="B100" s="77"/>
    </row>
    <row r="101" spans="2:3" x14ac:dyDescent="0.2">
      <c r="B101" s="77"/>
      <c r="C101" s="66"/>
    </row>
    <row r="102" spans="2:3" x14ac:dyDescent="0.2">
      <c r="B102" s="77"/>
    </row>
    <row r="103" spans="2:3" x14ac:dyDescent="0.2">
      <c r="B103" s="77"/>
      <c r="C103" s="6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E3CFC-9794-2C4A-9001-DBE33F52C4D1}">
  <sheetPr published="0"/>
  <dimension ref="A1:F22"/>
  <sheetViews>
    <sheetView tabSelected="1" workbookViewId="0">
      <selection activeCell="F2" sqref="F2"/>
    </sheetView>
  </sheetViews>
  <sheetFormatPr baseColWidth="10" defaultRowHeight="16" x14ac:dyDescent="0.2"/>
  <sheetData>
    <row r="1" spans="1:6" x14ac:dyDescent="0.2">
      <c r="F1" s="328">
        <v>44593</v>
      </c>
    </row>
    <row r="2" spans="1:6" x14ac:dyDescent="0.2">
      <c r="A2" s="331" t="s">
        <v>439</v>
      </c>
      <c r="B2" s="331"/>
      <c r="C2" s="331"/>
      <c r="D2" s="331"/>
      <c r="E2" s="331"/>
    </row>
    <row r="3" spans="1:6" x14ac:dyDescent="0.2">
      <c r="A3" s="331"/>
      <c r="B3" s="331"/>
      <c r="C3" s="331"/>
      <c r="D3" s="331"/>
      <c r="E3" s="331"/>
    </row>
    <row r="4" spans="1:6" x14ac:dyDescent="0.2">
      <c r="A4" s="331"/>
      <c r="B4" s="331"/>
      <c r="C4" s="331"/>
      <c r="D4" s="331"/>
      <c r="E4" s="331"/>
    </row>
    <row r="5" spans="1:6" x14ac:dyDescent="0.2">
      <c r="A5" s="331"/>
      <c r="B5" s="331"/>
      <c r="C5" s="331"/>
      <c r="D5" s="331"/>
      <c r="E5" s="331"/>
    </row>
    <row r="6" spans="1:6" x14ac:dyDescent="0.2">
      <c r="A6" s="331"/>
      <c r="B6" s="331"/>
      <c r="C6" s="331"/>
      <c r="D6" s="331"/>
      <c r="E6" s="331"/>
    </row>
    <row r="7" spans="1:6" x14ac:dyDescent="0.2">
      <c r="A7" s="331"/>
      <c r="B7" s="331"/>
      <c r="C7" s="331"/>
      <c r="D7" s="331"/>
      <c r="E7" s="331"/>
    </row>
    <row r="8" spans="1:6" x14ac:dyDescent="0.2">
      <c r="A8" s="331"/>
      <c r="B8" s="331"/>
      <c r="C8" s="331"/>
      <c r="D8" s="331"/>
      <c r="E8" s="331"/>
    </row>
    <row r="9" spans="1:6" x14ac:dyDescent="0.2">
      <c r="A9" s="331"/>
      <c r="B9" s="331"/>
      <c r="C9" s="331"/>
      <c r="D9" s="331"/>
      <c r="E9" s="331"/>
    </row>
    <row r="10" spans="1:6" x14ac:dyDescent="0.2">
      <c r="A10" s="331"/>
      <c r="B10" s="331"/>
      <c r="C10" s="331"/>
      <c r="D10" s="331"/>
      <c r="E10" s="331"/>
    </row>
    <row r="11" spans="1:6" x14ac:dyDescent="0.2">
      <c r="A11" s="331"/>
      <c r="B11" s="331"/>
      <c r="C11" s="331"/>
      <c r="D11" s="331"/>
      <c r="E11" s="331"/>
    </row>
    <row r="12" spans="1:6" x14ac:dyDescent="0.2">
      <c r="A12" s="331"/>
      <c r="B12" s="331"/>
      <c r="C12" s="331"/>
      <c r="D12" s="331"/>
      <c r="E12" s="331"/>
    </row>
    <row r="13" spans="1:6" x14ac:dyDescent="0.2">
      <c r="A13" s="331"/>
      <c r="B13" s="331"/>
      <c r="C13" s="331"/>
      <c r="D13" s="331"/>
      <c r="E13" s="331"/>
    </row>
    <row r="14" spans="1:6" x14ac:dyDescent="0.2">
      <c r="A14" s="331"/>
      <c r="B14" s="331"/>
      <c r="C14" s="331"/>
      <c r="D14" s="331"/>
      <c r="E14" s="331"/>
    </row>
    <row r="15" spans="1:6" x14ac:dyDescent="0.2">
      <c r="A15" s="331"/>
      <c r="B15" s="331"/>
      <c r="C15" s="331"/>
      <c r="D15" s="331"/>
      <c r="E15" s="331"/>
    </row>
    <row r="16" spans="1:6" x14ac:dyDescent="0.2">
      <c r="A16" s="331"/>
      <c r="B16" s="331"/>
      <c r="C16" s="331"/>
      <c r="D16" s="331"/>
      <c r="E16" s="331"/>
    </row>
    <row r="17" spans="1:5" x14ac:dyDescent="0.2">
      <c r="A17" s="331"/>
      <c r="B17" s="331"/>
      <c r="C17" s="331"/>
      <c r="D17" s="331"/>
      <c r="E17" s="331"/>
    </row>
    <row r="18" spans="1:5" x14ac:dyDescent="0.2">
      <c r="A18" s="331"/>
      <c r="B18" s="331"/>
      <c r="C18" s="331"/>
      <c r="D18" s="331"/>
      <c r="E18" s="331"/>
    </row>
    <row r="19" spans="1:5" x14ac:dyDescent="0.2">
      <c r="A19" s="331"/>
      <c r="B19" s="331"/>
      <c r="C19" s="331"/>
      <c r="D19" s="331"/>
      <c r="E19" s="331"/>
    </row>
    <row r="20" spans="1:5" x14ac:dyDescent="0.2">
      <c r="A20" s="331"/>
      <c r="B20" s="331"/>
      <c r="C20" s="331"/>
      <c r="D20" s="331"/>
      <c r="E20" s="331"/>
    </row>
    <row r="21" spans="1:5" x14ac:dyDescent="0.2">
      <c r="A21" s="331"/>
      <c r="B21" s="331"/>
      <c r="C21" s="331"/>
      <c r="D21" s="331"/>
      <c r="E21" s="331"/>
    </row>
    <row r="22" spans="1:5" x14ac:dyDescent="0.2">
      <c r="A22" s="331"/>
      <c r="B22" s="331"/>
      <c r="C22" s="331"/>
      <c r="D22" s="331"/>
      <c r="E22" s="331"/>
    </row>
  </sheetData>
  <mergeCells count="1">
    <mergeCell ref="A2:E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C213D-6051-CF40-9BCA-6A3368A7A2E9}">
  <dimension ref="A2:L26"/>
  <sheetViews>
    <sheetView workbookViewId="0">
      <selection activeCell="C11" sqref="C11"/>
    </sheetView>
  </sheetViews>
  <sheetFormatPr baseColWidth="10" defaultColWidth="10.83203125" defaultRowHeight="16" x14ac:dyDescent="0.2"/>
  <cols>
    <col min="1" max="1" width="22.33203125" style="84" customWidth="1"/>
    <col min="2" max="6" width="10.83203125" style="84"/>
    <col min="7" max="7" width="21.5" style="84" customWidth="1"/>
    <col min="8" max="16384" width="10.83203125" style="84"/>
  </cols>
  <sheetData>
    <row r="2" spans="1:12" x14ac:dyDescent="0.2">
      <c r="A2" s="83"/>
      <c r="B2" s="132"/>
      <c r="C2" s="132"/>
      <c r="D2" s="291" t="s">
        <v>212</v>
      </c>
      <c r="E2" s="292"/>
      <c r="G2" s="83"/>
      <c r="H2" s="132"/>
      <c r="I2" s="132"/>
      <c r="J2" s="132"/>
      <c r="K2" s="291" t="s">
        <v>213</v>
      </c>
      <c r="L2" s="292"/>
    </row>
    <row r="3" spans="1:12" x14ac:dyDescent="0.2">
      <c r="A3" s="87"/>
      <c r="B3" s="140" t="s">
        <v>214</v>
      </c>
      <c r="C3" s="140" t="s">
        <v>215</v>
      </c>
      <c r="D3" s="88" t="s">
        <v>90</v>
      </c>
      <c r="E3" s="90" t="s">
        <v>216</v>
      </c>
      <c r="G3" s="87"/>
      <c r="H3" s="140" t="s">
        <v>217</v>
      </c>
      <c r="I3" s="140" t="s">
        <v>218</v>
      </c>
      <c r="J3" s="140" t="s">
        <v>215</v>
      </c>
      <c r="K3" s="141" t="s">
        <v>219</v>
      </c>
      <c r="L3" s="142" t="s">
        <v>220</v>
      </c>
    </row>
    <row r="4" spans="1:12" x14ac:dyDescent="0.2">
      <c r="A4" s="110" t="s">
        <v>221</v>
      </c>
      <c r="B4" s="132"/>
      <c r="C4" s="132"/>
      <c r="D4" s="83"/>
      <c r="E4" s="111"/>
      <c r="G4" s="110" t="s">
        <v>221</v>
      </c>
      <c r="H4" s="132"/>
      <c r="I4" s="132"/>
      <c r="J4" s="132"/>
      <c r="K4" s="83"/>
      <c r="L4" s="111"/>
    </row>
    <row r="5" spans="1:12" x14ac:dyDescent="0.2">
      <c r="A5" s="143" t="s">
        <v>222</v>
      </c>
      <c r="B5" s="144">
        <v>731.125</v>
      </c>
      <c r="C5" s="144">
        <v>735.30612244897964</v>
      </c>
      <c r="D5" s="98">
        <v>4.1811224489796359</v>
      </c>
      <c r="E5" s="145">
        <v>5.7187518536223432E-3</v>
      </c>
      <c r="G5" s="143" t="s">
        <v>222</v>
      </c>
      <c r="H5" s="144">
        <v>572</v>
      </c>
      <c r="I5" s="144">
        <v>645</v>
      </c>
      <c r="J5" s="144">
        <v>735.30612244897964</v>
      </c>
      <c r="K5" s="146">
        <v>0.28550021407164272</v>
      </c>
      <c r="L5" s="147">
        <v>0.14000949216896066</v>
      </c>
    </row>
    <row r="6" spans="1:12" x14ac:dyDescent="0.2">
      <c r="A6" s="143" t="s">
        <v>223</v>
      </c>
      <c r="B6" s="144">
        <v>452.70833333333331</v>
      </c>
      <c r="C6" s="144">
        <v>440.44</v>
      </c>
      <c r="D6" s="98">
        <v>-12.268333333333317</v>
      </c>
      <c r="E6" s="145">
        <v>-2.7099861942015611E-2</v>
      </c>
      <c r="G6" s="143" t="s">
        <v>223</v>
      </c>
      <c r="H6" s="144">
        <v>292</v>
      </c>
      <c r="I6" s="144">
        <v>384</v>
      </c>
      <c r="J6" s="144">
        <v>440.44</v>
      </c>
      <c r="K6" s="146">
        <v>0.50835616438356168</v>
      </c>
      <c r="L6" s="147">
        <v>0.14697916666666666</v>
      </c>
    </row>
    <row r="7" spans="1:12" x14ac:dyDescent="0.2">
      <c r="A7" s="143" t="s">
        <v>224</v>
      </c>
      <c r="B7" s="144">
        <v>1183.8333333333333</v>
      </c>
      <c r="C7" s="144">
        <v>1188.4000000000001</v>
      </c>
      <c r="D7" s="98">
        <v>4.5666666666668334</v>
      </c>
      <c r="E7" s="145">
        <v>3.8575249894412223E-3</v>
      </c>
      <c r="G7" s="143" t="s">
        <v>224</v>
      </c>
      <c r="H7" s="144">
        <v>865</v>
      </c>
      <c r="I7" s="144">
        <v>1029</v>
      </c>
      <c r="J7" s="144">
        <v>1188.4000000000001</v>
      </c>
      <c r="K7" s="146">
        <v>0.37387283236994229</v>
      </c>
      <c r="L7" s="147">
        <v>0.15490767735665703</v>
      </c>
    </row>
    <row r="8" spans="1:12" x14ac:dyDescent="0.2">
      <c r="A8" s="148" t="s">
        <v>225</v>
      </c>
      <c r="B8" s="149">
        <v>98.652777777777771</v>
      </c>
      <c r="C8" s="149">
        <v>99.033333333333317</v>
      </c>
      <c r="D8" s="107">
        <v>0.38055555555554577</v>
      </c>
      <c r="E8" s="150">
        <v>3.857524989440982E-3</v>
      </c>
      <c r="G8" s="148" t="s">
        <v>225</v>
      </c>
      <c r="H8" s="149">
        <v>72</v>
      </c>
      <c r="I8" s="149">
        <v>86</v>
      </c>
      <c r="J8" s="149">
        <v>99.033333333333317</v>
      </c>
      <c r="K8" s="151">
        <v>0.37546296296296272</v>
      </c>
      <c r="L8" s="152">
        <v>0.15155038759689904</v>
      </c>
    </row>
    <row r="9" spans="1:12" x14ac:dyDescent="0.2">
      <c r="A9" s="153" t="s">
        <v>226</v>
      </c>
      <c r="B9" s="144"/>
      <c r="C9" s="144"/>
      <c r="D9" s="87"/>
      <c r="E9" s="154"/>
      <c r="G9" s="110" t="s">
        <v>226</v>
      </c>
      <c r="H9" s="155"/>
      <c r="I9" s="155"/>
      <c r="J9" s="144"/>
      <c r="K9" s="156"/>
      <c r="L9" s="157"/>
    </row>
    <row r="10" spans="1:12" x14ac:dyDescent="0.2">
      <c r="A10" s="143" t="s">
        <v>222</v>
      </c>
      <c r="B10" s="144">
        <v>1113.875</v>
      </c>
      <c r="C10" s="144">
        <v>1134.9795918367347</v>
      </c>
      <c r="D10" s="98">
        <v>21.104591836734699</v>
      </c>
      <c r="E10" s="145">
        <v>1.8947001985621995E-2</v>
      </c>
      <c r="G10" s="143" t="s">
        <v>222</v>
      </c>
      <c r="H10" s="144">
        <v>850</v>
      </c>
      <c r="I10" s="144">
        <v>961</v>
      </c>
      <c r="J10" s="144">
        <v>1134.9795918367347</v>
      </c>
      <c r="K10" s="146">
        <v>0.33527010804321727</v>
      </c>
      <c r="L10" s="147">
        <v>0.18104015799868334</v>
      </c>
    </row>
    <row r="11" spans="1:12" x14ac:dyDescent="0.2">
      <c r="A11" s="143" t="s">
        <v>223</v>
      </c>
      <c r="B11" s="144">
        <v>725.39583333333337</v>
      </c>
      <c r="C11" s="144">
        <v>697.72</v>
      </c>
      <c r="D11" s="98">
        <v>-27.675833333333344</v>
      </c>
      <c r="E11" s="145">
        <v>-3.8152732703409069E-2</v>
      </c>
      <c r="G11" s="143" t="s">
        <v>223</v>
      </c>
      <c r="H11" s="144">
        <v>468</v>
      </c>
      <c r="I11" s="144">
        <v>651</v>
      </c>
      <c r="J11" s="144">
        <v>697.72</v>
      </c>
      <c r="K11" s="146">
        <v>0.4908547008547009</v>
      </c>
      <c r="L11" s="147">
        <v>7.1766513056835679E-2</v>
      </c>
    </row>
    <row r="12" spans="1:12" x14ac:dyDescent="0.2">
      <c r="A12" s="143" t="s">
        <v>224</v>
      </c>
      <c r="B12" s="144">
        <v>1839.2708333333333</v>
      </c>
      <c r="C12" s="144">
        <v>1855.12</v>
      </c>
      <c r="D12" s="98">
        <v>15.849166666666633</v>
      </c>
      <c r="E12" s="145">
        <v>8.6170923712974839E-3</v>
      </c>
      <c r="G12" s="143" t="s">
        <v>224</v>
      </c>
      <c r="H12" s="144">
        <v>1314</v>
      </c>
      <c r="I12" s="144">
        <v>1612</v>
      </c>
      <c r="J12" s="144">
        <v>1855.12</v>
      </c>
      <c r="K12" s="146">
        <v>0.41181126331811257</v>
      </c>
      <c r="L12" s="147">
        <v>0.15081885856079397</v>
      </c>
    </row>
    <row r="13" spans="1:12" x14ac:dyDescent="0.2">
      <c r="A13" s="143" t="s">
        <v>225</v>
      </c>
      <c r="B13" s="149">
        <v>153.27256944444446</v>
      </c>
      <c r="C13" s="149">
        <v>154.59333333333336</v>
      </c>
      <c r="D13" s="98">
        <v>1.3207638888889051</v>
      </c>
      <c r="E13" s="145">
        <v>8.6170923712976071E-3</v>
      </c>
      <c r="G13" s="148" t="s">
        <v>225</v>
      </c>
      <c r="H13" s="149">
        <v>109</v>
      </c>
      <c r="I13" s="149">
        <v>134</v>
      </c>
      <c r="J13" s="144">
        <v>154.59333333333336</v>
      </c>
      <c r="K13" s="151">
        <v>0.41828746177370058</v>
      </c>
      <c r="L13" s="152">
        <v>0.15368159203980122</v>
      </c>
    </row>
    <row r="14" spans="1:12" x14ac:dyDescent="0.2">
      <c r="A14" s="110" t="s">
        <v>131</v>
      </c>
      <c r="B14" s="155"/>
      <c r="C14" s="155"/>
      <c r="D14" s="83"/>
      <c r="E14" s="111"/>
      <c r="G14" s="153" t="s">
        <v>131</v>
      </c>
      <c r="H14" s="144"/>
      <c r="I14" s="144"/>
      <c r="J14" s="155"/>
      <c r="K14" s="158"/>
      <c r="L14" s="147"/>
    </row>
    <row r="15" spans="1:12" x14ac:dyDescent="0.2">
      <c r="A15" s="143" t="s">
        <v>222</v>
      </c>
      <c r="B15" s="144">
        <v>1921.4375</v>
      </c>
      <c r="C15" s="144">
        <v>1946.408163265306</v>
      </c>
      <c r="D15" s="98">
        <v>24.97066326530603</v>
      </c>
      <c r="E15" s="145">
        <v>1.2995823837780843E-2</v>
      </c>
      <c r="G15" s="143" t="s">
        <v>222</v>
      </c>
      <c r="H15" s="144">
        <v>1504</v>
      </c>
      <c r="I15" s="144">
        <v>1710</v>
      </c>
      <c r="J15" s="144">
        <v>1946.408163265306</v>
      </c>
      <c r="K15" s="146">
        <v>0.29415436387320881</v>
      </c>
      <c r="L15" s="147">
        <v>0.13825038787444796</v>
      </c>
    </row>
    <row r="16" spans="1:12" x14ac:dyDescent="0.2">
      <c r="A16" s="143" t="s">
        <v>223</v>
      </c>
      <c r="B16" s="144">
        <v>681.0625</v>
      </c>
      <c r="C16" s="144">
        <v>623.91999999999996</v>
      </c>
      <c r="D16" s="98">
        <v>-57.142500000000041</v>
      </c>
      <c r="E16" s="145">
        <v>-8.3901991373772661E-2</v>
      </c>
      <c r="G16" s="143" t="s">
        <v>223</v>
      </c>
      <c r="H16" s="144">
        <v>429</v>
      </c>
      <c r="I16" s="144">
        <v>585</v>
      </c>
      <c r="J16" s="144">
        <v>623.91999999999996</v>
      </c>
      <c r="K16" s="146">
        <v>0.45435897435897427</v>
      </c>
      <c r="L16" s="147">
        <v>6.6529914529914455E-2</v>
      </c>
    </row>
    <row r="17" spans="1:12" x14ac:dyDescent="0.2">
      <c r="A17" s="143" t="s">
        <v>224</v>
      </c>
      <c r="B17" s="144">
        <v>2602.5</v>
      </c>
      <c r="C17" s="144">
        <v>2615.4</v>
      </c>
      <c r="D17" s="98">
        <v>12.900000000000091</v>
      </c>
      <c r="E17" s="145">
        <v>4.956772334293983E-3</v>
      </c>
      <c r="G17" s="143" t="s">
        <v>224</v>
      </c>
      <c r="H17" s="144">
        <v>1933</v>
      </c>
      <c r="I17" s="144">
        <v>2295</v>
      </c>
      <c r="J17" s="144">
        <v>2615.4</v>
      </c>
      <c r="K17" s="146">
        <v>0.35302638385928614</v>
      </c>
      <c r="L17" s="147">
        <v>0.13960784313725494</v>
      </c>
    </row>
    <row r="18" spans="1:12" x14ac:dyDescent="0.2">
      <c r="A18" s="148" t="s">
        <v>225</v>
      </c>
      <c r="B18" s="149">
        <v>216.875</v>
      </c>
      <c r="C18" s="149">
        <v>217.95</v>
      </c>
      <c r="D18" s="107">
        <v>1.0749999999999886</v>
      </c>
      <c r="E18" s="150">
        <v>4.9567723342938954E-3</v>
      </c>
      <c r="G18" s="148" t="s">
        <v>225</v>
      </c>
      <c r="H18" s="149">
        <v>161</v>
      </c>
      <c r="I18" s="149">
        <v>191</v>
      </c>
      <c r="J18" s="149">
        <v>217.95</v>
      </c>
      <c r="K18" s="151">
        <v>0.3537267080745341</v>
      </c>
      <c r="L18" s="152">
        <v>0.14109947643979051</v>
      </c>
    </row>
    <row r="21" spans="1:12" x14ac:dyDescent="0.2">
      <c r="A21" s="159"/>
    </row>
    <row r="22" spans="1:12" x14ac:dyDescent="0.2">
      <c r="A22" s="159"/>
    </row>
    <row r="23" spans="1:12" x14ac:dyDescent="0.2">
      <c r="A23" s="159"/>
    </row>
    <row r="24" spans="1:12" x14ac:dyDescent="0.2">
      <c r="A24" s="159"/>
    </row>
    <row r="25" spans="1:12" x14ac:dyDescent="0.2">
      <c r="A25" s="159"/>
    </row>
    <row r="26" spans="1:12" x14ac:dyDescent="0.2">
      <c r="A26" s="159"/>
    </row>
  </sheetData>
  <mergeCells count="2">
    <mergeCell ref="D2:E2"/>
    <mergeCell ref="K2:L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A9F68-19F8-3C40-AF18-798F984656B6}">
  <dimension ref="A1:Q111"/>
  <sheetViews>
    <sheetView workbookViewId="0">
      <selection activeCell="D70" sqref="D70"/>
    </sheetView>
  </sheetViews>
  <sheetFormatPr baseColWidth="10" defaultColWidth="10.83203125" defaultRowHeight="16" x14ac:dyDescent="0.2"/>
  <cols>
    <col min="1" max="1" width="17.83203125" style="84" customWidth="1"/>
    <col min="2" max="16384" width="10.83203125" style="84"/>
  </cols>
  <sheetData>
    <row r="1" spans="1:13" x14ac:dyDescent="0.2">
      <c r="A1" s="105" t="s">
        <v>215</v>
      </c>
    </row>
    <row r="2" spans="1:13" x14ac:dyDescent="0.2">
      <c r="A2" s="83"/>
      <c r="B2" s="291" t="s">
        <v>221</v>
      </c>
      <c r="C2" s="293"/>
      <c r="D2" s="293"/>
      <c r="E2" s="292"/>
      <c r="F2" s="291" t="s">
        <v>203</v>
      </c>
      <c r="G2" s="293"/>
      <c r="H2" s="293"/>
      <c r="I2" s="292"/>
      <c r="J2" s="291" t="s">
        <v>131</v>
      </c>
      <c r="K2" s="293"/>
      <c r="L2" s="293"/>
      <c r="M2" s="292"/>
    </row>
    <row r="3" spans="1:13" x14ac:dyDescent="0.2">
      <c r="A3" s="87"/>
      <c r="B3" s="88" t="s">
        <v>134</v>
      </c>
      <c r="C3" s="89" t="s">
        <v>135</v>
      </c>
      <c r="D3" s="89" t="s">
        <v>227</v>
      </c>
      <c r="E3" s="90" t="s">
        <v>228</v>
      </c>
      <c r="F3" s="88" t="s">
        <v>134</v>
      </c>
      <c r="G3" s="89" t="s">
        <v>135</v>
      </c>
      <c r="H3" s="89" t="s">
        <v>227</v>
      </c>
      <c r="I3" s="90" t="s">
        <v>228</v>
      </c>
      <c r="J3" s="88" t="s">
        <v>134</v>
      </c>
      <c r="K3" s="89" t="s">
        <v>135</v>
      </c>
      <c r="L3" s="89" t="s">
        <v>227</v>
      </c>
      <c r="M3" s="90" t="s">
        <v>228</v>
      </c>
    </row>
    <row r="4" spans="1:13" x14ac:dyDescent="0.2">
      <c r="A4" s="91" t="s">
        <v>229</v>
      </c>
      <c r="B4" s="92" t="s">
        <v>230</v>
      </c>
      <c r="C4" s="93" t="s">
        <v>230</v>
      </c>
      <c r="D4" s="93" t="s">
        <v>230</v>
      </c>
      <c r="E4" s="94" t="s">
        <v>231</v>
      </c>
      <c r="F4" s="92" t="s">
        <v>230</v>
      </c>
      <c r="G4" s="93" t="s">
        <v>230</v>
      </c>
      <c r="H4" s="93" t="s">
        <v>230</v>
      </c>
      <c r="I4" s="94" t="s">
        <v>231</v>
      </c>
      <c r="J4" s="92" t="s">
        <v>230</v>
      </c>
      <c r="K4" s="93" t="s">
        <v>230</v>
      </c>
      <c r="L4" s="93" t="s">
        <v>230</v>
      </c>
      <c r="M4" s="94" t="s">
        <v>231</v>
      </c>
    </row>
    <row r="5" spans="1:13" x14ac:dyDescent="0.2">
      <c r="A5" s="85" t="s">
        <v>233</v>
      </c>
      <c r="B5" s="95">
        <v>1188</v>
      </c>
      <c r="C5" s="96">
        <v>62</v>
      </c>
      <c r="D5" s="96">
        <v>1250</v>
      </c>
      <c r="E5" s="97">
        <v>104.16666666666667</v>
      </c>
      <c r="F5" s="98">
        <v>2580</v>
      </c>
      <c r="G5" s="96">
        <v>62</v>
      </c>
      <c r="H5" s="96">
        <v>2642</v>
      </c>
      <c r="I5" s="97">
        <v>220.16666666666666</v>
      </c>
      <c r="J5" s="98">
        <v>5592</v>
      </c>
      <c r="K5" s="99">
        <v>62</v>
      </c>
      <c r="L5" s="96">
        <v>5654</v>
      </c>
      <c r="M5" s="97">
        <v>471.16666666666669</v>
      </c>
    </row>
    <row r="6" spans="1:13" x14ac:dyDescent="0.2">
      <c r="A6" s="85" t="s">
        <v>234</v>
      </c>
      <c r="B6" s="98">
        <v>564</v>
      </c>
      <c r="C6" s="99">
        <v>289</v>
      </c>
      <c r="D6" s="99">
        <v>853</v>
      </c>
      <c r="E6" s="100">
        <v>71.083333333333329</v>
      </c>
      <c r="F6" s="98">
        <v>1128</v>
      </c>
      <c r="G6" s="99">
        <v>289</v>
      </c>
      <c r="H6" s="99">
        <v>1417</v>
      </c>
      <c r="I6" s="100">
        <v>118.08333333333333</v>
      </c>
      <c r="J6" s="98">
        <v>1716</v>
      </c>
      <c r="K6" s="99">
        <v>289</v>
      </c>
      <c r="L6" s="99">
        <v>2005</v>
      </c>
      <c r="M6" s="100">
        <v>167.08333333333334</v>
      </c>
    </row>
    <row r="7" spans="1:13" x14ac:dyDescent="0.2">
      <c r="A7" s="171" t="s">
        <v>235</v>
      </c>
      <c r="B7" s="107">
        <v>564</v>
      </c>
      <c r="C7" s="108">
        <v>504</v>
      </c>
      <c r="D7" s="108">
        <v>1068</v>
      </c>
      <c r="E7" s="109">
        <v>89</v>
      </c>
      <c r="F7" s="107">
        <v>564</v>
      </c>
      <c r="G7" s="108">
        <v>1020</v>
      </c>
      <c r="H7" s="108">
        <v>1584</v>
      </c>
      <c r="I7" s="109">
        <v>132</v>
      </c>
      <c r="J7" s="107">
        <v>1332</v>
      </c>
      <c r="K7" s="108">
        <v>1020</v>
      </c>
      <c r="L7" s="108">
        <v>2352</v>
      </c>
      <c r="M7" s="109">
        <v>196</v>
      </c>
    </row>
    <row r="8" spans="1:13" x14ac:dyDescent="0.2">
      <c r="A8" s="85" t="s">
        <v>236</v>
      </c>
      <c r="B8" s="95">
        <v>804</v>
      </c>
      <c r="C8" s="96">
        <v>384</v>
      </c>
      <c r="D8" s="96">
        <v>1188</v>
      </c>
      <c r="E8" s="97">
        <v>99</v>
      </c>
      <c r="F8" s="98">
        <v>1320</v>
      </c>
      <c r="G8" s="96">
        <v>492</v>
      </c>
      <c r="H8" s="96">
        <v>1812</v>
      </c>
      <c r="I8" s="97">
        <v>151</v>
      </c>
      <c r="J8" s="98">
        <v>1860</v>
      </c>
      <c r="K8" s="99">
        <v>492</v>
      </c>
      <c r="L8" s="96">
        <v>2352</v>
      </c>
      <c r="M8" s="97">
        <v>196</v>
      </c>
    </row>
    <row r="9" spans="1:13" x14ac:dyDescent="0.2">
      <c r="A9" s="85" t="s">
        <v>237</v>
      </c>
      <c r="B9" s="98">
        <v>804</v>
      </c>
      <c r="C9" s="99">
        <v>216</v>
      </c>
      <c r="D9" s="99">
        <v>1020</v>
      </c>
      <c r="E9" s="100">
        <v>85</v>
      </c>
      <c r="F9" s="98">
        <v>804</v>
      </c>
      <c r="G9" s="99">
        <v>2628</v>
      </c>
      <c r="H9" s="99">
        <v>3432</v>
      </c>
      <c r="I9" s="100">
        <v>286</v>
      </c>
      <c r="J9" s="98">
        <v>4020</v>
      </c>
      <c r="K9" s="99">
        <v>216</v>
      </c>
      <c r="L9" s="99">
        <v>4236</v>
      </c>
      <c r="M9" s="100">
        <v>353</v>
      </c>
    </row>
    <row r="10" spans="1:13" x14ac:dyDescent="0.2">
      <c r="A10" s="171" t="s">
        <v>238</v>
      </c>
      <c r="B10" s="107">
        <v>708</v>
      </c>
      <c r="C10" s="108">
        <v>864</v>
      </c>
      <c r="D10" s="108">
        <v>1572</v>
      </c>
      <c r="E10" s="109">
        <v>131</v>
      </c>
      <c r="F10" s="107">
        <v>1404</v>
      </c>
      <c r="G10" s="108">
        <v>864</v>
      </c>
      <c r="H10" s="108">
        <v>2268</v>
      </c>
      <c r="I10" s="109">
        <v>189</v>
      </c>
      <c r="J10" s="107">
        <v>3312</v>
      </c>
      <c r="K10" s="108">
        <v>864</v>
      </c>
      <c r="L10" s="108">
        <v>4176</v>
      </c>
      <c r="M10" s="109">
        <v>348</v>
      </c>
    </row>
    <row r="11" spans="1:13" x14ac:dyDescent="0.2">
      <c r="A11" s="85" t="s">
        <v>239</v>
      </c>
      <c r="B11" s="95">
        <v>780</v>
      </c>
      <c r="C11" s="96">
        <v>306</v>
      </c>
      <c r="D11" s="96">
        <v>1086</v>
      </c>
      <c r="E11" s="97">
        <v>90.5</v>
      </c>
      <c r="F11" s="98">
        <v>1188</v>
      </c>
      <c r="G11" s="96">
        <v>306</v>
      </c>
      <c r="H11" s="96">
        <v>1494</v>
      </c>
      <c r="I11" s="97">
        <v>124.5</v>
      </c>
      <c r="J11" s="98">
        <v>1836</v>
      </c>
      <c r="K11" s="99">
        <v>306</v>
      </c>
      <c r="L11" s="96">
        <v>2142</v>
      </c>
      <c r="M11" s="97">
        <v>178.5</v>
      </c>
    </row>
    <row r="12" spans="1:13" x14ac:dyDescent="0.2">
      <c r="A12" s="85" t="s">
        <v>240</v>
      </c>
      <c r="B12" s="98">
        <v>1140</v>
      </c>
      <c r="C12" s="99">
        <v>0</v>
      </c>
      <c r="D12" s="99">
        <v>1140</v>
      </c>
      <c r="E12" s="100">
        <v>95</v>
      </c>
      <c r="F12" s="98">
        <v>1428</v>
      </c>
      <c r="G12" s="99">
        <v>0</v>
      </c>
      <c r="H12" s="99">
        <v>1428</v>
      </c>
      <c r="I12" s="100">
        <v>119</v>
      </c>
      <c r="J12" s="98">
        <v>2976</v>
      </c>
      <c r="K12" s="99">
        <v>0</v>
      </c>
      <c r="L12" s="99">
        <v>2976</v>
      </c>
      <c r="M12" s="100">
        <v>248</v>
      </c>
    </row>
    <row r="13" spans="1:13" x14ac:dyDescent="0.2">
      <c r="A13" s="171" t="s">
        <v>241</v>
      </c>
      <c r="B13" s="107">
        <v>504</v>
      </c>
      <c r="C13" s="108">
        <v>696</v>
      </c>
      <c r="D13" s="108">
        <v>1200</v>
      </c>
      <c r="E13" s="109">
        <v>100</v>
      </c>
      <c r="F13" s="107">
        <v>504</v>
      </c>
      <c r="G13" s="108">
        <v>1236</v>
      </c>
      <c r="H13" s="108">
        <v>1740</v>
      </c>
      <c r="I13" s="109">
        <v>145</v>
      </c>
      <c r="J13" s="107">
        <v>936</v>
      </c>
      <c r="K13" s="108">
        <v>1236</v>
      </c>
      <c r="L13" s="108">
        <v>2172</v>
      </c>
      <c r="M13" s="109">
        <v>181</v>
      </c>
    </row>
    <row r="14" spans="1:13" x14ac:dyDescent="0.2">
      <c r="A14" s="85" t="s">
        <v>242</v>
      </c>
      <c r="B14" s="95">
        <v>696</v>
      </c>
      <c r="C14" s="96">
        <v>744</v>
      </c>
      <c r="D14" s="96">
        <v>1440</v>
      </c>
      <c r="E14" s="97">
        <v>120</v>
      </c>
      <c r="F14" s="98">
        <v>696</v>
      </c>
      <c r="G14" s="96">
        <v>1020</v>
      </c>
      <c r="H14" s="96">
        <v>1716</v>
      </c>
      <c r="I14" s="97">
        <v>143</v>
      </c>
      <c r="J14" s="98">
        <v>1068</v>
      </c>
      <c r="K14" s="99">
        <v>1020</v>
      </c>
      <c r="L14" s="96">
        <v>2088</v>
      </c>
      <c r="M14" s="97">
        <v>174</v>
      </c>
    </row>
    <row r="15" spans="1:13" x14ac:dyDescent="0.2">
      <c r="A15" s="85" t="s">
        <v>243</v>
      </c>
      <c r="B15" s="98">
        <v>840</v>
      </c>
      <c r="C15" s="99">
        <v>48</v>
      </c>
      <c r="D15" s="99">
        <v>888</v>
      </c>
      <c r="E15" s="100">
        <v>74</v>
      </c>
      <c r="F15" s="98">
        <v>840</v>
      </c>
      <c r="G15" s="99">
        <v>792</v>
      </c>
      <c r="H15" s="99">
        <v>1632</v>
      </c>
      <c r="I15" s="100">
        <v>136</v>
      </c>
      <c r="J15" s="98">
        <v>840</v>
      </c>
      <c r="K15" s="99">
        <v>972</v>
      </c>
      <c r="L15" s="99">
        <v>1812</v>
      </c>
      <c r="M15" s="100">
        <v>151</v>
      </c>
    </row>
    <row r="16" spans="1:13" x14ac:dyDescent="0.2">
      <c r="A16" s="171" t="s">
        <v>244</v>
      </c>
      <c r="B16" s="107">
        <v>540</v>
      </c>
      <c r="C16" s="108">
        <v>207</v>
      </c>
      <c r="D16" s="108">
        <v>747</v>
      </c>
      <c r="E16" s="109">
        <v>62.25</v>
      </c>
      <c r="F16" s="107">
        <v>1020</v>
      </c>
      <c r="G16" s="108">
        <v>207</v>
      </c>
      <c r="H16" s="108">
        <v>1227</v>
      </c>
      <c r="I16" s="109">
        <v>102.25</v>
      </c>
      <c r="J16" s="107">
        <v>1380</v>
      </c>
      <c r="K16" s="108">
        <v>207</v>
      </c>
      <c r="L16" s="108">
        <v>1587</v>
      </c>
      <c r="M16" s="109">
        <v>132.25</v>
      </c>
    </row>
    <row r="17" spans="1:13" x14ac:dyDescent="0.2">
      <c r="A17" s="85" t="s">
        <v>382</v>
      </c>
      <c r="B17" s="95">
        <v>660</v>
      </c>
      <c r="C17" s="96">
        <v>24</v>
      </c>
      <c r="D17" s="96">
        <v>684</v>
      </c>
      <c r="E17" s="97">
        <v>57</v>
      </c>
      <c r="F17" s="98">
        <v>1212</v>
      </c>
      <c r="G17" s="96">
        <v>24</v>
      </c>
      <c r="H17" s="96">
        <v>1236</v>
      </c>
      <c r="I17" s="97">
        <v>103</v>
      </c>
      <c r="J17" s="98">
        <v>2016</v>
      </c>
      <c r="K17" s="99">
        <v>24</v>
      </c>
      <c r="L17" s="96">
        <v>2040</v>
      </c>
      <c r="M17" s="97">
        <v>170</v>
      </c>
    </row>
    <row r="18" spans="1:13" x14ac:dyDescent="0.2">
      <c r="A18" s="85" t="s">
        <v>245</v>
      </c>
      <c r="B18" s="98">
        <v>948</v>
      </c>
      <c r="C18" s="99">
        <v>0</v>
      </c>
      <c r="D18" s="99">
        <v>948</v>
      </c>
      <c r="E18" s="100">
        <v>79</v>
      </c>
      <c r="F18" s="98">
        <v>1620</v>
      </c>
      <c r="G18" s="99">
        <v>0</v>
      </c>
      <c r="H18" s="99">
        <v>1620</v>
      </c>
      <c r="I18" s="100">
        <v>135</v>
      </c>
      <c r="J18" s="98">
        <v>2400</v>
      </c>
      <c r="K18" s="99">
        <v>0</v>
      </c>
      <c r="L18" s="99">
        <v>2400</v>
      </c>
      <c r="M18" s="100">
        <v>200</v>
      </c>
    </row>
    <row r="19" spans="1:13" x14ac:dyDescent="0.2">
      <c r="A19" s="171" t="s">
        <v>246</v>
      </c>
      <c r="B19" s="107">
        <v>828</v>
      </c>
      <c r="C19" s="108">
        <v>517</v>
      </c>
      <c r="D19" s="108">
        <v>1345</v>
      </c>
      <c r="E19" s="109">
        <v>112.08333333333333</v>
      </c>
      <c r="F19" s="107">
        <v>1428</v>
      </c>
      <c r="G19" s="108">
        <v>517</v>
      </c>
      <c r="H19" s="108">
        <v>1945</v>
      </c>
      <c r="I19" s="109">
        <v>162.08333333333334</v>
      </c>
      <c r="J19" s="107">
        <v>1872</v>
      </c>
      <c r="K19" s="108">
        <v>517</v>
      </c>
      <c r="L19" s="108">
        <v>2389</v>
      </c>
      <c r="M19" s="109">
        <v>199.08333333333334</v>
      </c>
    </row>
    <row r="20" spans="1:13" x14ac:dyDescent="0.2">
      <c r="A20" s="85" t="s">
        <v>247</v>
      </c>
      <c r="B20" s="95">
        <v>1392</v>
      </c>
      <c r="C20" s="96">
        <v>240</v>
      </c>
      <c r="D20" s="96">
        <v>1632</v>
      </c>
      <c r="E20" s="97">
        <v>136</v>
      </c>
      <c r="F20" s="98">
        <v>1392</v>
      </c>
      <c r="G20" s="96">
        <v>240</v>
      </c>
      <c r="H20" s="96">
        <v>1632</v>
      </c>
      <c r="I20" s="97">
        <v>136</v>
      </c>
      <c r="J20" s="98">
        <v>2412</v>
      </c>
      <c r="K20" s="99">
        <v>240</v>
      </c>
      <c r="L20" s="96">
        <v>2652</v>
      </c>
      <c r="M20" s="97">
        <v>221</v>
      </c>
    </row>
    <row r="21" spans="1:13" x14ac:dyDescent="0.2">
      <c r="A21" s="85" t="s">
        <v>292</v>
      </c>
      <c r="B21" s="98">
        <v>564</v>
      </c>
      <c r="C21" s="99">
        <v>778</v>
      </c>
      <c r="D21" s="99">
        <v>1342</v>
      </c>
      <c r="E21" s="100">
        <v>111.83333333333333</v>
      </c>
      <c r="F21" s="98">
        <v>732</v>
      </c>
      <c r="G21" s="99">
        <v>778</v>
      </c>
      <c r="H21" s="99">
        <v>1510</v>
      </c>
      <c r="I21" s="100">
        <v>125.83333333333333</v>
      </c>
      <c r="J21" s="98">
        <v>996</v>
      </c>
      <c r="K21" s="99">
        <v>778</v>
      </c>
      <c r="L21" s="99">
        <v>1774</v>
      </c>
      <c r="M21" s="100">
        <v>147.83333333333334</v>
      </c>
    </row>
    <row r="22" spans="1:13" x14ac:dyDescent="0.2">
      <c r="A22" s="171" t="s">
        <v>248</v>
      </c>
      <c r="B22" s="107">
        <v>540</v>
      </c>
      <c r="C22" s="108">
        <v>395</v>
      </c>
      <c r="D22" s="108">
        <v>935</v>
      </c>
      <c r="E22" s="109">
        <v>77.916666666666671</v>
      </c>
      <c r="F22" s="107">
        <v>540</v>
      </c>
      <c r="G22" s="108">
        <v>659</v>
      </c>
      <c r="H22" s="108">
        <v>1199</v>
      </c>
      <c r="I22" s="109">
        <v>99.916666666666671</v>
      </c>
      <c r="J22" s="107">
        <v>1440</v>
      </c>
      <c r="K22" s="108">
        <v>659</v>
      </c>
      <c r="L22" s="108">
        <v>2099</v>
      </c>
      <c r="M22" s="109">
        <v>174.91666666666666</v>
      </c>
    </row>
    <row r="23" spans="1:13" x14ac:dyDescent="0.2">
      <c r="A23" s="85" t="s">
        <v>249</v>
      </c>
      <c r="B23" s="95">
        <v>600</v>
      </c>
      <c r="C23" s="96">
        <v>528</v>
      </c>
      <c r="D23" s="96">
        <v>1128</v>
      </c>
      <c r="E23" s="97">
        <v>94</v>
      </c>
      <c r="F23" s="98">
        <v>1080</v>
      </c>
      <c r="G23" s="96">
        <v>528</v>
      </c>
      <c r="H23" s="96">
        <v>1608</v>
      </c>
      <c r="I23" s="97">
        <v>134</v>
      </c>
      <c r="J23" s="98">
        <v>1680</v>
      </c>
      <c r="K23" s="99">
        <v>528</v>
      </c>
      <c r="L23" s="96">
        <v>2208</v>
      </c>
      <c r="M23" s="97">
        <v>184</v>
      </c>
    </row>
    <row r="24" spans="1:13" x14ac:dyDescent="0.2">
      <c r="A24" s="85" t="s">
        <v>250</v>
      </c>
      <c r="B24" s="98">
        <v>1044</v>
      </c>
      <c r="C24" s="99">
        <v>157</v>
      </c>
      <c r="D24" s="99">
        <v>1201</v>
      </c>
      <c r="E24" s="100">
        <v>100.08333333333333</v>
      </c>
      <c r="F24" s="98">
        <v>1044</v>
      </c>
      <c r="G24" s="99">
        <v>457</v>
      </c>
      <c r="H24" s="99">
        <v>1501</v>
      </c>
      <c r="I24" s="100">
        <v>125.08333333333333</v>
      </c>
      <c r="J24" s="98">
        <v>1244</v>
      </c>
      <c r="K24" s="99">
        <v>457</v>
      </c>
      <c r="L24" s="99">
        <v>1701</v>
      </c>
      <c r="M24" s="100">
        <v>141.75</v>
      </c>
    </row>
    <row r="25" spans="1:13" x14ac:dyDescent="0.2">
      <c r="A25" s="171" t="s">
        <v>251</v>
      </c>
      <c r="B25" s="107">
        <v>396</v>
      </c>
      <c r="C25" s="108">
        <v>624</v>
      </c>
      <c r="D25" s="108">
        <v>1020</v>
      </c>
      <c r="E25" s="109">
        <v>85</v>
      </c>
      <c r="F25" s="107">
        <v>1452</v>
      </c>
      <c r="G25" s="108">
        <v>720</v>
      </c>
      <c r="H25" s="108">
        <v>2172</v>
      </c>
      <c r="I25" s="109">
        <v>181</v>
      </c>
      <c r="J25" s="107">
        <v>1812</v>
      </c>
      <c r="K25" s="108">
        <v>918</v>
      </c>
      <c r="L25" s="108">
        <v>2730</v>
      </c>
      <c r="M25" s="109">
        <v>227.5</v>
      </c>
    </row>
    <row r="26" spans="1:13" x14ac:dyDescent="0.2">
      <c r="A26" s="85" t="s">
        <v>252</v>
      </c>
      <c r="B26" s="95">
        <v>1014</v>
      </c>
      <c r="C26" s="96">
        <v>150</v>
      </c>
      <c r="D26" s="96">
        <v>1164</v>
      </c>
      <c r="E26" s="97">
        <v>97</v>
      </c>
      <c r="F26" s="98">
        <v>1644</v>
      </c>
      <c r="G26" s="96">
        <v>150</v>
      </c>
      <c r="H26" s="96">
        <v>1794</v>
      </c>
      <c r="I26" s="97">
        <v>149.5</v>
      </c>
      <c r="J26" s="98">
        <v>2228</v>
      </c>
      <c r="K26" s="99">
        <v>150</v>
      </c>
      <c r="L26" s="96">
        <v>2378</v>
      </c>
      <c r="M26" s="97">
        <v>198.16666666666666</v>
      </c>
    </row>
    <row r="27" spans="1:13" x14ac:dyDescent="0.2">
      <c r="A27" s="85" t="s">
        <v>253</v>
      </c>
      <c r="B27" s="98">
        <v>636</v>
      </c>
      <c r="C27" s="99">
        <v>444</v>
      </c>
      <c r="D27" s="99">
        <v>1080</v>
      </c>
      <c r="E27" s="100">
        <v>90</v>
      </c>
      <c r="F27" s="98">
        <v>636</v>
      </c>
      <c r="G27" s="99">
        <v>1392</v>
      </c>
      <c r="H27" s="99">
        <v>2028</v>
      </c>
      <c r="I27" s="100">
        <v>169</v>
      </c>
      <c r="J27" s="98">
        <v>1236</v>
      </c>
      <c r="K27" s="99">
        <v>1392</v>
      </c>
      <c r="L27" s="99">
        <v>2628</v>
      </c>
      <c r="M27" s="100">
        <v>219</v>
      </c>
    </row>
    <row r="28" spans="1:13" x14ac:dyDescent="0.2">
      <c r="A28" s="171" t="s">
        <v>254</v>
      </c>
      <c r="B28" s="107">
        <v>600</v>
      </c>
      <c r="C28" s="108">
        <v>1050</v>
      </c>
      <c r="D28" s="108">
        <v>1650</v>
      </c>
      <c r="E28" s="109">
        <v>137.5</v>
      </c>
      <c r="F28" s="107">
        <v>1200</v>
      </c>
      <c r="G28" s="108">
        <v>1050</v>
      </c>
      <c r="H28" s="108">
        <v>2250</v>
      </c>
      <c r="I28" s="109">
        <v>187.5</v>
      </c>
      <c r="J28" s="107">
        <v>1824</v>
      </c>
      <c r="K28" s="108">
        <v>1050</v>
      </c>
      <c r="L28" s="108">
        <v>2874</v>
      </c>
      <c r="M28" s="109">
        <v>239.5</v>
      </c>
    </row>
    <row r="29" spans="1:13" x14ac:dyDescent="0.2">
      <c r="A29" s="85" t="s">
        <v>255</v>
      </c>
      <c r="B29" s="95">
        <v>708</v>
      </c>
      <c r="C29" s="96">
        <v>375</v>
      </c>
      <c r="D29" s="96">
        <v>1083</v>
      </c>
      <c r="E29" s="97">
        <v>90.25</v>
      </c>
      <c r="F29" s="98">
        <v>1566</v>
      </c>
      <c r="G29" s="96">
        <v>375</v>
      </c>
      <c r="H29" s="96">
        <v>1941</v>
      </c>
      <c r="I29" s="97">
        <v>161.75</v>
      </c>
      <c r="J29" s="98">
        <v>1776</v>
      </c>
      <c r="K29" s="99">
        <v>375</v>
      </c>
      <c r="L29" s="96">
        <v>2151</v>
      </c>
      <c r="M29" s="97">
        <v>179.25</v>
      </c>
    </row>
    <row r="30" spans="1:13" x14ac:dyDescent="0.2">
      <c r="A30" s="85" t="s">
        <v>368</v>
      </c>
      <c r="B30" s="98">
        <v>1056</v>
      </c>
      <c r="C30" s="99">
        <v>24</v>
      </c>
      <c r="D30" s="99">
        <v>1080</v>
      </c>
      <c r="E30" s="100">
        <v>90</v>
      </c>
      <c r="F30" s="98">
        <v>2400</v>
      </c>
      <c r="G30" s="99">
        <v>24</v>
      </c>
      <c r="H30" s="99">
        <v>2424</v>
      </c>
      <c r="I30" s="100">
        <v>202</v>
      </c>
      <c r="J30" s="98">
        <v>3060</v>
      </c>
      <c r="K30" s="99">
        <v>24</v>
      </c>
      <c r="L30" s="99">
        <v>3084</v>
      </c>
      <c r="M30" s="100">
        <v>257</v>
      </c>
    </row>
    <row r="31" spans="1:13" x14ac:dyDescent="0.2">
      <c r="A31" s="171" t="s">
        <v>256</v>
      </c>
      <c r="B31" s="107">
        <v>1272</v>
      </c>
      <c r="C31" s="108">
        <v>192</v>
      </c>
      <c r="D31" s="108">
        <v>1464</v>
      </c>
      <c r="E31" s="109">
        <v>122</v>
      </c>
      <c r="F31" s="107">
        <v>1488</v>
      </c>
      <c r="G31" s="108">
        <v>192</v>
      </c>
      <c r="H31" s="108">
        <v>1680</v>
      </c>
      <c r="I31" s="109">
        <v>140</v>
      </c>
      <c r="J31" s="107">
        <v>2172</v>
      </c>
      <c r="K31" s="108">
        <v>192</v>
      </c>
      <c r="L31" s="108">
        <v>2364</v>
      </c>
      <c r="M31" s="109">
        <v>197</v>
      </c>
    </row>
    <row r="32" spans="1:13" x14ac:dyDescent="0.2">
      <c r="A32" s="85" t="s">
        <v>257</v>
      </c>
      <c r="B32" s="95">
        <v>576</v>
      </c>
      <c r="C32" s="96">
        <v>360</v>
      </c>
      <c r="D32" s="96">
        <v>936</v>
      </c>
      <c r="E32" s="97">
        <v>78</v>
      </c>
      <c r="F32" s="98">
        <v>1248</v>
      </c>
      <c r="G32" s="96">
        <v>360</v>
      </c>
      <c r="H32" s="96">
        <v>1608</v>
      </c>
      <c r="I32" s="97">
        <v>134</v>
      </c>
      <c r="J32" s="98">
        <v>1752</v>
      </c>
      <c r="K32" s="99">
        <v>360</v>
      </c>
      <c r="L32" s="96">
        <v>2112</v>
      </c>
      <c r="M32" s="97">
        <v>176</v>
      </c>
    </row>
    <row r="33" spans="1:13" x14ac:dyDescent="0.2">
      <c r="A33" s="85" t="s">
        <v>258</v>
      </c>
      <c r="B33" s="98">
        <v>540</v>
      </c>
      <c r="C33" s="99">
        <v>589</v>
      </c>
      <c r="D33" s="99">
        <v>1129</v>
      </c>
      <c r="E33" s="100">
        <v>94.083333333333329</v>
      </c>
      <c r="F33" s="98">
        <v>648</v>
      </c>
      <c r="G33" s="99">
        <v>1165</v>
      </c>
      <c r="H33" s="99">
        <v>1813</v>
      </c>
      <c r="I33" s="100">
        <v>151.08333333333334</v>
      </c>
      <c r="J33" s="98">
        <v>1392</v>
      </c>
      <c r="K33" s="99">
        <v>1165</v>
      </c>
      <c r="L33" s="99">
        <v>2557</v>
      </c>
      <c r="M33" s="100">
        <v>213.08333333333334</v>
      </c>
    </row>
    <row r="34" spans="1:13" x14ac:dyDescent="0.2">
      <c r="A34" s="171" t="s">
        <v>259</v>
      </c>
      <c r="B34" s="107">
        <v>684</v>
      </c>
      <c r="C34" s="108">
        <v>516</v>
      </c>
      <c r="D34" s="108">
        <v>1200</v>
      </c>
      <c r="E34" s="109">
        <v>100</v>
      </c>
      <c r="F34" s="107">
        <v>1380</v>
      </c>
      <c r="G34" s="108">
        <v>900</v>
      </c>
      <c r="H34" s="108">
        <v>2280</v>
      </c>
      <c r="I34" s="109">
        <v>190</v>
      </c>
      <c r="J34" s="107">
        <v>2472</v>
      </c>
      <c r="K34" s="108">
        <v>1068</v>
      </c>
      <c r="L34" s="108">
        <v>3540</v>
      </c>
      <c r="M34" s="109">
        <v>295</v>
      </c>
    </row>
    <row r="35" spans="1:13" x14ac:dyDescent="0.2">
      <c r="A35" s="85" t="s">
        <v>260</v>
      </c>
      <c r="B35" s="95">
        <v>552</v>
      </c>
      <c r="C35" s="96">
        <v>725</v>
      </c>
      <c r="D35" s="96">
        <v>1277</v>
      </c>
      <c r="E35" s="97">
        <v>106.41666666666667</v>
      </c>
      <c r="F35" s="98">
        <v>1296</v>
      </c>
      <c r="G35" s="96">
        <v>725</v>
      </c>
      <c r="H35" s="96">
        <v>2021</v>
      </c>
      <c r="I35" s="97">
        <v>168.41666666666666</v>
      </c>
      <c r="J35" s="98">
        <v>1872</v>
      </c>
      <c r="K35" s="99">
        <v>725</v>
      </c>
      <c r="L35" s="96">
        <v>2597</v>
      </c>
      <c r="M35" s="97">
        <v>216.41666666666666</v>
      </c>
    </row>
    <row r="36" spans="1:13" x14ac:dyDescent="0.2">
      <c r="A36" s="85" t="s">
        <v>261</v>
      </c>
      <c r="B36" s="98">
        <v>864</v>
      </c>
      <c r="C36" s="99">
        <v>276</v>
      </c>
      <c r="D36" s="99">
        <v>1140</v>
      </c>
      <c r="E36" s="100">
        <v>95</v>
      </c>
      <c r="F36" s="98">
        <v>1476</v>
      </c>
      <c r="G36" s="99">
        <v>276</v>
      </c>
      <c r="H36" s="99">
        <v>1752</v>
      </c>
      <c r="I36" s="100">
        <v>146</v>
      </c>
      <c r="J36" s="98">
        <v>1998</v>
      </c>
      <c r="K36" s="99">
        <v>276</v>
      </c>
      <c r="L36" s="99">
        <v>2274</v>
      </c>
      <c r="M36" s="100">
        <v>189.5</v>
      </c>
    </row>
    <row r="37" spans="1:13" x14ac:dyDescent="0.2">
      <c r="A37" s="171" t="s">
        <v>262</v>
      </c>
      <c r="B37" s="107">
        <v>396</v>
      </c>
      <c r="C37" s="108">
        <v>660</v>
      </c>
      <c r="D37" s="108">
        <v>1056</v>
      </c>
      <c r="E37" s="109">
        <v>88</v>
      </c>
      <c r="F37" s="107">
        <v>396</v>
      </c>
      <c r="G37" s="108">
        <v>1440</v>
      </c>
      <c r="H37" s="108">
        <v>1836</v>
      </c>
      <c r="I37" s="109">
        <v>153</v>
      </c>
      <c r="J37" s="107">
        <v>396</v>
      </c>
      <c r="K37" s="108">
        <v>1944</v>
      </c>
      <c r="L37" s="108">
        <v>2340</v>
      </c>
      <c r="M37" s="109">
        <v>195</v>
      </c>
    </row>
    <row r="38" spans="1:13" x14ac:dyDescent="0.2">
      <c r="A38" s="85" t="s">
        <v>263</v>
      </c>
      <c r="B38" s="95">
        <v>684</v>
      </c>
      <c r="C38" s="96">
        <v>300</v>
      </c>
      <c r="D38" s="96">
        <v>984</v>
      </c>
      <c r="E38" s="97">
        <v>82</v>
      </c>
      <c r="F38" s="98">
        <v>684</v>
      </c>
      <c r="G38" s="96">
        <v>900</v>
      </c>
      <c r="H38" s="96">
        <v>1584</v>
      </c>
      <c r="I38" s="97">
        <v>132</v>
      </c>
      <c r="J38" s="98">
        <v>1884</v>
      </c>
      <c r="K38" s="99">
        <v>300</v>
      </c>
      <c r="L38" s="96">
        <v>2184</v>
      </c>
      <c r="M38" s="97">
        <v>182</v>
      </c>
    </row>
    <row r="39" spans="1:13" x14ac:dyDescent="0.2">
      <c r="A39" s="85" t="s">
        <v>264</v>
      </c>
      <c r="B39" s="98">
        <v>780</v>
      </c>
      <c r="C39" s="99">
        <v>1095</v>
      </c>
      <c r="D39" s="99">
        <v>1875</v>
      </c>
      <c r="E39" s="100">
        <v>156.25</v>
      </c>
      <c r="F39" s="98">
        <v>1440</v>
      </c>
      <c r="G39" s="99">
        <v>1095</v>
      </c>
      <c r="H39" s="99">
        <v>2535</v>
      </c>
      <c r="I39" s="100">
        <v>211.25</v>
      </c>
      <c r="J39" s="98">
        <v>2100</v>
      </c>
      <c r="K39" s="99">
        <v>1095</v>
      </c>
      <c r="L39" s="99">
        <v>3195</v>
      </c>
      <c r="M39" s="100">
        <v>266.25</v>
      </c>
    </row>
    <row r="40" spans="1:13" x14ac:dyDescent="0.2">
      <c r="A40" s="171" t="s">
        <v>265</v>
      </c>
      <c r="B40" s="107">
        <v>936</v>
      </c>
      <c r="C40" s="108">
        <v>0</v>
      </c>
      <c r="D40" s="108">
        <v>936</v>
      </c>
      <c r="E40" s="109">
        <v>78</v>
      </c>
      <c r="F40" s="107">
        <v>1620</v>
      </c>
      <c r="G40" s="108">
        <v>0</v>
      </c>
      <c r="H40" s="108">
        <v>1620</v>
      </c>
      <c r="I40" s="109">
        <v>135</v>
      </c>
      <c r="J40" s="107">
        <v>2520</v>
      </c>
      <c r="K40" s="108">
        <v>0</v>
      </c>
      <c r="L40" s="108">
        <v>2520</v>
      </c>
      <c r="M40" s="109">
        <v>210</v>
      </c>
    </row>
    <row r="41" spans="1:13" x14ac:dyDescent="0.2">
      <c r="A41" s="85" t="s">
        <v>266</v>
      </c>
      <c r="B41" s="95">
        <v>348</v>
      </c>
      <c r="C41" s="96">
        <v>782</v>
      </c>
      <c r="D41" s="96">
        <v>1130</v>
      </c>
      <c r="E41" s="97">
        <v>94.166666666666671</v>
      </c>
      <c r="F41" s="98">
        <v>1164</v>
      </c>
      <c r="G41" s="96">
        <v>782</v>
      </c>
      <c r="H41" s="96">
        <v>1946</v>
      </c>
      <c r="I41" s="97">
        <v>162.16666666666666</v>
      </c>
      <c r="J41" s="98">
        <v>1356</v>
      </c>
      <c r="K41" s="99">
        <v>782</v>
      </c>
      <c r="L41" s="96">
        <v>2138</v>
      </c>
      <c r="M41" s="97">
        <v>178.16666666666666</v>
      </c>
    </row>
    <row r="42" spans="1:13" x14ac:dyDescent="0.2">
      <c r="A42" s="85" t="s">
        <v>267</v>
      </c>
      <c r="B42" s="98">
        <v>924</v>
      </c>
      <c r="C42" s="99">
        <v>738</v>
      </c>
      <c r="D42" s="99">
        <v>1662</v>
      </c>
      <c r="E42" s="100">
        <v>138.5</v>
      </c>
      <c r="F42" s="98">
        <v>1044</v>
      </c>
      <c r="G42" s="99">
        <v>738</v>
      </c>
      <c r="H42" s="99">
        <v>1782</v>
      </c>
      <c r="I42" s="100">
        <v>148.5</v>
      </c>
      <c r="J42" s="98">
        <v>2400</v>
      </c>
      <c r="K42" s="99">
        <v>738</v>
      </c>
      <c r="L42" s="99">
        <v>3138</v>
      </c>
      <c r="M42" s="100">
        <v>261.5</v>
      </c>
    </row>
    <row r="43" spans="1:13" x14ac:dyDescent="0.2">
      <c r="A43" s="171" t="s">
        <v>268</v>
      </c>
      <c r="B43" s="107">
        <v>732</v>
      </c>
      <c r="C43" s="108">
        <v>519</v>
      </c>
      <c r="D43" s="108">
        <v>1251</v>
      </c>
      <c r="E43" s="109">
        <v>104.25</v>
      </c>
      <c r="F43" s="107">
        <v>732</v>
      </c>
      <c r="G43" s="108">
        <v>1299</v>
      </c>
      <c r="H43" s="108">
        <v>2031</v>
      </c>
      <c r="I43" s="109">
        <v>169.25</v>
      </c>
      <c r="J43" s="107">
        <v>2424</v>
      </c>
      <c r="K43" s="108">
        <v>519</v>
      </c>
      <c r="L43" s="108">
        <v>2943</v>
      </c>
      <c r="M43" s="109">
        <v>245.25</v>
      </c>
    </row>
    <row r="44" spans="1:13" x14ac:dyDescent="0.2">
      <c r="A44" s="85" t="s">
        <v>269</v>
      </c>
      <c r="B44" s="95">
        <v>768</v>
      </c>
      <c r="C44" s="96">
        <v>0</v>
      </c>
      <c r="D44" s="96">
        <v>768</v>
      </c>
      <c r="E44" s="97">
        <v>64</v>
      </c>
      <c r="F44" s="98">
        <v>1512</v>
      </c>
      <c r="G44" s="96">
        <v>0</v>
      </c>
      <c r="H44" s="96">
        <v>1512</v>
      </c>
      <c r="I44" s="97">
        <v>126</v>
      </c>
      <c r="J44" s="98">
        <v>3660</v>
      </c>
      <c r="K44" s="99">
        <v>0</v>
      </c>
      <c r="L44" s="96">
        <v>3660</v>
      </c>
      <c r="M44" s="97">
        <v>305</v>
      </c>
    </row>
    <row r="45" spans="1:13" x14ac:dyDescent="0.2">
      <c r="A45" s="85" t="s">
        <v>270</v>
      </c>
      <c r="B45" s="98">
        <v>0</v>
      </c>
      <c r="C45" s="99">
        <v>0</v>
      </c>
      <c r="D45" s="99">
        <v>1368</v>
      </c>
      <c r="E45" s="100">
        <v>114</v>
      </c>
      <c r="F45" s="98">
        <v>0</v>
      </c>
      <c r="G45" s="99">
        <v>0</v>
      </c>
      <c r="H45" s="99">
        <v>2256</v>
      </c>
      <c r="I45" s="100">
        <v>188</v>
      </c>
      <c r="J45" s="98">
        <v>0</v>
      </c>
      <c r="K45" s="99">
        <v>0</v>
      </c>
      <c r="L45" s="99">
        <v>4200</v>
      </c>
      <c r="M45" s="100">
        <v>350</v>
      </c>
    </row>
    <row r="46" spans="1:13" x14ac:dyDescent="0.2">
      <c r="A46" s="171" t="s">
        <v>271</v>
      </c>
      <c r="B46" s="107">
        <v>720</v>
      </c>
      <c r="C46" s="108">
        <v>482</v>
      </c>
      <c r="D46" s="108">
        <v>1202</v>
      </c>
      <c r="E46" s="109">
        <v>100.16666666666667</v>
      </c>
      <c r="F46" s="107">
        <v>804</v>
      </c>
      <c r="G46" s="108">
        <v>1106</v>
      </c>
      <c r="H46" s="108">
        <v>1910</v>
      </c>
      <c r="I46" s="109">
        <v>159.16666666666666</v>
      </c>
      <c r="J46" s="107">
        <v>912</v>
      </c>
      <c r="K46" s="108">
        <v>1706</v>
      </c>
      <c r="L46" s="108">
        <v>2618</v>
      </c>
      <c r="M46" s="109">
        <v>218.16666666666666</v>
      </c>
    </row>
    <row r="47" spans="1:13" x14ac:dyDescent="0.2">
      <c r="A47" s="85" t="s">
        <v>272</v>
      </c>
      <c r="B47" s="95">
        <v>600</v>
      </c>
      <c r="C47" s="96">
        <v>974</v>
      </c>
      <c r="D47" s="96">
        <v>1574</v>
      </c>
      <c r="E47" s="97">
        <v>131.16666666666666</v>
      </c>
      <c r="F47" s="98">
        <v>900</v>
      </c>
      <c r="G47" s="96">
        <v>974</v>
      </c>
      <c r="H47" s="96">
        <v>1874</v>
      </c>
      <c r="I47" s="97">
        <v>156.16666666666666</v>
      </c>
      <c r="J47" s="98">
        <v>1500</v>
      </c>
      <c r="K47" s="99">
        <v>974</v>
      </c>
      <c r="L47" s="96">
        <v>2474</v>
      </c>
      <c r="M47" s="97">
        <v>206.16666666666666</v>
      </c>
    </row>
    <row r="48" spans="1:13" x14ac:dyDescent="0.2">
      <c r="A48" s="85" t="s">
        <v>273</v>
      </c>
      <c r="B48" s="98">
        <v>468</v>
      </c>
      <c r="C48" s="99">
        <v>588</v>
      </c>
      <c r="D48" s="99">
        <v>1056</v>
      </c>
      <c r="E48" s="100">
        <v>88</v>
      </c>
      <c r="F48" s="98">
        <v>468</v>
      </c>
      <c r="G48" s="99">
        <v>1500</v>
      </c>
      <c r="H48" s="99">
        <v>1968</v>
      </c>
      <c r="I48" s="100">
        <v>164</v>
      </c>
      <c r="J48" s="98">
        <v>1800</v>
      </c>
      <c r="K48" s="99">
        <v>588</v>
      </c>
      <c r="L48" s="99">
        <v>2388</v>
      </c>
      <c r="M48" s="100">
        <v>199</v>
      </c>
    </row>
    <row r="49" spans="1:17" x14ac:dyDescent="0.2">
      <c r="A49" s="171" t="s">
        <v>274</v>
      </c>
      <c r="B49" s="107">
        <v>384</v>
      </c>
      <c r="C49" s="108">
        <v>828</v>
      </c>
      <c r="D49" s="108">
        <v>1212</v>
      </c>
      <c r="E49" s="109">
        <v>101</v>
      </c>
      <c r="F49" s="107">
        <v>384</v>
      </c>
      <c r="G49" s="108">
        <v>1548</v>
      </c>
      <c r="H49" s="108">
        <v>1932</v>
      </c>
      <c r="I49" s="109">
        <v>161</v>
      </c>
      <c r="J49" s="107">
        <v>672</v>
      </c>
      <c r="K49" s="108">
        <v>1548</v>
      </c>
      <c r="L49" s="108">
        <v>2220</v>
      </c>
      <c r="M49" s="109">
        <v>185</v>
      </c>
    </row>
    <row r="50" spans="1:17" x14ac:dyDescent="0.2">
      <c r="A50" s="85" t="s">
        <v>275</v>
      </c>
      <c r="B50" s="95">
        <v>720</v>
      </c>
      <c r="C50" s="96">
        <v>600</v>
      </c>
      <c r="D50" s="96">
        <v>1320</v>
      </c>
      <c r="E50" s="97">
        <v>110</v>
      </c>
      <c r="F50" s="98">
        <v>1200</v>
      </c>
      <c r="G50" s="96">
        <v>600</v>
      </c>
      <c r="H50" s="96">
        <v>1800</v>
      </c>
      <c r="I50" s="97">
        <v>150</v>
      </c>
      <c r="J50" s="98">
        <v>1920</v>
      </c>
      <c r="K50" s="99">
        <v>600</v>
      </c>
      <c r="L50" s="96">
        <v>2520</v>
      </c>
      <c r="M50" s="97">
        <v>210</v>
      </c>
    </row>
    <row r="51" spans="1:17" x14ac:dyDescent="0.2">
      <c r="A51" s="85" t="s">
        <v>276</v>
      </c>
      <c r="B51" s="98">
        <v>624</v>
      </c>
      <c r="C51" s="99">
        <v>660</v>
      </c>
      <c r="D51" s="99">
        <v>1284</v>
      </c>
      <c r="E51" s="100">
        <v>107</v>
      </c>
      <c r="F51" s="98">
        <v>624</v>
      </c>
      <c r="G51" s="99">
        <v>1296</v>
      </c>
      <c r="H51" s="99">
        <v>1920</v>
      </c>
      <c r="I51" s="100">
        <v>160</v>
      </c>
      <c r="J51" s="98">
        <v>1776</v>
      </c>
      <c r="K51" s="99">
        <v>660</v>
      </c>
      <c r="L51" s="99">
        <v>2436</v>
      </c>
      <c r="M51" s="100">
        <v>203</v>
      </c>
    </row>
    <row r="52" spans="1:17" x14ac:dyDescent="0.2">
      <c r="A52" s="171" t="s">
        <v>277</v>
      </c>
      <c r="B52" s="107">
        <v>1224</v>
      </c>
      <c r="C52" s="108">
        <v>240</v>
      </c>
      <c r="D52" s="108">
        <v>1464</v>
      </c>
      <c r="E52" s="109">
        <v>122</v>
      </c>
      <c r="F52" s="107">
        <v>2040</v>
      </c>
      <c r="G52" s="108">
        <v>240</v>
      </c>
      <c r="H52" s="108">
        <v>2280</v>
      </c>
      <c r="I52" s="109">
        <v>190</v>
      </c>
      <c r="J52" s="107">
        <v>2880</v>
      </c>
      <c r="K52" s="108">
        <v>240</v>
      </c>
      <c r="L52" s="108">
        <v>3120</v>
      </c>
      <c r="M52" s="109">
        <v>260</v>
      </c>
    </row>
    <row r="53" spans="1:17" x14ac:dyDescent="0.2">
      <c r="A53" s="85" t="s">
        <v>210</v>
      </c>
      <c r="B53" s="95">
        <v>732</v>
      </c>
      <c r="C53" s="96">
        <v>456</v>
      </c>
      <c r="D53" s="96">
        <v>1188</v>
      </c>
      <c r="E53" s="97">
        <v>99</v>
      </c>
      <c r="F53" s="98">
        <v>1260</v>
      </c>
      <c r="G53" s="96">
        <v>492</v>
      </c>
      <c r="H53" s="96">
        <v>1752</v>
      </c>
      <c r="I53" s="97">
        <v>146</v>
      </c>
      <c r="J53" s="98">
        <v>1644</v>
      </c>
      <c r="K53" s="99">
        <v>492</v>
      </c>
      <c r="L53" s="96">
        <v>2136</v>
      </c>
      <c r="M53" s="97">
        <v>178</v>
      </c>
    </row>
    <row r="54" spans="1:17" x14ac:dyDescent="0.2">
      <c r="A54" s="85" t="s">
        <v>211</v>
      </c>
      <c r="B54" s="98">
        <v>384</v>
      </c>
      <c r="C54" s="99">
        <v>816</v>
      </c>
      <c r="D54" s="99">
        <v>1200</v>
      </c>
      <c r="E54" s="100">
        <v>100</v>
      </c>
      <c r="F54" s="98">
        <v>384</v>
      </c>
      <c r="G54" s="99">
        <v>1428</v>
      </c>
      <c r="H54" s="99">
        <v>1812</v>
      </c>
      <c r="I54" s="100">
        <v>151</v>
      </c>
      <c r="J54" s="98">
        <v>1008</v>
      </c>
      <c r="K54" s="99">
        <v>1428</v>
      </c>
      <c r="L54" s="99">
        <v>2436</v>
      </c>
      <c r="M54" s="100">
        <v>203</v>
      </c>
    </row>
    <row r="55" spans="1:17" s="105" customFormat="1" x14ac:dyDescent="0.2">
      <c r="A55" s="101" t="s">
        <v>232</v>
      </c>
      <c r="B55" s="102">
        <v>735.30612244897964</v>
      </c>
      <c r="C55" s="103">
        <v>440.44</v>
      </c>
      <c r="D55" s="103">
        <v>1188.4000000000001</v>
      </c>
      <c r="E55" s="104">
        <v>99.033333333333317</v>
      </c>
      <c r="F55" s="102">
        <v>1134.9795918367347</v>
      </c>
      <c r="G55" s="103">
        <v>697.72</v>
      </c>
      <c r="H55" s="103">
        <v>1855.12</v>
      </c>
      <c r="I55" s="104">
        <v>154.59333333333336</v>
      </c>
      <c r="J55" s="102">
        <v>1946.408163265306</v>
      </c>
      <c r="K55" s="103">
        <v>623.91999999999996</v>
      </c>
      <c r="L55" s="103">
        <v>2615.4</v>
      </c>
      <c r="M55" s="104">
        <v>217.95</v>
      </c>
    </row>
    <row r="57" spans="1:17" x14ac:dyDescent="0.2">
      <c r="A57" s="105" t="s">
        <v>392</v>
      </c>
    </row>
    <row r="58" spans="1:17" x14ac:dyDescent="0.2">
      <c r="A58" s="83"/>
      <c r="B58" s="291" t="s">
        <v>221</v>
      </c>
      <c r="C58" s="293"/>
      <c r="D58" s="293"/>
      <c r="E58" s="292"/>
      <c r="F58" s="291" t="s">
        <v>203</v>
      </c>
      <c r="G58" s="293"/>
      <c r="H58" s="293"/>
      <c r="I58" s="292"/>
      <c r="J58" s="291" t="s">
        <v>131</v>
      </c>
      <c r="K58" s="293"/>
      <c r="L58" s="293"/>
      <c r="M58" s="292"/>
    </row>
    <row r="59" spans="1:17" x14ac:dyDescent="0.2">
      <c r="A59" s="87"/>
      <c r="B59" s="88" t="s">
        <v>134</v>
      </c>
      <c r="C59" s="89" t="s">
        <v>135</v>
      </c>
      <c r="D59" s="89" t="s">
        <v>227</v>
      </c>
      <c r="E59" s="90" t="s">
        <v>228</v>
      </c>
      <c r="F59" s="88" t="s">
        <v>134</v>
      </c>
      <c r="G59" s="89" t="s">
        <v>135</v>
      </c>
      <c r="H59" s="89" t="s">
        <v>227</v>
      </c>
      <c r="I59" s="90" t="s">
        <v>228</v>
      </c>
      <c r="J59" s="88" t="s">
        <v>134</v>
      </c>
      <c r="K59" s="89" t="s">
        <v>135</v>
      </c>
      <c r="L59" s="89" t="s">
        <v>227</v>
      </c>
      <c r="M59" s="90" t="s">
        <v>228</v>
      </c>
    </row>
    <row r="60" spans="1:17" x14ac:dyDescent="0.2">
      <c r="A60" s="91" t="s">
        <v>229</v>
      </c>
      <c r="B60" s="92" t="s">
        <v>230</v>
      </c>
      <c r="C60" s="93" t="s">
        <v>230</v>
      </c>
      <c r="D60" s="93" t="s">
        <v>230</v>
      </c>
      <c r="E60" s="94" t="s">
        <v>231</v>
      </c>
      <c r="F60" s="92" t="s">
        <v>230</v>
      </c>
      <c r="G60" s="93" t="s">
        <v>230</v>
      </c>
      <c r="H60" s="93" t="s">
        <v>230</v>
      </c>
      <c r="I60" s="94" t="s">
        <v>231</v>
      </c>
      <c r="J60" s="92" t="s">
        <v>230</v>
      </c>
      <c r="K60" s="93" t="s">
        <v>230</v>
      </c>
      <c r="L60" s="93" t="s">
        <v>230</v>
      </c>
      <c r="M60" s="94" t="s">
        <v>231</v>
      </c>
    </row>
    <row r="61" spans="1:17" x14ac:dyDescent="0.2">
      <c r="A61" s="85" t="s">
        <v>233</v>
      </c>
      <c r="B61" s="95">
        <v>1188</v>
      </c>
      <c r="C61" s="96">
        <v>62</v>
      </c>
      <c r="D61" s="96">
        <v>1250</v>
      </c>
      <c r="E61" s="97">
        <v>104.16666666666667</v>
      </c>
      <c r="F61" s="95">
        <v>2580</v>
      </c>
      <c r="G61" s="96">
        <v>62</v>
      </c>
      <c r="H61" s="96">
        <v>2642</v>
      </c>
      <c r="I61" s="97">
        <v>220.16666666666666</v>
      </c>
      <c r="J61" s="95">
        <v>5592</v>
      </c>
      <c r="K61" s="96">
        <v>62</v>
      </c>
      <c r="L61" s="96">
        <v>5654</v>
      </c>
      <c r="M61" s="97">
        <v>471.16666666666669</v>
      </c>
      <c r="O61" s="329"/>
      <c r="P61" s="329"/>
      <c r="Q61" s="329"/>
    </row>
    <row r="62" spans="1:17" x14ac:dyDescent="0.2">
      <c r="A62" s="85" t="s">
        <v>234</v>
      </c>
      <c r="B62" s="98">
        <v>564</v>
      </c>
      <c r="C62" s="99">
        <v>289</v>
      </c>
      <c r="D62" s="99">
        <v>853</v>
      </c>
      <c r="E62" s="100">
        <v>71.083333333333329</v>
      </c>
      <c r="F62" s="98">
        <v>1128</v>
      </c>
      <c r="G62" s="99">
        <v>289</v>
      </c>
      <c r="H62" s="99">
        <v>1417</v>
      </c>
      <c r="I62" s="100">
        <v>118.08333333333333</v>
      </c>
      <c r="J62" s="98">
        <v>1716</v>
      </c>
      <c r="K62" s="99">
        <v>289</v>
      </c>
      <c r="L62" s="99">
        <v>2005</v>
      </c>
      <c r="M62" s="100">
        <v>167.08333333333334</v>
      </c>
      <c r="N62" s="329"/>
      <c r="O62" s="329"/>
      <c r="P62" s="329"/>
      <c r="Q62" s="329"/>
    </row>
    <row r="63" spans="1:17" x14ac:dyDescent="0.2">
      <c r="A63" s="170" t="s">
        <v>235</v>
      </c>
      <c r="B63" s="107">
        <v>564</v>
      </c>
      <c r="C63" s="108">
        <v>504</v>
      </c>
      <c r="D63" s="108">
        <v>1068</v>
      </c>
      <c r="E63" s="109">
        <v>89</v>
      </c>
      <c r="F63" s="107">
        <v>564</v>
      </c>
      <c r="G63" s="108">
        <v>1020</v>
      </c>
      <c r="H63" s="108">
        <v>1584</v>
      </c>
      <c r="I63" s="109">
        <v>132</v>
      </c>
      <c r="J63" s="107">
        <v>1332</v>
      </c>
      <c r="K63" s="108">
        <v>1020</v>
      </c>
      <c r="L63" s="108">
        <v>2352</v>
      </c>
      <c r="M63" s="109">
        <v>196</v>
      </c>
      <c r="N63" s="329"/>
      <c r="O63" s="329"/>
      <c r="P63" s="329"/>
      <c r="Q63" s="329"/>
    </row>
    <row r="64" spans="1:17" x14ac:dyDescent="0.2">
      <c r="A64" s="85" t="s">
        <v>236</v>
      </c>
      <c r="B64" s="95">
        <v>804</v>
      </c>
      <c r="C64" s="96">
        <v>384</v>
      </c>
      <c r="D64" s="96">
        <v>1188</v>
      </c>
      <c r="E64" s="97">
        <v>99</v>
      </c>
      <c r="F64" s="95">
        <v>1320</v>
      </c>
      <c r="G64" s="96">
        <v>492</v>
      </c>
      <c r="H64" s="96">
        <v>1812</v>
      </c>
      <c r="I64" s="97">
        <v>151</v>
      </c>
      <c r="J64" s="95">
        <v>1860</v>
      </c>
      <c r="K64" s="96">
        <v>492</v>
      </c>
      <c r="L64" s="96">
        <v>2352</v>
      </c>
      <c r="M64" s="97">
        <v>196</v>
      </c>
      <c r="N64" s="329"/>
      <c r="O64" s="329"/>
      <c r="P64" s="329"/>
      <c r="Q64" s="329"/>
    </row>
    <row r="65" spans="1:17" x14ac:dyDescent="0.2">
      <c r="A65" s="85" t="s">
        <v>237</v>
      </c>
      <c r="B65" s="98">
        <v>804</v>
      </c>
      <c r="C65" s="99">
        <v>216</v>
      </c>
      <c r="D65" s="99">
        <v>1020</v>
      </c>
      <c r="E65" s="100">
        <v>85</v>
      </c>
      <c r="F65" s="98">
        <v>804</v>
      </c>
      <c r="G65" s="99">
        <v>2628</v>
      </c>
      <c r="H65" s="99">
        <v>3432</v>
      </c>
      <c r="I65" s="100">
        <v>286</v>
      </c>
      <c r="J65" s="98">
        <v>4020</v>
      </c>
      <c r="K65" s="99">
        <v>216</v>
      </c>
      <c r="L65" s="99">
        <v>4236</v>
      </c>
      <c r="M65" s="100">
        <v>353</v>
      </c>
      <c r="N65" s="329"/>
      <c r="O65" s="329"/>
      <c r="P65" s="329"/>
      <c r="Q65" s="329"/>
    </row>
    <row r="66" spans="1:17" x14ac:dyDescent="0.2">
      <c r="A66" s="170" t="s">
        <v>238</v>
      </c>
      <c r="B66" s="107">
        <v>708</v>
      </c>
      <c r="C66" s="108">
        <v>864</v>
      </c>
      <c r="D66" s="108">
        <v>1572</v>
      </c>
      <c r="E66" s="109">
        <v>131</v>
      </c>
      <c r="F66" s="107">
        <v>1404</v>
      </c>
      <c r="G66" s="108">
        <v>864</v>
      </c>
      <c r="H66" s="108">
        <v>2268</v>
      </c>
      <c r="I66" s="109">
        <v>189</v>
      </c>
      <c r="J66" s="107">
        <v>3312</v>
      </c>
      <c r="K66" s="108">
        <v>864</v>
      </c>
      <c r="L66" s="108">
        <v>4176</v>
      </c>
      <c r="M66" s="109">
        <v>348</v>
      </c>
      <c r="N66" s="329"/>
      <c r="O66" s="329"/>
      <c r="P66" s="329"/>
      <c r="Q66" s="329"/>
    </row>
    <row r="67" spans="1:17" x14ac:dyDescent="0.2">
      <c r="A67" s="85" t="s">
        <v>239</v>
      </c>
      <c r="B67" s="95">
        <v>780</v>
      </c>
      <c r="C67" s="96">
        <v>306</v>
      </c>
      <c r="D67" s="96">
        <v>1086</v>
      </c>
      <c r="E67" s="97">
        <v>90.5</v>
      </c>
      <c r="F67" s="95">
        <v>1188</v>
      </c>
      <c r="G67" s="96">
        <v>306</v>
      </c>
      <c r="H67" s="96">
        <v>1494</v>
      </c>
      <c r="I67" s="97">
        <v>124.5</v>
      </c>
      <c r="J67" s="95">
        <v>1836</v>
      </c>
      <c r="K67" s="96">
        <v>306</v>
      </c>
      <c r="L67" s="96">
        <v>2142</v>
      </c>
      <c r="M67" s="97">
        <v>178.5</v>
      </c>
      <c r="N67" s="329"/>
      <c r="O67" s="329"/>
      <c r="P67" s="329"/>
      <c r="Q67" s="329"/>
    </row>
    <row r="68" spans="1:17" x14ac:dyDescent="0.2">
      <c r="A68" s="85" t="s">
        <v>240</v>
      </c>
      <c r="B68" s="98">
        <v>1140</v>
      </c>
      <c r="C68" s="99">
        <v>0</v>
      </c>
      <c r="D68" s="99">
        <v>1140</v>
      </c>
      <c r="E68" s="100">
        <v>95</v>
      </c>
      <c r="F68" s="98">
        <v>1428</v>
      </c>
      <c r="G68" s="99">
        <v>0</v>
      </c>
      <c r="H68" s="99">
        <v>1428</v>
      </c>
      <c r="I68" s="100">
        <v>119</v>
      </c>
      <c r="J68" s="98">
        <v>2976</v>
      </c>
      <c r="K68" s="99">
        <v>0</v>
      </c>
      <c r="L68" s="99">
        <v>2976</v>
      </c>
      <c r="M68" s="100">
        <v>248</v>
      </c>
      <c r="N68" s="329"/>
      <c r="O68" s="329"/>
      <c r="P68" s="329"/>
      <c r="Q68" s="329"/>
    </row>
    <row r="69" spans="1:17" x14ac:dyDescent="0.2">
      <c r="A69" s="170" t="s">
        <v>241</v>
      </c>
      <c r="B69" s="107">
        <v>504</v>
      </c>
      <c r="C69" s="108">
        <v>696</v>
      </c>
      <c r="D69" s="108">
        <v>1200</v>
      </c>
      <c r="E69" s="109">
        <v>100</v>
      </c>
      <c r="F69" s="107">
        <v>504</v>
      </c>
      <c r="G69" s="108">
        <v>1236</v>
      </c>
      <c r="H69" s="108">
        <v>1740</v>
      </c>
      <c r="I69" s="109">
        <v>145</v>
      </c>
      <c r="J69" s="107">
        <v>936</v>
      </c>
      <c r="K69" s="108">
        <v>1236</v>
      </c>
      <c r="L69" s="108">
        <v>2172</v>
      </c>
      <c r="M69" s="109">
        <v>181</v>
      </c>
      <c r="N69" s="329"/>
      <c r="O69" s="329"/>
      <c r="P69" s="329"/>
      <c r="Q69" s="329"/>
    </row>
    <row r="70" spans="1:17" x14ac:dyDescent="0.2">
      <c r="A70" s="85" t="s">
        <v>242</v>
      </c>
      <c r="B70" s="95">
        <v>696</v>
      </c>
      <c r="C70" s="96">
        <v>744</v>
      </c>
      <c r="D70" s="96">
        <v>1440</v>
      </c>
      <c r="E70" s="97">
        <v>120</v>
      </c>
      <c r="F70" s="95">
        <v>696</v>
      </c>
      <c r="G70" s="96">
        <v>1020</v>
      </c>
      <c r="H70" s="96">
        <v>1716</v>
      </c>
      <c r="I70" s="97">
        <v>143</v>
      </c>
      <c r="J70" s="95">
        <v>1068</v>
      </c>
      <c r="K70" s="96">
        <v>1020</v>
      </c>
      <c r="L70" s="96">
        <v>2088</v>
      </c>
      <c r="M70" s="97">
        <v>174</v>
      </c>
      <c r="N70" s="329"/>
      <c r="O70" s="329"/>
      <c r="P70" s="329"/>
      <c r="Q70" s="329"/>
    </row>
    <row r="71" spans="1:17" x14ac:dyDescent="0.2">
      <c r="A71" s="85" t="s">
        <v>243</v>
      </c>
      <c r="B71" s="98">
        <v>840</v>
      </c>
      <c r="C71" s="99">
        <v>48</v>
      </c>
      <c r="D71" s="99">
        <v>888</v>
      </c>
      <c r="E71" s="100">
        <v>74</v>
      </c>
      <c r="F71" s="98">
        <v>840</v>
      </c>
      <c r="G71" s="99">
        <v>792</v>
      </c>
      <c r="H71" s="99">
        <v>1632</v>
      </c>
      <c r="I71" s="100">
        <v>136</v>
      </c>
      <c r="J71" s="98">
        <v>840</v>
      </c>
      <c r="K71" s="99">
        <v>972</v>
      </c>
      <c r="L71" s="99">
        <v>1812</v>
      </c>
      <c r="M71" s="100">
        <v>151</v>
      </c>
      <c r="N71" s="329"/>
      <c r="O71" s="329"/>
      <c r="P71" s="329"/>
      <c r="Q71" s="329"/>
    </row>
    <row r="72" spans="1:17" x14ac:dyDescent="0.2">
      <c r="A72" s="170" t="s">
        <v>244</v>
      </c>
      <c r="B72" s="107">
        <v>540</v>
      </c>
      <c r="C72" s="108">
        <v>207</v>
      </c>
      <c r="D72" s="108">
        <v>747</v>
      </c>
      <c r="E72" s="109">
        <v>62.25</v>
      </c>
      <c r="F72" s="107">
        <v>1020</v>
      </c>
      <c r="G72" s="108">
        <v>207</v>
      </c>
      <c r="H72" s="108">
        <v>1227</v>
      </c>
      <c r="I72" s="109">
        <v>102.25</v>
      </c>
      <c r="J72" s="107">
        <v>1380</v>
      </c>
      <c r="K72" s="108">
        <v>207</v>
      </c>
      <c r="L72" s="108">
        <v>1587</v>
      </c>
      <c r="M72" s="109">
        <v>132.25</v>
      </c>
      <c r="N72" s="329"/>
      <c r="O72" s="329"/>
      <c r="P72" s="329"/>
      <c r="Q72" s="329"/>
    </row>
    <row r="73" spans="1:17" x14ac:dyDescent="0.2">
      <c r="A73" s="85" t="s">
        <v>382</v>
      </c>
      <c r="B73" s="95">
        <v>660</v>
      </c>
      <c r="C73" s="96">
        <v>24</v>
      </c>
      <c r="D73" s="96">
        <v>684</v>
      </c>
      <c r="E73" s="97">
        <v>57</v>
      </c>
      <c r="F73" s="95">
        <v>1212</v>
      </c>
      <c r="G73" s="96">
        <v>24</v>
      </c>
      <c r="H73" s="96">
        <v>1236</v>
      </c>
      <c r="I73" s="97">
        <v>103</v>
      </c>
      <c r="J73" s="95">
        <v>2016</v>
      </c>
      <c r="K73" s="96">
        <v>24</v>
      </c>
      <c r="L73" s="96">
        <v>2040</v>
      </c>
      <c r="M73" s="97">
        <v>170</v>
      </c>
      <c r="N73" s="329"/>
      <c r="O73" s="329"/>
      <c r="P73" s="329"/>
      <c r="Q73" s="329"/>
    </row>
    <row r="74" spans="1:17" x14ac:dyDescent="0.2">
      <c r="A74" s="85" t="s">
        <v>245</v>
      </c>
      <c r="B74" s="98">
        <v>948</v>
      </c>
      <c r="C74" s="99">
        <v>0</v>
      </c>
      <c r="D74" s="99">
        <v>948</v>
      </c>
      <c r="E74" s="100">
        <v>79</v>
      </c>
      <c r="F74" s="98">
        <v>1620</v>
      </c>
      <c r="G74" s="99">
        <v>0</v>
      </c>
      <c r="H74" s="99">
        <v>1620</v>
      </c>
      <c r="I74" s="100">
        <v>135</v>
      </c>
      <c r="J74" s="98">
        <v>2400</v>
      </c>
      <c r="K74" s="99">
        <v>0</v>
      </c>
      <c r="L74" s="99">
        <v>2400</v>
      </c>
      <c r="M74" s="100">
        <v>200</v>
      </c>
      <c r="N74" s="329"/>
      <c r="O74" s="329"/>
      <c r="P74" s="329"/>
      <c r="Q74" s="329"/>
    </row>
    <row r="75" spans="1:17" x14ac:dyDescent="0.2">
      <c r="A75" s="170" t="s">
        <v>246</v>
      </c>
      <c r="B75" s="107">
        <v>828</v>
      </c>
      <c r="C75" s="108">
        <v>517</v>
      </c>
      <c r="D75" s="108">
        <v>1345</v>
      </c>
      <c r="E75" s="109">
        <v>112.08333333333333</v>
      </c>
      <c r="F75" s="107">
        <v>1428</v>
      </c>
      <c r="G75" s="108">
        <v>517</v>
      </c>
      <c r="H75" s="108">
        <v>1945</v>
      </c>
      <c r="I75" s="109">
        <v>162.08333333333334</v>
      </c>
      <c r="J75" s="107">
        <v>1872</v>
      </c>
      <c r="K75" s="108">
        <v>517</v>
      </c>
      <c r="L75" s="108">
        <v>2389</v>
      </c>
      <c r="M75" s="109">
        <v>199.08333333333334</v>
      </c>
      <c r="N75" s="329"/>
      <c r="O75" s="329"/>
      <c r="P75" s="329"/>
      <c r="Q75" s="329"/>
    </row>
    <row r="76" spans="1:17" x14ac:dyDescent="0.2">
      <c r="A76" s="85" t="s">
        <v>247</v>
      </c>
      <c r="B76" s="95">
        <v>1392</v>
      </c>
      <c r="C76" s="96">
        <v>240</v>
      </c>
      <c r="D76" s="96">
        <v>1632</v>
      </c>
      <c r="E76" s="97">
        <v>136</v>
      </c>
      <c r="F76" s="95">
        <v>1392</v>
      </c>
      <c r="G76" s="96">
        <v>240</v>
      </c>
      <c r="H76" s="96">
        <v>1632</v>
      </c>
      <c r="I76" s="97">
        <v>136</v>
      </c>
      <c r="J76" s="95">
        <v>2412</v>
      </c>
      <c r="K76" s="96">
        <v>240</v>
      </c>
      <c r="L76" s="96">
        <v>2652</v>
      </c>
      <c r="M76" s="97">
        <v>221</v>
      </c>
      <c r="N76" s="329"/>
      <c r="O76" s="329"/>
      <c r="P76" s="329"/>
      <c r="Q76" s="329"/>
    </row>
    <row r="77" spans="1:17" x14ac:dyDescent="0.2">
      <c r="A77" s="85" t="s">
        <v>292</v>
      </c>
      <c r="B77" s="98">
        <v>624</v>
      </c>
      <c r="C77" s="99">
        <v>778</v>
      </c>
      <c r="D77" s="99">
        <v>1402</v>
      </c>
      <c r="E77" s="100">
        <v>116.83333333333333</v>
      </c>
      <c r="F77" s="98">
        <v>960</v>
      </c>
      <c r="G77" s="99">
        <v>778</v>
      </c>
      <c r="H77" s="99">
        <v>1738</v>
      </c>
      <c r="I77" s="100">
        <v>144.83333333333334</v>
      </c>
      <c r="J77" s="98">
        <v>996</v>
      </c>
      <c r="K77" s="99">
        <v>778</v>
      </c>
      <c r="L77" s="99">
        <v>1774</v>
      </c>
      <c r="M77" s="100">
        <v>147.83333333333334</v>
      </c>
      <c r="N77" s="329"/>
      <c r="O77" s="329"/>
      <c r="P77" s="329"/>
      <c r="Q77" s="329"/>
    </row>
    <row r="78" spans="1:17" x14ac:dyDescent="0.2">
      <c r="A78" s="170" t="s">
        <v>248</v>
      </c>
      <c r="B78" s="107">
        <v>540</v>
      </c>
      <c r="C78" s="108">
        <v>395</v>
      </c>
      <c r="D78" s="108">
        <v>935</v>
      </c>
      <c r="E78" s="109">
        <v>77.916666666666671</v>
      </c>
      <c r="F78" s="107">
        <v>540</v>
      </c>
      <c r="G78" s="108">
        <v>659</v>
      </c>
      <c r="H78" s="108">
        <v>1199</v>
      </c>
      <c r="I78" s="109">
        <v>99.916666666666671</v>
      </c>
      <c r="J78" s="107">
        <v>1440</v>
      </c>
      <c r="K78" s="108">
        <v>659</v>
      </c>
      <c r="L78" s="108">
        <v>2099</v>
      </c>
      <c r="M78" s="109">
        <v>174.91666666666666</v>
      </c>
      <c r="N78" s="329"/>
      <c r="O78" s="329"/>
      <c r="P78" s="329"/>
      <c r="Q78" s="329"/>
    </row>
    <row r="79" spans="1:17" x14ac:dyDescent="0.2">
      <c r="A79" s="85" t="s">
        <v>249</v>
      </c>
      <c r="B79" s="95">
        <v>600</v>
      </c>
      <c r="C79" s="96">
        <v>528</v>
      </c>
      <c r="D79" s="96">
        <v>1128</v>
      </c>
      <c r="E79" s="97">
        <v>94</v>
      </c>
      <c r="F79" s="95">
        <v>1080</v>
      </c>
      <c r="G79" s="96">
        <v>528</v>
      </c>
      <c r="H79" s="96">
        <v>1608</v>
      </c>
      <c r="I79" s="97">
        <v>134</v>
      </c>
      <c r="J79" s="95">
        <v>1680</v>
      </c>
      <c r="K79" s="96">
        <v>528</v>
      </c>
      <c r="L79" s="96">
        <v>2208</v>
      </c>
      <c r="M79" s="97">
        <v>184</v>
      </c>
      <c r="N79" s="329"/>
      <c r="O79" s="329"/>
      <c r="P79" s="329"/>
      <c r="Q79" s="329"/>
    </row>
    <row r="80" spans="1:17" x14ac:dyDescent="0.2">
      <c r="A80" s="85" t="s">
        <v>250</v>
      </c>
      <c r="B80" s="98">
        <v>1044</v>
      </c>
      <c r="C80" s="99">
        <v>157</v>
      </c>
      <c r="D80" s="99">
        <v>1201</v>
      </c>
      <c r="E80" s="100">
        <v>100.08333333333333</v>
      </c>
      <c r="F80" s="98">
        <v>1044</v>
      </c>
      <c r="G80" s="99">
        <v>457</v>
      </c>
      <c r="H80" s="99">
        <v>1501</v>
      </c>
      <c r="I80" s="100">
        <v>125.08333333333333</v>
      </c>
      <c r="J80" s="98">
        <v>1244</v>
      </c>
      <c r="K80" s="99">
        <v>457</v>
      </c>
      <c r="L80" s="99">
        <v>1701</v>
      </c>
      <c r="M80" s="100">
        <v>141.75</v>
      </c>
      <c r="N80" s="329"/>
      <c r="O80" s="329"/>
      <c r="P80" s="329"/>
      <c r="Q80" s="329"/>
    </row>
    <row r="81" spans="1:17" x14ac:dyDescent="0.2">
      <c r="A81" s="170" t="s">
        <v>251</v>
      </c>
      <c r="B81" s="107">
        <v>396</v>
      </c>
      <c r="C81" s="108">
        <v>624</v>
      </c>
      <c r="D81" s="108">
        <v>1020</v>
      </c>
      <c r="E81" s="109">
        <v>85</v>
      </c>
      <c r="F81" s="107">
        <v>1452</v>
      </c>
      <c r="G81" s="108">
        <v>720</v>
      </c>
      <c r="H81" s="108">
        <v>2172</v>
      </c>
      <c r="I81" s="109">
        <v>181</v>
      </c>
      <c r="J81" s="107">
        <v>1812</v>
      </c>
      <c r="K81" s="108">
        <v>918</v>
      </c>
      <c r="L81" s="108">
        <v>2730</v>
      </c>
      <c r="M81" s="109">
        <v>227.5</v>
      </c>
      <c r="N81" s="329"/>
      <c r="O81" s="329"/>
      <c r="P81" s="329"/>
      <c r="Q81" s="329"/>
    </row>
    <row r="82" spans="1:17" x14ac:dyDescent="0.2">
      <c r="A82" s="85" t="s">
        <v>252</v>
      </c>
      <c r="B82" s="95">
        <v>1014</v>
      </c>
      <c r="C82" s="96">
        <v>150</v>
      </c>
      <c r="D82" s="96">
        <v>1164</v>
      </c>
      <c r="E82" s="97">
        <v>97</v>
      </c>
      <c r="F82" s="95">
        <v>1644</v>
      </c>
      <c r="G82" s="96">
        <v>150</v>
      </c>
      <c r="H82" s="96">
        <v>1794</v>
      </c>
      <c r="I82" s="97">
        <v>149.5</v>
      </c>
      <c r="J82" s="95">
        <v>2228</v>
      </c>
      <c r="K82" s="96">
        <v>150</v>
      </c>
      <c r="L82" s="96">
        <v>2378</v>
      </c>
      <c r="M82" s="97">
        <v>198.16666666666666</v>
      </c>
      <c r="N82" s="329"/>
      <c r="O82" s="329"/>
      <c r="P82" s="329"/>
      <c r="Q82" s="329"/>
    </row>
    <row r="83" spans="1:17" x14ac:dyDescent="0.2">
      <c r="A83" s="85" t="s">
        <v>253</v>
      </c>
      <c r="B83" s="98">
        <v>636</v>
      </c>
      <c r="C83" s="99">
        <v>444</v>
      </c>
      <c r="D83" s="99">
        <v>1080</v>
      </c>
      <c r="E83" s="100">
        <v>90</v>
      </c>
      <c r="F83" s="98">
        <v>636</v>
      </c>
      <c r="G83" s="99">
        <v>1392</v>
      </c>
      <c r="H83" s="99">
        <v>2028</v>
      </c>
      <c r="I83" s="100">
        <v>169</v>
      </c>
      <c r="J83" s="98">
        <v>1236</v>
      </c>
      <c r="K83" s="99">
        <v>1392</v>
      </c>
      <c r="L83" s="99">
        <v>2628</v>
      </c>
      <c r="M83" s="100">
        <v>219</v>
      </c>
      <c r="N83" s="329"/>
      <c r="O83" s="329"/>
      <c r="P83" s="329"/>
      <c r="Q83" s="329"/>
    </row>
    <row r="84" spans="1:17" x14ac:dyDescent="0.2">
      <c r="A84" s="170" t="s">
        <v>254</v>
      </c>
      <c r="B84" s="107">
        <v>600</v>
      </c>
      <c r="C84" s="108">
        <v>1050</v>
      </c>
      <c r="D84" s="108">
        <v>1650</v>
      </c>
      <c r="E84" s="109">
        <v>137.5</v>
      </c>
      <c r="F84" s="107">
        <v>1200</v>
      </c>
      <c r="G84" s="108">
        <v>1050</v>
      </c>
      <c r="H84" s="108">
        <v>2250</v>
      </c>
      <c r="I84" s="109">
        <v>187.5</v>
      </c>
      <c r="J84" s="107">
        <v>1824</v>
      </c>
      <c r="K84" s="108">
        <v>1050</v>
      </c>
      <c r="L84" s="108">
        <v>2874</v>
      </c>
      <c r="M84" s="109">
        <v>239.5</v>
      </c>
      <c r="N84" s="329"/>
      <c r="O84" s="329"/>
      <c r="P84" s="329"/>
      <c r="Q84" s="329"/>
    </row>
    <row r="85" spans="1:17" x14ac:dyDescent="0.2">
      <c r="A85" s="85" t="s">
        <v>255</v>
      </c>
      <c r="B85" s="95">
        <v>708</v>
      </c>
      <c r="C85" s="96">
        <v>375</v>
      </c>
      <c r="D85" s="96">
        <v>1083</v>
      </c>
      <c r="E85" s="97">
        <v>90.25</v>
      </c>
      <c r="F85" s="95">
        <v>1566</v>
      </c>
      <c r="G85" s="96">
        <v>375</v>
      </c>
      <c r="H85" s="96">
        <v>1941</v>
      </c>
      <c r="I85" s="97">
        <v>161.75</v>
      </c>
      <c r="J85" s="95">
        <v>1776</v>
      </c>
      <c r="K85" s="96">
        <v>375</v>
      </c>
      <c r="L85" s="96">
        <v>2151</v>
      </c>
      <c r="M85" s="97">
        <v>179.25</v>
      </c>
      <c r="N85" s="329"/>
      <c r="O85" s="329"/>
      <c r="P85" s="329"/>
      <c r="Q85" s="329"/>
    </row>
    <row r="86" spans="1:17" x14ac:dyDescent="0.2">
      <c r="A86" s="85" t="s">
        <v>368</v>
      </c>
      <c r="B86" s="98">
        <v>1056</v>
      </c>
      <c r="C86" s="99">
        <v>24</v>
      </c>
      <c r="D86" s="99">
        <v>1080</v>
      </c>
      <c r="E86" s="100">
        <v>90</v>
      </c>
      <c r="F86" s="98">
        <v>2400</v>
      </c>
      <c r="G86" s="99">
        <v>24</v>
      </c>
      <c r="H86" s="99">
        <v>2424</v>
      </c>
      <c r="I86" s="100">
        <v>202</v>
      </c>
      <c r="J86" s="98">
        <v>3060</v>
      </c>
      <c r="K86" s="99">
        <v>24</v>
      </c>
      <c r="L86" s="99">
        <v>3084</v>
      </c>
      <c r="M86" s="100">
        <v>257</v>
      </c>
      <c r="N86" s="329"/>
      <c r="O86" s="329"/>
      <c r="P86" s="329"/>
      <c r="Q86" s="329"/>
    </row>
    <row r="87" spans="1:17" x14ac:dyDescent="0.2">
      <c r="A87" s="170" t="s">
        <v>256</v>
      </c>
      <c r="B87" s="107">
        <v>1272</v>
      </c>
      <c r="C87" s="108">
        <v>192</v>
      </c>
      <c r="D87" s="108">
        <v>1464</v>
      </c>
      <c r="E87" s="109">
        <v>122</v>
      </c>
      <c r="F87" s="107">
        <v>1488</v>
      </c>
      <c r="G87" s="108">
        <v>192</v>
      </c>
      <c r="H87" s="108">
        <v>1680</v>
      </c>
      <c r="I87" s="109">
        <v>140</v>
      </c>
      <c r="J87" s="107">
        <v>2172</v>
      </c>
      <c r="K87" s="108">
        <v>192</v>
      </c>
      <c r="L87" s="108">
        <v>2364</v>
      </c>
      <c r="M87" s="109">
        <v>197</v>
      </c>
      <c r="N87" s="329"/>
      <c r="O87" s="329"/>
      <c r="P87" s="329"/>
      <c r="Q87" s="329"/>
    </row>
    <row r="88" spans="1:17" x14ac:dyDescent="0.2">
      <c r="A88" s="85" t="s">
        <v>257</v>
      </c>
      <c r="B88" s="95">
        <v>576</v>
      </c>
      <c r="C88" s="96">
        <v>360</v>
      </c>
      <c r="D88" s="96">
        <v>936</v>
      </c>
      <c r="E88" s="97">
        <v>78</v>
      </c>
      <c r="F88" s="95">
        <v>1248</v>
      </c>
      <c r="G88" s="96">
        <v>360</v>
      </c>
      <c r="H88" s="96">
        <v>1608</v>
      </c>
      <c r="I88" s="97">
        <v>134</v>
      </c>
      <c r="J88" s="95">
        <v>1752</v>
      </c>
      <c r="K88" s="96">
        <v>360</v>
      </c>
      <c r="L88" s="96">
        <v>2112</v>
      </c>
      <c r="M88" s="97">
        <v>176</v>
      </c>
      <c r="N88" s="329"/>
      <c r="O88" s="329"/>
      <c r="P88" s="329"/>
      <c r="Q88" s="329"/>
    </row>
    <row r="89" spans="1:17" x14ac:dyDescent="0.2">
      <c r="A89" s="85" t="s">
        <v>258</v>
      </c>
      <c r="B89" s="98">
        <v>540</v>
      </c>
      <c r="C89" s="99">
        <v>589</v>
      </c>
      <c r="D89" s="99">
        <v>1129</v>
      </c>
      <c r="E89" s="100">
        <v>94.083333333333329</v>
      </c>
      <c r="F89" s="98">
        <v>648</v>
      </c>
      <c r="G89" s="99">
        <v>1165</v>
      </c>
      <c r="H89" s="99">
        <v>1813</v>
      </c>
      <c r="I89" s="100">
        <v>151.08333333333334</v>
      </c>
      <c r="J89" s="98">
        <v>1392</v>
      </c>
      <c r="K89" s="99">
        <v>1165</v>
      </c>
      <c r="L89" s="99">
        <v>2557</v>
      </c>
      <c r="M89" s="100">
        <v>213.08333333333334</v>
      </c>
      <c r="N89" s="329"/>
      <c r="O89" s="329"/>
      <c r="P89" s="329"/>
      <c r="Q89" s="329"/>
    </row>
    <row r="90" spans="1:17" x14ac:dyDescent="0.2">
      <c r="A90" s="170" t="s">
        <v>259</v>
      </c>
      <c r="B90" s="107">
        <v>684</v>
      </c>
      <c r="C90" s="108">
        <v>516</v>
      </c>
      <c r="D90" s="108">
        <v>1200</v>
      </c>
      <c r="E90" s="109">
        <v>100</v>
      </c>
      <c r="F90" s="107">
        <v>1380</v>
      </c>
      <c r="G90" s="108">
        <v>900</v>
      </c>
      <c r="H90" s="108">
        <v>2280</v>
      </c>
      <c r="I90" s="109">
        <v>190</v>
      </c>
      <c r="J90" s="107">
        <v>2472</v>
      </c>
      <c r="K90" s="108">
        <v>1068</v>
      </c>
      <c r="L90" s="108">
        <v>3540</v>
      </c>
      <c r="M90" s="109">
        <v>295</v>
      </c>
      <c r="N90" s="329"/>
      <c r="O90" s="329"/>
      <c r="P90" s="329"/>
      <c r="Q90" s="329"/>
    </row>
    <row r="91" spans="1:17" x14ac:dyDescent="0.2">
      <c r="A91" s="85" t="s">
        <v>260</v>
      </c>
      <c r="B91" s="95">
        <v>552</v>
      </c>
      <c r="C91" s="96">
        <v>725</v>
      </c>
      <c r="D91" s="96">
        <v>1277</v>
      </c>
      <c r="E91" s="97">
        <v>106.41666666666667</v>
      </c>
      <c r="F91" s="95">
        <v>1296</v>
      </c>
      <c r="G91" s="96">
        <v>725</v>
      </c>
      <c r="H91" s="96">
        <v>2021</v>
      </c>
      <c r="I91" s="97">
        <v>168.41666666666666</v>
      </c>
      <c r="J91" s="95">
        <v>1872</v>
      </c>
      <c r="K91" s="96">
        <v>725</v>
      </c>
      <c r="L91" s="96">
        <v>2597</v>
      </c>
      <c r="M91" s="97">
        <v>216.41666666666666</v>
      </c>
      <c r="N91" s="329"/>
      <c r="O91" s="329"/>
      <c r="P91" s="329"/>
      <c r="Q91" s="329"/>
    </row>
    <row r="92" spans="1:17" x14ac:dyDescent="0.2">
      <c r="A92" s="85" t="s">
        <v>261</v>
      </c>
      <c r="B92" s="98">
        <v>864</v>
      </c>
      <c r="C92" s="99">
        <v>276</v>
      </c>
      <c r="D92" s="99">
        <v>1140</v>
      </c>
      <c r="E92" s="100">
        <v>95</v>
      </c>
      <c r="F92" s="98">
        <v>1476</v>
      </c>
      <c r="G92" s="99">
        <v>276</v>
      </c>
      <c r="H92" s="99">
        <v>1752</v>
      </c>
      <c r="I92" s="100">
        <v>146</v>
      </c>
      <c r="J92" s="98">
        <v>1998</v>
      </c>
      <c r="K92" s="99">
        <v>276</v>
      </c>
      <c r="L92" s="99">
        <v>2274</v>
      </c>
      <c r="M92" s="100">
        <v>189.5</v>
      </c>
      <c r="N92" s="329"/>
      <c r="O92" s="329"/>
      <c r="P92" s="329"/>
      <c r="Q92" s="329"/>
    </row>
    <row r="93" spans="1:17" x14ac:dyDescent="0.2">
      <c r="A93" s="170" t="s">
        <v>262</v>
      </c>
      <c r="B93" s="107">
        <v>396</v>
      </c>
      <c r="C93" s="108">
        <v>660</v>
      </c>
      <c r="D93" s="108">
        <v>1056</v>
      </c>
      <c r="E93" s="109">
        <v>88</v>
      </c>
      <c r="F93" s="107">
        <v>396</v>
      </c>
      <c r="G93" s="108">
        <v>1440</v>
      </c>
      <c r="H93" s="108">
        <v>1836</v>
      </c>
      <c r="I93" s="109">
        <v>153</v>
      </c>
      <c r="J93" s="107">
        <v>396</v>
      </c>
      <c r="K93" s="108">
        <v>1944</v>
      </c>
      <c r="L93" s="108">
        <v>2340</v>
      </c>
      <c r="M93" s="109">
        <v>195</v>
      </c>
      <c r="N93" s="329"/>
      <c r="O93" s="329"/>
      <c r="P93" s="329"/>
      <c r="Q93" s="329"/>
    </row>
    <row r="94" spans="1:17" x14ac:dyDescent="0.2">
      <c r="A94" s="85" t="s">
        <v>263</v>
      </c>
      <c r="B94" s="95">
        <v>684</v>
      </c>
      <c r="C94" s="96">
        <v>300</v>
      </c>
      <c r="D94" s="96">
        <v>984</v>
      </c>
      <c r="E94" s="97">
        <v>82</v>
      </c>
      <c r="F94" s="95">
        <v>684</v>
      </c>
      <c r="G94" s="96">
        <v>900</v>
      </c>
      <c r="H94" s="96">
        <v>1584</v>
      </c>
      <c r="I94" s="97">
        <v>132</v>
      </c>
      <c r="J94" s="95">
        <v>1884</v>
      </c>
      <c r="K94" s="96">
        <v>300</v>
      </c>
      <c r="L94" s="96">
        <v>2184</v>
      </c>
      <c r="M94" s="97">
        <v>182</v>
      </c>
      <c r="N94" s="329"/>
      <c r="O94" s="329"/>
      <c r="P94" s="329"/>
      <c r="Q94" s="329"/>
    </row>
    <row r="95" spans="1:17" x14ac:dyDescent="0.2">
      <c r="A95" s="85" t="s">
        <v>264</v>
      </c>
      <c r="B95" s="98">
        <v>780</v>
      </c>
      <c r="C95" s="99">
        <v>1095</v>
      </c>
      <c r="D95" s="99">
        <v>1875</v>
      </c>
      <c r="E95" s="100">
        <v>156.25</v>
      </c>
      <c r="F95" s="98">
        <v>1440</v>
      </c>
      <c r="G95" s="99">
        <v>1095</v>
      </c>
      <c r="H95" s="99">
        <v>2535</v>
      </c>
      <c r="I95" s="100">
        <v>211.25</v>
      </c>
      <c r="J95" s="98">
        <v>2100</v>
      </c>
      <c r="K95" s="99">
        <v>1095</v>
      </c>
      <c r="L95" s="99">
        <v>3195</v>
      </c>
      <c r="M95" s="100">
        <v>266.25</v>
      </c>
      <c r="N95" s="329"/>
      <c r="O95" s="329"/>
      <c r="P95" s="329"/>
      <c r="Q95" s="329"/>
    </row>
    <row r="96" spans="1:17" x14ac:dyDescent="0.2">
      <c r="A96" s="170" t="s">
        <v>265</v>
      </c>
      <c r="B96" s="107">
        <v>936</v>
      </c>
      <c r="C96" s="108">
        <v>0</v>
      </c>
      <c r="D96" s="108">
        <v>936</v>
      </c>
      <c r="E96" s="109">
        <v>78</v>
      </c>
      <c r="F96" s="107">
        <v>1620</v>
      </c>
      <c r="G96" s="108">
        <v>0</v>
      </c>
      <c r="H96" s="108">
        <v>1620</v>
      </c>
      <c r="I96" s="109">
        <v>135</v>
      </c>
      <c r="J96" s="107">
        <v>2520</v>
      </c>
      <c r="K96" s="108">
        <v>0</v>
      </c>
      <c r="L96" s="108">
        <v>2520</v>
      </c>
      <c r="M96" s="109">
        <v>210</v>
      </c>
      <c r="N96" s="329"/>
      <c r="O96" s="329"/>
      <c r="P96" s="329"/>
      <c r="Q96" s="329"/>
    </row>
    <row r="97" spans="1:17" x14ac:dyDescent="0.2">
      <c r="A97" s="85" t="s">
        <v>266</v>
      </c>
      <c r="B97" s="95">
        <v>348</v>
      </c>
      <c r="C97" s="96">
        <v>782</v>
      </c>
      <c r="D97" s="96">
        <v>1130</v>
      </c>
      <c r="E97" s="97">
        <v>94.166666666666671</v>
      </c>
      <c r="F97" s="95">
        <v>1164</v>
      </c>
      <c r="G97" s="96">
        <v>782</v>
      </c>
      <c r="H97" s="96">
        <v>1946</v>
      </c>
      <c r="I97" s="97">
        <v>162.16666666666666</v>
      </c>
      <c r="J97" s="95">
        <v>1356</v>
      </c>
      <c r="K97" s="96">
        <v>782</v>
      </c>
      <c r="L97" s="96">
        <v>2138</v>
      </c>
      <c r="M97" s="97">
        <v>178.16666666666666</v>
      </c>
      <c r="N97" s="329"/>
      <c r="O97" s="329"/>
      <c r="P97" s="329"/>
      <c r="Q97" s="329"/>
    </row>
    <row r="98" spans="1:17" x14ac:dyDescent="0.2">
      <c r="A98" s="85" t="s">
        <v>267</v>
      </c>
      <c r="B98" s="98">
        <v>924</v>
      </c>
      <c r="C98" s="99">
        <v>738</v>
      </c>
      <c r="D98" s="99">
        <v>1662</v>
      </c>
      <c r="E98" s="100">
        <v>138.5</v>
      </c>
      <c r="F98" s="98">
        <v>1044</v>
      </c>
      <c r="G98" s="99">
        <v>738</v>
      </c>
      <c r="H98" s="99">
        <v>1782</v>
      </c>
      <c r="I98" s="100">
        <v>148.5</v>
      </c>
      <c r="J98" s="98">
        <v>2400</v>
      </c>
      <c r="K98" s="99">
        <v>738</v>
      </c>
      <c r="L98" s="99">
        <v>3138</v>
      </c>
      <c r="M98" s="100">
        <v>261.5</v>
      </c>
      <c r="N98" s="329"/>
      <c r="O98" s="329"/>
      <c r="P98" s="329"/>
      <c r="Q98" s="329"/>
    </row>
    <row r="99" spans="1:17" x14ac:dyDescent="0.2">
      <c r="A99" s="170" t="s">
        <v>268</v>
      </c>
      <c r="B99" s="107">
        <v>732</v>
      </c>
      <c r="C99" s="108">
        <v>519</v>
      </c>
      <c r="D99" s="108">
        <v>1251</v>
      </c>
      <c r="E99" s="109">
        <v>104.25</v>
      </c>
      <c r="F99" s="107">
        <v>732</v>
      </c>
      <c r="G99" s="108">
        <v>1299</v>
      </c>
      <c r="H99" s="108">
        <v>2031</v>
      </c>
      <c r="I99" s="109">
        <v>169.25</v>
      </c>
      <c r="J99" s="107">
        <v>2424</v>
      </c>
      <c r="K99" s="108">
        <v>519</v>
      </c>
      <c r="L99" s="108">
        <v>2943</v>
      </c>
      <c r="M99" s="109">
        <v>245.25</v>
      </c>
      <c r="N99" s="329"/>
      <c r="O99" s="329"/>
      <c r="P99" s="329"/>
      <c r="Q99" s="329"/>
    </row>
    <row r="100" spans="1:17" x14ac:dyDescent="0.2">
      <c r="A100" s="85" t="s">
        <v>269</v>
      </c>
      <c r="B100" s="95">
        <v>768</v>
      </c>
      <c r="C100" s="96">
        <v>0</v>
      </c>
      <c r="D100" s="96">
        <v>768</v>
      </c>
      <c r="E100" s="97">
        <v>64</v>
      </c>
      <c r="F100" s="95">
        <v>1512</v>
      </c>
      <c r="G100" s="96">
        <v>0</v>
      </c>
      <c r="H100" s="96">
        <v>1512</v>
      </c>
      <c r="I100" s="97">
        <v>126</v>
      </c>
      <c r="J100" s="95">
        <v>3660</v>
      </c>
      <c r="K100" s="96">
        <v>0</v>
      </c>
      <c r="L100" s="96">
        <v>3660</v>
      </c>
      <c r="M100" s="97">
        <v>305</v>
      </c>
      <c r="N100" s="329"/>
      <c r="O100" s="329"/>
      <c r="P100" s="329"/>
      <c r="Q100" s="329"/>
    </row>
    <row r="101" spans="1:17" x14ac:dyDescent="0.2">
      <c r="A101" s="85" t="s">
        <v>270</v>
      </c>
      <c r="B101" s="98">
        <v>0</v>
      </c>
      <c r="C101" s="99">
        <v>0</v>
      </c>
      <c r="D101" s="99">
        <v>1368</v>
      </c>
      <c r="E101" s="100">
        <v>114</v>
      </c>
      <c r="F101" s="98">
        <v>0</v>
      </c>
      <c r="G101" s="99">
        <v>0</v>
      </c>
      <c r="H101" s="99">
        <v>2256</v>
      </c>
      <c r="I101" s="100">
        <v>188</v>
      </c>
      <c r="J101" s="98">
        <v>0</v>
      </c>
      <c r="K101" s="99">
        <v>0</v>
      </c>
      <c r="L101" s="99">
        <v>4200</v>
      </c>
      <c r="M101" s="100">
        <v>350</v>
      </c>
      <c r="N101" s="329"/>
      <c r="O101" s="329"/>
      <c r="P101" s="329"/>
      <c r="Q101" s="329"/>
    </row>
    <row r="102" spans="1:17" x14ac:dyDescent="0.2">
      <c r="A102" s="170" t="s">
        <v>271</v>
      </c>
      <c r="B102" s="107">
        <v>720</v>
      </c>
      <c r="C102" s="108">
        <v>482</v>
      </c>
      <c r="D102" s="108">
        <v>1202</v>
      </c>
      <c r="E102" s="109">
        <v>100.16666666666667</v>
      </c>
      <c r="F102" s="107">
        <v>804</v>
      </c>
      <c r="G102" s="108">
        <v>1106</v>
      </c>
      <c r="H102" s="108">
        <v>1910</v>
      </c>
      <c r="I102" s="109">
        <v>159.16666666666666</v>
      </c>
      <c r="J102" s="107">
        <v>912</v>
      </c>
      <c r="K102" s="108">
        <v>1706</v>
      </c>
      <c r="L102" s="108">
        <v>2618</v>
      </c>
      <c r="M102" s="109">
        <v>218.16666666666666</v>
      </c>
      <c r="N102" s="329"/>
      <c r="O102" s="329"/>
      <c r="P102" s="329"/>
      <c r="Q102" s="329"/>
    </row>
    <row r="103" spans="1:17" x14ac:dyDescent="0.2">
      <c r="A103" s="85" t="s">
        <v>272</v>
      </c>
      <c r="B103" s="95">
        <v>600</v>
      </c>
      <c r="C103" s="96">
        <v>974</v>
      </c>
      <c r="D103" s="96">
        <v>1574</v>
      </c>
      <c r="E103" s="97">
        <v>131.16666666666666</v>
      </c>
      <c r="F103" s="95">
        <v>900</v>
      </c>
      <c r="G103" s="96">
        <v>974</v>
      </c>
      <c r="H103" s="96">
        <v>1874</v>
      </c>
      <c r="I103" s="97">
        <v>156.16666666666666</v>
      </c>
      <c r="J103" s="95">
        <v>1500</v>
      </c>
      <c r="K103" s="96">
        <v>974</v>
      </c>
      <c r="L103" s="96">
        <v>2474</v>
      </c>
      <c r="M103" s="97">
        <v>206.16666666666666</v>
      </c>
      <c r="N103" s="329"/>
      <c r="O103" s="329"/>
      <c r="P103" s="329"/>
      <c r="Q103" s="329"/>
    </row>
    <row r="104" spans="1:17" x14ac:dyDescent="0.2">
      <c r="A104" s="85" t="s">
        <v>273</v>
      </c>
      <c r="B104" s="98">
        <v>468</v>
      </c>
      <c r="C104" s="99">
        <v>588</v>
      </c>
      <c r="D104" s="99">
        <v>1056</v>
      </c>
      <c r="E104" s="100">
        <v>88</v>
      </c>
      <c r="F104" s="98">
        <v>468</v>
      </c>
      <c r="G104" s="99">
        <v>1500</v>
      </c>
      <c r="H104" s="99">
        <v>1968</v>
      </c>
      <c r="I104" s="100">
        <v>164</v>
      </c>
      <c r="J104" s="98">
        <v>1800</v>
      </c>
      <c r="K104" s="99">
        <v>588</v>
      </c>
      <c r="L104" s="99">
        <v>2388</v>
      </c>
      <c r="M104" s="100">
        <v>199</v>
      </c>
      <c r="N104" s="329"/>
      <c r="O104" s="329"/>
      <c r="P104" s="329"/>
      <c r="Q104" s="329"/>
    </row>
    <row r="105" spans="1:17" x14ac:dyDescent="0.2">
      <c r="A105" s="170" t="s">
        <v>274</v>
      </c>
      <c r="B105" s="107">
        <v>384</v>
      </c>
      <c r="C105" s="108">
        <v>828</v>
      </c>
      <c r="D105" s="108">
        <v>1212</v>
      </c>
      <c r="E105" s="109">
        <v>101</v>
      </c>
      <c r="F105" s="107">
        <v>384</v>
      </c>
      <c r="G105" s="108">
        <v>1548</v>
      </c>
      <c r="H105" s="108">
        <v>1932</v>
      </c>
      <c r="I105" s="109">
        <v>161</v>
      </c>
      <c r="J105" s="107">
        <v>672</v>
      </c>
      <c r="K105" s="108">
        <v>1548</v>
      </c>
      <c r="L105" s="108">
        <v>2220</v>
      </c>
      <c r="M105" s="109">
        <v>185</v>
      </c>
      <c r="N105" s="329"/>
      <c r="O105" s="329"/>
      <c r="P105" s="329"/>
      <c r="Q105" s="329"/>
    </row>
    <row r="106" spans="1:17" x14ac:dyDescent="0.2">
      <c r="A106" s="85" t="s">
        <v>275</v>
      </c>
      <c r="B106" s="95">
        <v>720</v>
      </c>
      <c r="C106" s="96">
        <v>600</v>
      </c>
      <c r="D106" s="96">
        <v>1320</v>
      </c>
      <c r="E106" s="97">
        <v>110</v>
      </c>
      <c r="F106" s="95">
        <v>1200</v>
      </c>
      <c r="G106" s="96">
        <v>600</v>
      </c>
      <c r="H106" s="96">
        <v>1800</v>
      </c>
      <c r="I106" s="97">
        <v>150</v>
      </c>
      <c r="J106" s="95">
        <v>1920</v>
      </c>
      <c r="K106" s="96">
        <v>600</v>
      </c>
      <c r="L106" s="96">
        <v>2520</v>
      </c>
      <c r="M106" s="97">
        <v>210</v>
      </c>
      <c r="N106" s="329"/>
      <c r="O106" s="329"/>
      <c r="P106" s="329"/>
      <c r="Q106" s="329"/>
    </row>
    <row r="107" spans="1:17" x14ac:dyDescent="0.2">
      <c r="A107" s="85" t="s">
        <v>276</v>
      </c>
      <c r="B107" s="98">
        <v>624</v>
      </c>
      <c r="C107" s="99">
        <v>660</v>
      </c>
      <c r="D107" s="99">
        <v>1284</v>
      </c>
      <c r="E107" s="100">
        <v>107</v>
      </c>
      <c r="F107" s="98">
        <v>624</v>
      </c>
      <c r="G107" s="99">
        <v>1296</v>
      </c>
      <c r="H107" s="99">
        <v>1920</v>
      </c>
      <c r="I107" s="100">
        <v>160</v>
      </c>
      <c r="J107" s="98">
        <v>1776</v>
      </c>
      <c r="K107" s="99">
        <v>660</v>
      </c>
      <c r="L107" s="99">
        <v>2436</v>
      </c>
      <c r="M107" s="100">
        <v>203</v>
      </c>
      <c r="N107" s="329"/>
      <c r="O107" s="329"/>
      <c r="P107" s="329"/>
      <c r="Q107" s="329"/>
    </row>
    <row r="108" spans="1:17" x14ac:dyDescent="0.2">
      <c r="A108" s="170" t="s">
        <v>277</v>
      </c>
      <c r="B108" s="107">
        <v>1224</v>
      </c>
      <c r="C108" s="108">
        <v>240</v>
      </c>
      <c r="D108" s="108">
        <v>1464</v>
      </c>
      <c r="E108" s="109">
        <v>122</v>
      </c>
      <c r="F108" s="107">
        <v>2040</v>
      </c>
      <c r="G108" s="108">
        <v>240</v>
      </c>
      <c r="H108" s="108">
        <v>2280</v>
      </c>
      <c r="I108" s="109">
        <v>190</v>
      </c>
      <c r="J108" s="107">
        <v>2880</v>
      </c>
      <c r="K108" s="108">
        <v>240</v>
      </c>
      <c r="L108" s="108">
        <v>3120</v>
      </c>
      <c r="M108" s="109">
        <v>260</v>
      </c>
      <c r="N108" s="329"/>
      <c r="O108" s="329"/>
      <c r="P108" s="329"/>
      <c r="Q108" s="329"/>
    </row>
    <row r="109" spans="1:17" x14ac:dyDescent="0.2">
      <c r="A109" s="85" t="s">
        <v>210</v>
      </c>
      <c r="B109" s="95">
        <v>732</v>
      </c>
      <c r="C109" s="96">
        <v>456</v>
      </c>
      <c r="D109" s="96">
        <v>1188</v>
      </c>
      <c r="E109" s="97">
        <v>99</v>
      </c>
      <c r="F109" s="95">
        <v>1260</v>
      </c>
      <c r="G109" s="96">
        <v>492</v>
      </c>
      <c r="H109" s="96">
        <v>1752</v>
      </c>
      <c r="I109" s="97">
        <v>146</v>
      </c>
      <c r="J109" s="95">
        <v>1644</v>
      </c>
      <c r="K109" s="96">
        <v>492</v>
      </c>
      <c r="L109" s="96">
        <v>2136</v>
      </c>
      <c r="M109" s="97">
        <v>178</v>
      </c>
      <c r="N109" s="329"/>
      <c r="O109" s="329"/>
      <c r="P109" s="329"/>
      <c r="Q109" s="329"/>
    </row>
    <row r="110" spans="1:17" x14ac:dyDescent="0.2">
      <c r="A110" s="85" t="s">
        <v>211</v>
      </c>
      <c r="B110" s="98">
        <v>384</v>
      </c>
      <c r="C110" s="99">
        <v>816</v>
      </c>
      <c r="D110" s="99">
        <v>1200</v>
      </c>
      <c r="E110" s="100">
        <v>100</v>
      </c>
      <c r="F110" s="98">
        <v>384</v>
      </c>
      <c r="G110" s="99">
        <v>1428</v>
      </c>
      <c r="H110" s="99">
        <v>1812</v>
      </c>
      <c r="I110" s="100">
        <v>151</v>
      </c>
      <c r="J110" s="98">
        <v>1008</v>
      </c>
      <c r="K110" s="99">
        <v>1428</v>
      </c>
      <c r="L110" s="99">
        <v>2436</v>
      </c>
      <c r="M110" s="100">
        <v>203</v>
      </c>
      <c r="N110" s="329"/>
      <c r="O110" s="329"/>
      <c r="P110" s="329"/>
      <c r="Q110" s="329"/>
    </row>
    <row r="111" spans="1:17" x14ac:dyDescent="0.2">
      <c r="A111" s="101" t="s">
        <v>232</v>
      </c>
      <c r="B111" s="102">
        <v>736.53061224489795</v>
      </c>
      <c r="C111" s="103">
        <v>440.44</v>
      </c>
      <c r="D111" s="103">
        <v>1189.4166666666667</v>
      </c>
      <c r="E111" s="103">
        <v>99.118055555555557</v>
      </c>
      <c r="F111" s="102">
        <v>1139.6326530612246</v>
      </c>
      <c r="G111" s="103">
        <v>697.72</v>
      </c>
      <c r="H111" s="103">
        <v>1862.9166666666667</v>
      </c>
      <c r="I111" s="103">
        <v>155.24305555555557</v>
      </c>
      <c r="J111" s="102">
        <v>1946.408163265306</v>
      </c>
      <c r="K111" s="103">
        <v>623.91999999999996</v>
      </c>
      <c r="L111" s="103">
        <f>AVERAGE(L61:L110)</f>
        <v>2615.4</v>
      </c>
      <c r="M111" s="330">
        <f>AVERAGE(M61:M110)</f>
        <v>217.95</v>
      </c>
    </row>
  </sheetData>
  <mergeCells count="6">
    <mergeCell ref="B2:E2"/>
    <mergeCell ref="F2:I2"/>
    <mergeCell ref="J2:M2"/>
    <mergeCell ref="B58:E58"/>
    <mergeCell ref="F58:I58"/>
    <mergeCell ref="J58:M5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D0C90-84FA-384B-8F6A-EFA31A22D68B}">
  <dimension ref="A4:E56"/>
  <sheetViews>
    <sheetView workbookViewId="0">
      <selection activeCell="B50" sqref="B50"/>
    </sheetView>
  </sheetViews>
  <sheetFormatPr baseColWidth="10" defaultColWidth="10.83203125" defaultRowHeight="16" x14ac:dyDescent="0.2"/>
  <cols>
    <col min="1" max="1" width="17.33203125" style="84" customWidth="1"/>
    <col min="2" max="2" width="19" style="84" customWidth="1"/>
    <col min="3" max="3" width="16.5" style="84" customWidth="1"/>
    <col min="4" max="4" width="17" style="84" customWidth="1"/>
    <col min="5" max="5" width="20" style="84" customWidth="1"/>
    <col min="6" max="6" width="12.5" style="84" customWidth="1"/>
    <col min="7" max="16384" width="10.83203125" style="84"/>
  </cols>
  <sheetData>
    <row r="4" spans="1:5" x14ac:dyDescent="0.2">
      <c r="A4" s="153" t="s">
        <v>278</v>
      </c>
    </row>
    <row r="5" spans="1:5" ht="51" x14ac:dyDescent="0.2">
      <c r="A5" s="134" t="s">
        <v>229</v>
      </c>
      <c r="B5" s="135" t="s">
        <v>279</v>
      </c>
      <c r="C5" s="135" t="s">
        <v>280</v>
      </c>
      <c r="D5" s="135" t="s">
        <v>281</v>
      </c>
      <c r="E5" s="135" t="s">
        <v>282</v>
      </c>
    </row>
    <row r="6" spans="1:5" x14ac:dyDescent="0.2">
      <c r="A6" s="136" t="s">
        <v>233</v>
      </c>
      <c r="B6" s="137" t="s">
        <v>149</v>
      </c>
      <c r="C6" s="137" t="s">
        <v>150</v>
      </c>
      <c r="D6" s="137" t="s">
        <v>150</v>
      </c>
      <c r="E6" s="138">
        <v>0</v>
      </c>
    </row>
    <row r="7" spans="1:5" x14ac:dyDescent="0.2">
      <c r="A7" s="136" t="s">
        <v>234</v>
      </c>
      <c r="B7" s="137" t="s">
        <v>146</v>
      </c>
      <c r="C7" s="137" t="s">
        <v>149</v>
      </c>
      <c r="D7" s="137" t="s">
        <v>150</v>
      </c>
      <c r="E7" s="138">
        <v>25</v>
      </c>
    </row>
    <row r="8" spans="1:5" x14ac:dyDescent="0.2">
      <c r="A8" s="136" t="s">
        <v>235</v>
      </c>
      <c r="B8" s="137" t="s">
        <v>150</v>
      </c>
      <c r="C8" s="137" t="s">
        <v>146</v>
      </c>
      <c r="D8" s="137" t="s">
        <v>150</v>
      </c>
      <c r="E8" s="138">
        <v>50</v>
      </c>
    </row>
    <row r="9" spans="1:5" x14ac:dyDescent="0.2">
      <c r="A9" s="139" t="s">
        <v>236</v>
      </c>
      <c r="B9" s="137" t="s">
        <v>150</v>
      </c>
      <c r="C9" s="137" t="s">
        <v>146</v>
      </c>
      <c r="D9" s="137" t="s">
        <v>146</v>
      </c>
      <c r="E9" s="138">
        <v>0</v>
      </c>
    </row>
    <row r="10" spans="1:5" x14ac:dyDescent="0.2">
      <c r="A10" s="139" t="s">
        <v>237</v>
      </c>
      <c r="B10" s="137" t="s">
        <v>149</v>
      </c>
      <c r="C10" s="137" t="s">
        <v>150</v>
      </c>
      <c r="D10" s="137" t="s">
        <v>150</v>
      </c>
      <c r="E10" s="138">
        <v>0</v>
      </c>
    </row>
    <row r="11" spans="1:5" x14ac:dyDescent="0.2">
      <c r="A11" s="136" t="s">
        <v>238</v>
      </c>
      <c r="B11" s="137" t="s">
        <v>146</v>
      </c>
      <c r="C11" s="137" t="s">
        <v>149</v>
      </c>
      <c r="D11" s="137" t="s">
        <v>150</v>
      </c>
      <c r="E11" s="138">
        <v>50</v>
      </c>
    </row>
    <row r="12" spans="1:5" x14ac:dyDescent="0.2">
      <c r="A12" s="136" t="s">
        <v>239</v>
      </c>
      <c r="B12" s="137" t="s">
        <v>150</v>
      </c>
      <c r="C12" s="137" t="s">
        <v>146</v>
      </c>
      <c r="D12" s="137" t="s">
        <v>146</v>
      </c>
      <c r="E12" s="138">
        <v>0</v>
      </c>
    </row>
    <row r="13" spans="1:5" x14ac:dyDescent="0.2">
      <c r="A13" s="136" t="s">
        <v>240</v>
      </c>
      <c r="B13" s="137" t="s">
        <v>150</v>
      </c>
      <c r="C13" s="137" t="s">
        <v>150</v>
      </c>
      <c r="D13" s="137" t="s">
        <v>149</v>
      </c>
      <c r="E13" s="138">
        <v>0</v>
      </c>
    </row>
    <row r="14" spans="1:5" x14ac:dyDescent="0.2">
      <c r="A14" s="139" t="s">
        <v>241</v>
      </c>
      <c r="B14" s="137" t="s">
        <v>150</v>
      </c>
      <c r="C14" s="137" t="s">
        <v>149</v>
      </c>
      <c r="D14" s="137" t="s">
        <v>150</v>
      </c>
      <c r="E14" s="138">
        <v>68</v>
      </c>
    </row>
    <row r="15" spans="1:5" x14ac:dyDescent="0.2">
      <c r="A15" s="136" t="s">
        <v>242</v>
      </c>
      <c r="B15" s="137" t="s">
        <v>150</v>
      </c>
      <c r="C15" s="137" t="s">
        <v>146</v>
      </c>
      <c r="D15" s="137" t="s">
        <v>150</v>
      </c>
      <c r="E15" s="138">
        <v>67</v>
      </c>
    </row>
    <row r="16" spans="1:5" x14ac:dyDescent="0.2">
      <c r="A16" s="136" t="s">
        <v>243</v>
      </c>
      <c r="B16" s="294" t="s">
        <v>403</v>
      </c>
      <c r="C16" s="295"/>
      <c r="D16" s="295"/>
      <c r="E16" s="296"/>
    </row>
    <row r="17" spans="1:5" x14ac:dyDescent="0.2">
      <c r="A17" s="139" t="s">
        <v>244</v>
      </c>
      <c r="B17" s="137" t="s">
        <v>150</v>
      </c>
      <c r="C17" s="137" t="s">
        <v>149</v>
      </c>
      <c r="D17" s="137" t="s">
        <v>150</v>
      </c>
      <c r="E17" s="138">
        <v>0</v>
      </c>
    </row>
    <row r="18" spans="1:5" x14ac:dyDescent="0.2">
      <c r="A18" s="136" t="s">
        <v>382</v>
      </c>
      <c r="B18" s="294" t="s">
        <v>403</v>
      </c>
      <c r="C18" s="295"/>
      <c r="D18" s="295"/>
      <c r="E18" s="296"/>
    </row>
    <row r="19" spans="1:5" x14ac:dyDescent="0.2">
      <c r="A19" s="136" t="s">
        <v>245</v>
      </c>
      <c r="B19" s="137" t="s">
        <v>149</v>
      </c>
      <c r="C19" s="137" t="s">
        <v>150</v>
      </c>
      <c r="D19" s="137" t="s">
        <v>150</v>
      </c>
      <c r="E19" s="138">
        <v>0</v>
      </c>
    </row>
    <row r="20" spans="1:5" x14ac:dyDescent="0.2">
      <c r="A20" s="139" t="s">
        <v>246</v>
      </c>
      <c r="B20" s="137" t="s">
        <v>150</v>
      </c>
      <c r="C20" s="137" t="s">
        <v>149</v>
      </c>
      <c r="D20" s="137" t="s">
        <v>150</v>
      </c>
      <c r="E20" s="138">
        <v>33.33</v>
      </c>
    </row>
    <row r="21" spans="1:5" x14ac:dyDescent="0.2">
      <c r="A21" s="136" t="s">
        <v>247</v>
      </c>
      <c r="B21" s="137" t="s">
        <v>149</v>
      </c>
      <c r="C21" s="137" t="s">
        <v>150</v>
      </c>
      <c r="D21" s="137" t="s">
        <v>150</v>
      </c>
      <c r="E21" s="138">
        <v>0</v>
      </c>
    </row>
    <row r="22" spans="1:5" x14ac:dyDescent="0.2">
      <c r="A22" s="136" t="s">
        <v>292</v>
      </c>
      <c r="B22" s="137" t="s">
        <v>150</v>
      </c>
      <c r="C22" s="137" t="s">
        <v>149</v>
      </c>
      <c r="D22" s="137" t="s">
        <v>150</v>
      </c>
      <c r="E22" s="138">
        <v>0</v>
      </c>
    </row>
    <row r="23" spans="1:5" x14ac:dyDescent="0.2">
      <c r="A23" s="139" t="s">
        <v>248</v>
      </c>
      <c r="B23" s="137" t="s">
        <v>150</v>
      </c>
      <c r="C23" s="137" t="s">
        <v>146</v>
      </c>
      <c r="D23" s="137" t="s">
        <v>150</v>
      </c>
      <c r="E23" s="138">
        <v>0</v>
      </c>
    </row>
    <row r="24" spans="1:5" x14ac:dyDescent="0.2">
      <c r="A24" s="139" t="s">
        <v>249</v>
      </c>
      <c r="B24" s="137" t="s">
        <v>146</v>
      </c>
      <c r="C24" s="137" t="s">
        <v>146</v>
      </c>
      <c r="D24" s="137" t="s">
        <v>146</v>
      </c>
      <c r="E24" s="138">
        <v>0</v>
      </c>
    </row>
    <row r="25" spans="1:5" x14ac:dyDescent="0.2">
      <c r="A25" s="139" t="s">
        <v>250</v>
      </c>
      <c r="B25" s="137" t="s">
        <v>150</v>
      </c>
      <c r="C25" s="137" t="s">
        <v>149</v>
      </c>
      <c r="D25" s="137" t="s">
        <v>150</v>
      </c>
      <c r="E25" s="138">
        <v>79</v>
      </c>
    </row>
    <row r="26" spans="1:5" x14ac:dyDescent="0.2">
      <c r="A26" s="139" t="s">
        <v>251</v>
      </c>
      <c r="B26" s="137" t="s">
        <v>149</v>
      </c>
      <c r="C26" s="137" t="s">
        <v>150</v>
      </c>
      <c r="D26" s="137" t="s">
        <v>150</v>
      </c>
      <c r="E26" s="138">
        <v>0</v>
      </c>
    </row>
    <row r="27" spans="1:5" x14ac:dyDescent="0.2">
      <c r="A27" s="136" t="s">
        <v>252</v>
      </c>
      <c r="B27" s="137" t="s">
        <v>146</v>
      </c>
      <c r="C27" s="137" t="s">
        <v>146</v>
      </c>
      <c r="D27" s="137" t="s">
        <v>150</v>
      </c>
      <c r="E27" s="138">
        <v>48</v>
      </c>
    </row>
    <row r="28" spans="1:5" x14ac:dyDescent="0.2">
      <c r="A28" s="136" t="s">
        <v>253</v>
      </c>
      <c r="B28" s="294" t="s">
        <v>403</v>
      </c>
      <c r="C28" s="295"/>
      <c r="D28" s="295"/>
      <c r="E28" s="296"/>
    </row>
    <row r="29" spans="1:5" x14ac:dyDescent="0.2">
      <c r="A29" s="136" t="s">
        <v>254</v>
      </c>
      <c r="B29" s="137" t="s">
        <v>146</v>
      </c>
      <c r="C29" s="137" t="s">
        <v>146</v>
      </c>
      <c r="D29" s="137" t="s">
        <v>146</v>
      </c>
      <c r="E29" s="138">
        <v>0</v>
      </c>
    </row>
    <row r="30" spans="1:5" x14ac:dyDescent="0.2">
      <c r="A30" s="139" t="s">
        <v>255</v>
      </c>
      <c r="B30" s="137" t="s">
        <v>150</v>
      </c>
      <c r="C30" s="137" t="s">
        <v>149</v>
      </c>
      <c r="D30" s="137" t="s">
        <v>150</v>
      </c>
      <c r="E30" s="138">
        <v>41.67</v>
      </c>
    </row>
    <row r="31" spans="1:5" x14ac:dyDescent="0.2">
      <c r="A31" s="139" t="s">
        <v>368</v>
      </c>
      <c r="B31" s="294" t="s">
        <v>403</v>
      </c>
      <c r="C31" s="295"/>
      <c r="D31" s="295"/>
      <c r="E31" s="296"/>
    </row>
    <row r="32" spans="1:5" x14ac:dyDescent="0.2">
      <c r="A32" s="139" t="s">
        <v>256</v>
      </c>
      <c r="B32" s="137" t="s">
        <v>146</v>
      </c>
      <c r="C32" s="137" t="s">
        <v>146</v>
      </c>
      <c r="D32" s="137" t="s">
        <v>146</v>
      </c>
      <c r="E32" s="138">
        <v>0</v>
      </c>
    </row>
    <row r="33" spans="1:5" x14ac:dyDescent="0.2">
      <c r="A33" s="139" t="s">
        <v>257</v>
      </c>
      <c r="B33" s="137" t="s">
        <v>150</v>
      </c>
      <c r="C33" s="137" t="s">
        <v>149</v>
      </c>
      <c r="D33" s="137" t="s">
        <v>150</v>
      </c>
      <c r="E33" s="138">
        <v>48</v>
      </c>
    </row>
    <row r="34" spans="1:5" x14ac:dyDescent="0.2">
      <c r="A34" s="136" t="s">
        <v>258</v>
      </c>
      <c r="B34" s="137" t="s">
        <v>146</v>
      </c>
      <c r="C34" s="137" t="s">
        <v>149</v>
      </c>
      <c r="D34" s="137" t="s">
        <v>150</v>
      </c>
      <c r="E34" s="138" t="s">
        <v>205</v>
      </c>
    </row>
    <row r="35" spans="1:5" x14ac:dyDescent="0.2">
      <c r="A35" s="139" t="s">
        <v>259</v>
      </c>
      <c r="B35" s="137" t="s">
        <v>150</v>
      </c>
      <c r="C35" s="137" t="s">
        <v>149</v>
      </c>
      <c r="D35" s="137" t="s">
        <v>150</v>
      </c>
      <c r="E35" s="138">
        <v>43</v>
      </c>
    </row>
    <row r="36" spans="1:5" x14ac:dyDescent="0.2">
      <c r="A36" s="136" t="s">
        <v>260</v>
      </c>
      <c r="B36" s="137" t="s">
        <v>150</v>
      </c>
      <c r="C36" s="137" t="s">
        <v>150</v>
      </c>
      <c r="D36" s="137" t="s">
        <v>150</v>
      </c>
      <c r="E36" s="138">
        <v>70</v>
      </c>
    </row>
    <row r="37" spans="1:5" x14ac:dyDescent="0.2">
      <c r="A37" s="136" t="s">
        <v>261</v>
      </c>
      <c r="B37" s="137" t="s">
        <v>150</v>
      </c>
      <c r="C37" s="137" t="s">
        <v>146</v>
      </c>
      <c r="D37" s="137" t="s">
        <v>150</v>
      </c>
      <c r="E37" s="138">
        <v>50</v>
      </c>
    </row>
    <row r="38" spans="1:5" x14ac:dyDescent="0.2">
      <c r="A38" s="139" t="s">
        <v>262</v>
      </c>
      <c r="B38" s="137" t="s">
        <v>150</v>
      </c>
      <c r="C38" s="137" t="s">
        <v>149</v>
      </c>
      <c r="D38" s="137" t="s">
        <v>146</v>
      </c>
      <c r="E38" s="138">
        <v>50</v>
      </c>
    </row>
    <row r="39" spans="1:5" x14ac:dyDescent="0.2">
      <c r="A39" s="139" t="s">
        <v>263</v>
      </c>
      <c r="B39" s="137" t="s">
        <v>150</v>
      </c>
      <c r="C39" s="137" t="s">
        <v>146</v>
      </c>
      <c r="D39" s="137" t="s">
        <v>150</v>
      </c>
      <c r="E39" s="138">
        <v>50</v>
      </c>
    </row>
    <row r="40" spans="1:5" x14ac:dyDescent="0.2">
      <c r="A40" s="136" t="s">
        <v>264</v>
      </c>
      <c r="B40" s="137" t="s">
        <v>150</v>
      </c>
      <c r="C40" s="137" t="s">
        <v>146</v>
      </c>
      <c r="D40" s="137" t="s">
        <v>146</v>
      </c>
      <c r="E40" s="138">
        <v>25</v>
      </c>
    </row>
    <row r="41" spans="1:5" x14ac:dyDescent="0.2">
      <c r="A41" s="139" t="s">
        <v>265</v>
      </c>
      <c r="B41" s="137" t="s">
        <v>150</v>
      </c>
      <c r="C41" s="137" t="s">
        <v>149</v>
      </c>
      <c r="D41" s="137" t="s">
        <v>150</v>
      </c>
      <c r="E41" s="138" t="s">
        <v>208</v>
      </c>
    </row>
    <row r="42" spans="1:5" x14ac:dyDescent="0.2">
      <c r="A42" s="136" t="s">
        <v>266</v>
      </c>
      <c r="B42" s="137" t="s">
        <v>150</v>
      </c>
      <c r="C42" s="137" t="s">
        <v>149</v>
      </c>
      <c r="D42" s="137" t="s">
        <v>146</v>
      </c>
      <c r="E42" s="138">
        <v>50</v>
      </c>
    </row>
    <row r="43" spans="1:5" x14ac:dyDescent="0.2">
      <c r="A43" s="139" t="s">
        <v>267</v>
      </c>
      <c r="B43" s="137" t="s">
        <v>146</v>
      </c>
      <c r="C43" s="137" t="s">
        <v>150</v>
      </c>
      <c r="D43" s="137" t="s">
        <v>150</v>
      </c>
      <c r="E43" s="138">
        <v>0</v>
      </c>
    </row>
    <row r="44" spans="1:5" x14ac:dyDescent="0.2">
      <c r="A44" s="136" t="s">
        <v>268</v>
      </c>
      <c r="B44" s="137" t="s">
        <v>146</v>
      </c>
      <c r="C44" s="137" t="s">
        <v>149</v>
      </c>
      <c r="D44" s="137" t="s">
        <v>150</v>
      </c>
      <c r="E44" s="138">
        <v>0</v>
      </c>
    </row>
    <row r="45" spans="1:5" x14ac:dyDescent="0.2">
      <c r="A45" s="136" t="s">
        <v>269</v>
      </c>
      <c r="B45" s="137" t="s">
        <v>150</v>
      </c>
      <c r="C45" s="137" t="s">
        <v>150</v>
      </c>
      <c r="D45" s="137" t="s">
        <v>149</v>
      </c>
      <c r="E45" s="138">
        <v>0</v>
      </c>
    </row>
    <row r="46" spans="1:5" x14ac:dyDescent="0.2">
      <c r="A46" s="136" t="s">
        <v>270</v>
      </c>
      <c r="B46" s="294" t="s">
        <v>403</v>
      </c>
      <c r="C46" s="295"/>
      <c r="D46" s="295"/>
      <c r="E46" s="296"/>
    </row>
    <row r="47" spans="1:5" x14ac:dyDescent="0.2">
      <c r="A47" s="139" t="s">
        <v>271</v>
      </c>
      <c r="B47" s="137" t="s">
        <v>150</v>
      </c>
      <c r="C47" s="137" t="s">
        <v>146</v>
      </c>
      <c r="D47" s="137" t="s">
        <v>150</v>
      </c>
      <c r="E47" s="138">
        <v>33</v>
      </c>
    </row>
    <row r="48" spans="1:5" x14ac:dyDescent="0.2">
      <c r="A48" s="136" t="s">
        <v>272</v>
      </c>
      <c r="B48" s="137" t="s">
        <v>149</v>
      </c>
      <c r="C48" s="137" t="s">
        <v>150</v>
      </c>
      <c r="D48" s="137" t="s">
        <v>150</v>
      </c>
      <c r="E48" s="138">
        <v>0</v>
      </c>
    </row>
    <row r="49" spans="1:5" x14ac:dyDescent="0.2">
      <c r="A49" s="136" t="s">
        <v>273</v>
      </c>
      <c r="B49" s="137" t="s">
        <v>128</v>
      </c>
      <c r="C49" s="137" t="s">
        <v>146</v>
      </c>
      <c r="D49" s="137" t="s">
        <v>128</v>
      </c>
      <c r="E49" s="138">
        <v>0</v>
      </c>
    </row>
    <row r="50" spans="1:5" x14ac:dyDescent="0.2">
      <c r="A50" s="139" t="s">
        <v>274</v>
      </c>
      <c r="B50" s="137" t="s">
        <v>146</v>
      </c>
      <c r="C50" s="137" t="s">
        <v>146</v>
      </c>
      <c r="D50" s="137" t="s">
        <v>150</v>
      </c>
      <c r="E50" s="138">
        <v>58</v>
      </c>
    </row>
    <row r="51" spans="1:5" x14ac:dyDescent="0.2">
      <c r="A51" s="137" t="s">
        <v>275</v>
      </c>
      <c r="B51" s="137" t="s">
        <v>146</v>
      </c>
      <c r="C51" s="137" t="s">
        <v>146</v>
      </c>
      <c r="D51" s="137" t="s">
        <v>150</v>
      </c>
      <c r="E51" s="138">
        <v>0</v>
      </c>
    </row>
    <row r="52" spans="1:5" x14ac:dyDescent="0.2">
      <c r="A52" s="137" t="s">
        <v>276</v>
      </c>
      <c r="B52" s="137" t="s">
        <v>150</v>
      </c>
      <c r="C52" s="137" t="s">
        <v>149</v>
      </c>
      <c r="D52" s="137" t="s">
        <v>150</v>
      </c>
      <c r="E52" s="138">
        <v>75</v>
      </c>
    </row>
    <row r="53" spans="1:5" x14ac:dyDescent="0.2">
      <c r="A53" s="137" t="s">
        <v>277</v>
      </c>
      <c r="B53" s="137" t="s">
        <v>146</v>
      </c>
      <c r="C53" s="137" t="s">
        <v>146</v>
      </c>
      <c r="D53" s="137" t="s">
        <v>146</v>
      </c>
      <c r="E53" s="138">
        <v>102</v>
      </c>
    </row>
    <row r="54" spans="1:5" x14ac:dyDescent="0.2">
      <c r="A54" s="137" t="s">
        <v>210</v>
      </c>
      <c r="B54" s="137" t="s">
        <v>146</v>
      </c>
      <c r="C54" s="137" t="s">
        <v>146</v>
      </c>
      <c r="D54" s="137" t="s">
        <v>146</v>
      </c>
      <c r="E54" s="138">
        <v>52</v>
      </c>
    </row>
    <row r="55" spans="1:5" x14ac:dyDescent="0.2">
      <c r="A55" s="137" t="s">
        <v>211</v>
      </c>
      <c r="B55" s="137" t="s">
        <v>146</v>
      </c>
      <c r="C55" s="137" t="s">
        <v>146</v>
      </c>
      <c r="D55" s="137" t="s">
        <v>150</v>
      </c>
      <c r="E55" s="138">
        <v>95</v>
      </c>
    </row>
    <row r="56" spans="1:5" x14ac:dyDescent="0.2">
      <c r="B56" s="84" t="s">
        <v>206</v>
      </c>
    </row>
  </sheetData>
  <mergeCells count="5">
    <mergeCell ref="B46:E46"/>
    <mergeCell ref="B31:E31"/>
    <mergeCell ref="B28:E28"/>
    <mergeCell ref="B16:E16"/>
    <mergeCell ref="B18:E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22B4B-1F90-524D-A415-5148BC006B9D}">
  <dimension ref="A1:H24"/>
  <sheetViews>
    <sheetView workbookViewId="0">
      <selection activeCell="G17" sqref="G17"/>
    </sheetView>
  </sheetViews>
  <sheetFormatPr baseColWidth="10" defaultColWidth="10.83203125" defaultRowHeight="16" x14ac:dyDescent="0.2"/>
  <cols>
    <col min="1" max="1" width="19.33203125" style="10" customWidth="1"/>
    <col min="2" max="2" width="20.83203125" style="10" customWidth="1"/>
    <col min="3" max="3" width="19.83203125" style="10" customWidth="1"/>
    <col min="4" max="4" width="16.83203125" style="10" customWidth="1"/>
    <col min="5" max="5" width="14.83203125" style="10" customWidth="1"/>
    <col min="6" max="6" width="12.83203125" style="10" customWidth="1"/>
    <col min="7" max="7" width="10.83203125" style="10"/>
    <col min="8" max="8" width="14.5" style="10" customWidth="1"/>
    <col min="9" max="16384" width="10.83203125" style="10"/>
  </cols>
  <sheetData>
    <row r="1" spans="1:8" x14ac:dyDescent="0.2">
      <c r="A1" s="10" t="s">
        <v>283</v>
      </c>
    </row>
    <row r="2" spans="1:8" ht="51" x14ac:dyDescent="0.2">
      <c r="A2" s="67"/>
      <c r="B2" s="68" t="s">
        <v>169</v>
      </c>
      <c r="C2" s="68" t="s">
        <v>171</v>
      </c>
      <c r="D2" s="68" t="s">
        <v>173</v>
      </c>
      <c r="E2" s="68" t="s">
        <v>284</v>
      </c>
      <c r="F2" s="68" t="s">
        <v>170</v>
      </c>
      <c r="G2" s="68" t="s">
        <v>172</v>
      </c>
      <c r="H2" s="68" t="s">
        <v>174</v>
      </c>
    </row>
    <row r="3" spans="1:8" x14ac:dyDescent="0.2">
      <c r="A3" s="69" t="s">
        <v>151</v>
      </c>
      <c r="B3" s="70" t="e">
        <f>COUNTIF(#REF!, $A3)/48</f>
        <v>#REF!</v>
      </c>
      <c r="C3" s="70" t="e">
        <f>COUNTIF(#REF!, $A3)/48</f>
        <v>#REF!</v>
      </c>
      <c r="D3" s="70" t="e">
        <f>COUNTIF(#REF!, $A3)/48</f>
        <v>#REF!</v>
      </c>
      <c r="E3" s="70" t="e">
        <f>COUNTIF(#REF!, $A3)/48</f>
        <v>#REF!</v>
      </c>
      <c r="F3" s="70" t="e">
        <f>COUNTIF(#REF!, $A3)/48</f>
        <v>#REF!</v>
      </c>
      <c r="G3" s="70" t="e">
        <f>COUNTIF(#REF!, $A3)/48</f>
        <v>#REF!</v>
      </c>
      <c r="H3" s="70" t="e">
        <f>COUNTIF(#REF!, $A3)/48</f>
        <v>#REF!</v>
      </c>
    </row>
    <row r="4" spans="1:8" x14ac:dyDescent="0.2">
      <c r="A4" s="69" t="s">
        <v>153</v>
      </c>
      <c r="B4" s="70" t="e">
        <f>COUNTIF(#REF!, $A4)/48</f>
        <v>#REF!</v>
      </c>
      <c r="C4" s="70" t="e">
        <f>COUNTIF(#REF!, $A4)/48</f>
        <v>#REF!</v>
      </c>
      <c r="D4" s="70" t="e">
        <f>COUNTIF(#REF!, $A4)/48</f>
        <v>#REF!</v>
      </c>
      <c r="E4" s="70" t="e">
        <f>COUNTIF(#REF!, $A4)/48</f>
        <v>#REF!</v>
      </c>
      <c r="F4" s="70" t="e">
        <f>COUNTIF(#REF!, $A4)/48</f>
        <v>#REF!</v>
      </c>
      <c r="G4" s="70" t="e">
        <f>COUNTIF(#REF!, $A4)/48</f>
        <v>#REF!</v>
      </c>
      <c r="H4" s="70" t="e">
        <f>COUNTIF(#REF!, $A4)/48</f>
        <v>#REF!</v>
      </c>
    </row>
    <row r="5" spans="1:8" x14ac:dyDescent="0.2">
      <c r="A5" s="69" t="s">
        <v>154</v>
      </c>
      <c r="B5" s="70" t="e">
        <f>COUNTIF(#REF!, $A5)/48</f>
        <v>#REF!</v>
      </c>
      <c r="C5" s="70" t="e">
        <f>COUNTIF(#REF!, $A5)/48</f>
        <v>#REF!</v>
      </c>
      <c r="D5" s="70" t="e">
        <f>COUNTIF(#REF!, $A5)/48</f>
        <v>#REF!</v>
      </c>
      <c r="E5" s="70" t="e">
        <f>COUNTIF(#REF!, $A5)/48</f>
        <v>#REF!</v>
      </c>
      <c r="F5" s="70" t="e">
        <f>COUNTIF(#REF!, $A5)/48</f>
        <v>#REF!</v>
      </c>
      <c r="G5" s="70" t="e">
        <f>COUNTIF(#REF!, $A5)/48</f>
        <v>#REF!</v>
      </c>
      <c r="H5" s="70" t="e">
        <f>COUNTIF(#REF!, $A5)/48</f>
        <v>#REF!</v>
      </c>
    </row>
    <row r="8" spans="1:8" x14ac:dyDescent="0.2">
      <c r="A8" s="10" t="s">
        <v>285</v>
      </c>
      <c r="C8" s="10" t="s">
        <v>286</v>
      </c>
    </row>
    <row r="9" spans="1:8" x14ac:dyDescent="0.2">
      <c r="A9" s="71" t="s">
        <v>287</v>
      </c>
      <c r="B9" s="72" t="s">
        <v>288</v>
      </c>
      <c r="C9" s="71" t="s">
        <v>287</v>
      </c>
      <c r="D9" s="72" t="s">
        <v>288</v>
      </c>
    </row>
    <row r="10" spans="1:8" x14ac:dyDescent="0.2">
      <c r="A10" s="73">
        <v>0</v>
      </c>
      <c r="B10" s="65" t="e">
        <f>COUNTIF(#REF!, 'DC summary'!$A10)/48</f>
        <v>#REF!</v>
      </c>
      <c r="C10" s="73">
        <v>0</v>
      </c>
      <c r="D10" s="70" t="e">
        <f>(COUNTIF(#REF!,'DC summary'!C10)-26)/(48-26)</f>
        <v>#REF!</v>
      </c>
    </row>
    <row r="11" spans="1:8" x14ac:dyDescent="0.2">
      <c r="A11" s="74" t="s">
        <v>156</v>
      </c>
      <c r="B11" s="65" t="e">
        <f>COUNTIF(#REF!, 'DC summary'!$A11)/48</f>
        <v>#REF!</v>
      </c>
      <c r="C11" s="74" t="s">
        <v>156</v>
      </c>
      <c r="D11" s="70" t="e">
        <f>(COUNTIF(#REF!,'DC summary'!C11))/(48-26)</f>
        <v>#REF!</v>
      </c>
    </row>
    <row r="12" spans="1:8" x14ac:dyDescent="0.2">
      <c r="A12" s="74" t="s">
        <v>157</v>
      </c>
      <c r="B12" s="65" t="e">
        <f>COUNTIF(#REF!, 'DC summary'!$A12)/48</f>
        <v>#REF!</v>
      </c>
      <c r="C12" s="74" t="s">
        <v>157</v>
      </c>
      <c r="D12" s="70" t="e">
        <f>(COUNTIF(#REF!,'DC summary'!C12))/(48-26)</f>
        <v>#REF!</v>
      </c>
    </row>
    <row r="13" spans="1:8" x14ac:dyDescent="0.2">
      <c r="A13" s="74" t="s">
        <v>158</v>
      </c>
      <c r="B13" s="65" t="e">
        <f>COUNTIF(#REF!, 'DC summary'!$A13)/48</f>
        <v>#REF!</v>
      </c>
      <c r="C13" s="74" t="s">
        <v>158</v>
      </c>
      <c r="D13" s="70" t="e">
        <f>(COUNTIF(#REF!,'DC summary'!C13))/(48-26)</f>
        <v>#REF!</v>
      </c>
    </row>
    <row r="14" spans="1:8" x14ac:dyDescent="0.2">
      <c r="A14" s="74" t="s">
        <v>160</v>
      </c>
      <c r="B14" s="65" t="e">
        <f>COUNTIF(#REF!, 'DC summary'!$A14)/48</f>
        <v>#REF!</v>
      </c>
      <c r="C14" s="74" t="s">
        <v>160</v>
      </c>
      <c r="D14" s="70" t="e">
        <f>(COUNTIF(#REF!,'DC summary'!C14))/(48-26)</f>
        <v>#REF!</v>
      </c>
    </row>
    <row r="15" spans="1:8" x14ac:dyDescent="0.2">
      <c r="A15" s="75" t="s">
        <v>289</v>
      </c>
      <c r="B15" s="65" t="e">
        <f>COUNTIF(#REF!, 'DC summary'!$A15)/48</f>
        <v>#REF!</v>
      </c>
      <c r="C15" s="75" t="s">
        <v>289</v>
      </c>
      <c r="D15" s="70" t="e">
        <f>(COUNTIF(#REF!,'DC summary'!C15))/(48-26)</f>
        <v>#REF!</v>
      </c>
    </row>
    <row r="17" spans="1:2" ht="32" customHeight="1" x14ac:dyDescent="0.2">
      <c r="A17" s="297" t="s">
        <v>286</v>
      </c>
      <c r="B17" s="297"/>
    </row>
    <row r="18" spans="1:2" x14ac:dyDescent="0.2">
      <c r="A18" s="71" t="s">
        <v>287</v>
      </c>
      <c r="B18" s="72" t="s">
        <v>288</v>
      </c>
    </row>
    <row r="19" spans="1:2" x14ac:dyDescent="0.2">
      <c r="A19" s="73">
        <v>0</v>
      </c>
      <c r="B19" s="65">
        <v>9.0909090909090912E-2</v>
      </c>
    </row>
    <row r="20" spans="1:2" x14ac:dyDescent="0.2">
      <c r="A20" s="74" t="s">
        <v>156</v>
      </c>
      <c r="B20" s="65">
        <v>0.13636363636363635</v>
      </c>
    </row>
    <row r="21" spans="1:2" x14ac:dyDescent="0.2">
      <c r="A21" s="74" t="s">
        <v>157</v>
      </c>
      <c r="B21" s="65">
        <v>9.0909090909090912E-2</v>
      </c>
    </row>
    <row r="22" spans="1:2" x14ac:dyDescent="0.2">
      <c r="A22" s="74" t="s">
        <v>158</v>
      </c>
      <c r="B22" s="65">
        <v>0.13636363636363635</v>
      </c>
    </row>
    <row r="23" spans="1:2" x14ac:dyDescent="0.2">
      <c r="A23" s="74" t="s">
        <v>160</v>
      </c>
      <c r="B23" s="65">
        <v>0.36363636363636365</v>
      </c>
    </row>
    <row r="24" spans="1:2" x14ac:dyDescent="0.2">
      <c r="A24" s="75" t="s">
        <v>289</v>
      </c>
      <c r="B24" s="65">
        <v>0.18181818181818182</v>
      </c>
    </row>
  </sheetData>
  <mergeCells count="1">
    <mergeCell ref="A17:B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89341-6624-1443-B59C-9CEE9595F2C2}">
  <dimension ref="A1:H24"/>
  <sheetViews>
    <sheetView workbookViewId="0">
      <selection activeCell="C7" sqref="C7"/>
    </sheetView>
  </sheetViews>
  <sheetFormatPr baseColWidth="10" defaultRowHeight="16" x14ac:dyDescent="0.2"/>
  <cols>
    <col min="1" max="1" width="19.33203125" style="10" customWidth="1"/>
    <col min="2" max="2" width="20.83203125" style="10" customWidth="1"/>
    <col min="3" max="3" width="13.1640625" style="10" customWidth="1"/>
    <col min="4" max="4" width="16.83203125" style="10" customWidth="1"/>
    <col min="5" max="5" width="14.83203125" style="10" customWidth="1"/>
    <col min="6" max="6" width="12.83203125" style="10" customWidth="1"/>
    <col min="7" max="7" width="10.83203125" style="10"/>
    <col min="8" max="8" width="14.5" style="10" customWidth="1"/>
    <col min="9" max="16384" width="10.83203125" style="10"/>
  </cols>
  <sheetData>
    <row r="1" spans="1:8" x14ac:dyDescent="0.2">
      <c r="A1" s="169" t="s">
        <v>401</v>
      </c>
    </row>
    <row r="2" spans="1:8" ht="51" x14ac:dyDescent="0.2">
      <c r="A2" s="67"/>
      <c r="B2" s="68" t="s">
        <v>169</v>
      </c>
      <c r="C2" s="68" t="s">
        <v>171</v>
      </c>
      <c r="D2" s="68" t="s">
        <v>173</v>
      </c>
      <c r="E2" s="68" t="s">
        <v>284</v>
      </c>
      <c r="F2" s="68" t="s">
        <v>170</v>
      </c>
      <c r="G2" s="68" t="s">
        <v>172</v>
      </c>
      <c r="H2" s="68" t="s">
        <v>174</v>
      </c>
    </row>
    <row r="3" spans="1:8" x14ac:dyDescent="0.2">
      <c r="A3" s="69" t="s">
        <v>151</v>
      </c>
      <c r="B3" s="70">
        <v>0.43478260869565216</v>
      </c>
      <c r="C3" s="70">
        <v>0.13043478260869565</v>
      </c>
      <c r="D3" s="70">
        <v>0</v>
      </c>
      <c r="E3" s="70">
        <v>0.17391304347826086</v>
      </c>
      <c r="F3" s="70">
        <v>2.1739130434782608E-2</v>
      </c>
      <c r="G3" s="70">
        <v>0</v>
      </c>
      <c r="H3" s="70">
        <v>0.10869565217391304</v>
      </c>
    </row>
    <row r="4" spans="1:8" x14ac:dyDescent="0.2">
      <c r="A4" s="69" t="s">
        <v>153</v>
      </c>
      <c r="B4" s="70">
        <v>4.3478260869565216E-2</v>
      </c>
      <c r="C4" s="70">
        <v>8.6956521739130432E-2</v>
      </c>
      <c r="D4" s="70">
        <v>2.1739130434782608E-2</v>
      </c>
      <c r="E4" s="70">
        <v>0.10869565217391304</v>
      </c>
      <c r="F4" s="70">
        <v>2.1739130434782608E-2</v>
      </c>
      <c r="G4" s="70">
        <v>0</v>
      </c>
      <c r="H4" s="70">
        <v>8.6956521739130432E-2</v>
      </c>
    </row>
    <row r="5" spans="1:8" x14ac:dyDescent="0.2">
      <c r="A5" s="69" t="s">
        <v>154</v>
      </c>
      <c r="B5" s="70">
        <v>0.52173913043478259</v>
      </c>
      <c r="C5" s="70">
        <v>0.78260869565217395</v>
      </c>
      <c r="D5" s="70">
        <v>0.97826086956521741</v>
      </c>
      <c r="E5" s="70">
        <v>0.71739130434782605</v>
      </c>
      <c r="F5" s="70">
        <v>0.95652173913043481</v>
      </c>
      <c r="G5" s="70">
        <v>1</v>
      </c>
      <c r="H5" s="70">
        <v>0.80434782608695654</v>
      </c>
    </row>
    <row r="7" spans="1:8" x14ac:dyDescent="0.2">
      <c r="A7" s="169" t="s">
        <v>402</v>
      </c>
    </row>
    <row r="8" spans="1:8" x14ac:dyDescent="0.2">
      <c r="A8" s="10" t="s">
        <v>285</v>
      </c>
      <c r="D8" s="10" t="s">
        <v>393</v>
      </c>
    </row>
    <row r="9" spans="1:8" x14ac:dyDescent="0.2">
      <c r="A9" s="71" t="s">
        <v>287</v>
      </c>
      <c r="B9" s="72" t="s">
        <v>288</v>
      </c>
      <c r="D9" s="71" t="s">
        <v>287</v>
      </c>
      <c r="E9" s="72" t="s">
        <v>288</v>
      </c>
    </row>
    <row r="10" spans="1:8" x14ac:dyDescent="0.2">
      <c r="A10" s="73">
        <v>0</v>
      </c>
      <c r="B10" s="65">
        <v>0.13043478260869565</v>
      </c>
      <c r="D10" s="73">
        <v>0</v>
      </c>
      <c r="E10" s="65">
        <v>0.30769230769230771</v>
      </c>
    </row>
    <row r="11" spans="1:8" x14ac:dyDescent="0.2">
      <c r="A11" s="74" t="s">
        <v>156</v>
      </c>
      <c r="B11" s="65">
        <v>8.6956521739130432E-2</v>
      </c>
      <c r="D11" s="74" t="s">
        <v>156</v>
      </c>
      <c r="E11" s="65">
        <v>0.15384615384615385</v>
      </c>
    </row>
    <row r="12" spans="1:8" x14ac:dyDescent="0.2">
      <c r="A12" s="74" t="s">
        <v>157</v>
      </c>
      <c r="B12" s="65">
        <v>0.10869565217391304</v>
      </c>
      <c r="D12" s="74" t="s">
        <v>157</v>
      </c>
      <c r="E12" s="65">
        <v>7.6923076923076927E-2</v>
      </c>
    </row>
    <row r="13" spans="1:8" x14ac:dyDescent="0.2">
      <c r="A13" s="74" t="s">
        <v>158</v>
      </c>
      <c r="B13" s="65">
        <v>4.3478260869565216E-2</v>
      </c>
      <c r="D13" s="74" t="s">
        <v>158</v>
      </c>
      <c r="E13" s="65">
        <v>0.11538461538461539</v>
      </c>
    </row>
    <row r="14" spans="1:8" x14ac:dyDescent="0.2">
      <c r="A14" s="74" t="s">
        <v>160</v>
      </c>
      <c r="B14" s="65">
        <v>0.19565217391304349</v>
      </c>
      <c r="D14" s="74" t="s">
        <v>160</v>
      </c>
      <c r="E14" s="65">
        <v>0.19230769230769232</v>
      </c>
    </row>
    <row r="15" spans="1:8" x14ac:dyDescent="0.2">
      <c r="A15" s="75" t="s">
        <v>289</v>
      </c>
      <c r="B15" s="65">
        <v>0.43478260869565216</v>
      </c>
      <c r="D15" s="75" t="s">
        <v>289</v>
      </c>
      <c r="E15" s="65">
        <v>0.15384615384615385</v>
      </c>
    </row>
    <row r="17" spans="1:2" ht="32" customHeight="1" x14ac:dyDescent="0.2">
      <c r="A17" s="297" t="s">
        <v>393</v>
      </c>
      <c r="B17" s="297"/>
    </row>
    <row r="18" spans="1:2" x14ac:dyDescent="0.2">
      <c r="A18" s="71" t="s">
        <v>287</v>
      </c>
      <c r="B18" s="72" t="s">
        <v>288</v>
      </c>
    </row>
    <row r="19" spans="1:2" x14ac:dyDescent="0.2">
      <c r="A19" s="73">
        <v>0</v>
      </c>
      <c r="B19" s="65">
        <v>0.34615384615384615</v>
      </c>
    </row>
    <row r="20" spans="1:2" x14ac:dyDescent="0.2">
      <c r="A20" s="74" t="s">
        <v>156</v>
      </c>
      <c r="B20" s="65">
        <v>0.15384615384615385</v>
      </c>
    </row>
    <row r="21" spans="1:2" x14ac:dyDescent="0.2">
      <c r="A21" s="74" t="s">
        <v>157</v>
      </c>
      <c r="B21" s="65">
        <v>7.6923076923076927E-2</v>
      </c>
    </row>
    <row r="22" spans="1:2" x14ac:dyDescent="0.2">
      <c r="A22" s="74" t="s">
        <v>158</v>
      </c>
      <c r="B22" s="65">
        <v>0.11538461538461539</v>
      </c>
    </row>
    <row r="23" spans="1:2" x14ac:dyDescent="0.2">
      <c r="A23" s="74" t="s">
        <v>160</v>
      </c>
      <c r="B23" s="65">
        <v>0.19230769230769232</v>
      </c>
    </row>
    <row r="24" spans="1:2" x14ac:dyDescent="0.2">
      <c r="A24" s="75" t="s">
        <v>289</v>
      </c>
      <c r="B24" s="65">
        <v>0.11538461538461539</v>
      </c>
    </row>
  </sheetData>
  <mergeCells count="1">
    <mergeCell ref="A17:B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3215-DC6C-F843-9BE4-7DFD224E9DD2}">
  <dimension ref="A2:D11"/>
  <sheetViews>
    <sheetView workbookViewId="0">
      <selection activeCell="C6" sqref="C6"/>
    </sheetView>
  </sheetViews>
  <sheetFormatPr baseColWidth="10" defaultColWidth="10.83203125" defaultRowHeight="16" x14ac:dyDescent="0.2"/>
  <cols>
    <col min="1" max="1" width="17" style="84" customWidth="1"/>
    <col min="2" max="2" width="11.1640625" style="84" customWidth="1"/>
    <col min="3" max="3" width="19.6640625" style="84" customWidth="1"/>
    <col min="4" max="4" width="17.1640625" style="84" customWidth="1"/>
    <col min="5" max="16384" width="10.83203125" style="84"/>
  </cols>
  <sheetData>
    <row r="2" spans="1:4" ht="34" x14ac:dyDescent="0.2">
      <c r="A2" s="101" t="s">
        <v>201</v>
      </c>
      <c r="B2" s="172" t="s">
        <v>290</v>
      </c>
      <c r="C2" s="172" t="s">
        <v>291</v>
      </c>
      <c r="D2" s="173" t="s">
        <v>394</v>
      </c>
    </row>
    <row r="3" spans="1:4" x14ac:dyDescent="0.2">
      <c r="A3" s="174" t="s">
        <v>235</v>
      </c>
      <c r="B3" s="176">
        <v>2</v>
      </c>
      <c r="C3" s="177">
        <v>4160917006</v>
      </c>
      <c r="D3" s="177">
        <v>2060345</v>
      </c>
    </row>
    <row r="4" spans="1:4" x14ac:dyDescent="0.2">
      <c r="A4" s="174" t="s">
        <v>242</v>
      </c>
      <c r="B4" s="178">
        <v>2</v>
      </c>
      <c r="C4" s="179">
        <v>2069523467</v>
      </c>
      <c r="D4" s="179">
        <v>1034761.7335</v>
      </c>
    </row>
    <row r="5" spans="1:4" x14ac:dyDescent="0.2">
      <c r="A5" s="174" t="s">
        <v>292</v>
      </c>
      <c r="B5" s="178">
        <v>2</v>
      </c>
      <c r="C5" s="179">
        <v>3070985791</v>
      </c>
      <c r="D5" s="179">
        <v>3545524</v>
      </c>
    </row>
    <row r="6" spans="1:4" x14ac:dyDescent="0.2">
      <c r="A6" s="175" t="s">
        <v>250</v>
      </c>
      <c r="B6" s="178">
        <v>8</v>
      </c>
      <c r="C6" s="179">
        <v>7686745791</v>
      </c>
      <c r="D6" s="179">
        <v>3566360</v>
      </c>
    </row>
    <row r="7" spans="1:4" x14ac:dyDescent="0.2">
      <c r="A7" s="175" t="s">
        <v>257</v>
      </c>
      <c r="B7" s="178">
        <v>1</v>
      </c>
      <c r="C7" s="179">
        <v>4838103163</v>
      </c>
      <c r="D7" s="179">
        <v>1122440</v>
      </c>
    </row>
    <row r="8" spans="1:4" x14ac:dyDescent="0.2">
      <c r="A8" s="175" t="s">
        <v>259</v>
      </c>
      <c r="B8" s="178">
        <v>1</v>
      </c>
      <c r="C8" s="179">
        <v>921658407</v>
      </c>
      <c r="D8" s="179">
        <v>427474.58</v>
      </c>
    </row>
    <row r="9" spans="1:4" x14ac:dyDescent="0.2">
      <c r="A9" s="174" t="s">
        <v>261</v>
      </c>
      <c r="B9" s="178">
        <v>1</v>
      </c>
      <c r="C9" s="179">
        <v>15636700593</v>
      </c>
      <c r="D9" s="179">
        <v>29547891</v>
      </c>
    </row>
    <row r="10" spans="1:4" x14ac:dyDescent="0.2">
      <c r="A10" s="174" t="s">
        <v>273</v>
      </c>
      <c r="B10" s="178">
        <v>1</v>
      </c>
      <c r="C10" s="179">
        <v>1378716002</v>
      </c>
      <c r="D10" s="179">
        <v>666205</v>
      </c>
    </row>
    <row r="11" spans="1:4" x14ac:dyDescent="0.2">
      <c r="A11" s="133" t="s">
        <v>277</v>
      </c>
      <c r="B11" s="178">
        <v>1</v>
      </c>
      <c r="C11" s="179">
        <v>8965100808</v>
      </c>
      <c r="D11" s="179">
        <v>3586040</v>
      </c>
    </row>
  </sheetData>
  <autoFilter ref="A2:E11" xr:uid="{0A483215-DC6C-F843-9BE4-7DFD224E9D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1522-5042-9344-825A-602F61753546}">
  <dimension ref="B1:O55"/>
  <sheetViews>
    <sheetView workbookViewId="0">
      <selection activeCell="E43" sqref="E43"/>
    </sheetView>
  </sheetViews>
  <sheetFormatPr baseColWidth="10" defaultColWidth="11" defaultRowHeight="16" x14ac:dyDescent="0.2"/>
  <cols>
    <col min="1" max="1" width="11" style="84"/>
    <col min="2" max="2" width="16.1640625" style="84" customWidth="1"/>
    <col min="3" max="3" width="21.1640625" style="84" bestFit="1" customWidth="1"/>
    <col min="4" max="5" width="14.6640625" style="84" bestFit="1" customWidth="1"/>
    <col min="6" max="6" width="13.1640625" style="84" bestFit="1" customWidth="1"/>
    <col min="7" max="7" width="17.5" style="84" customWidth="1"/>
    <col min="8" max="8" width="11" style="84"/>
    <col min="9" max="9" width="26.1640625" style="84" customWidth="1"/>
    <col min="10" max="10" width="11.6640625" style="84" bestFit="1" customWidth="1"/>
    <col min="11" max="14" width="11.1640625" style="84" bestFit="1" customWidth="1"/>
    <col min="15" max="15" width="10.83203125" style="84" customWidth="1"/>
    <col min="16" max="16384" width="11" style="84"/>
  </cols>
  <sheetData>
    <row r="1" spans="2:15" x14ac:dyDescent="0.2">
      <c r="B1" s="113"/>
      <c r="C1" s="298" t="s">
        <v>293</v>
      </c>
      <c r="D1" s="298"/>
      <c r="E1" s="298"/>
      <c r="F1" s="298"/>
      <c r="G1" s="299"/>
    </row>
    <row r="2" spans="2:15" s="105" customFormat="1" x14ac:dyDescent="0.2">
      <c r="B2" s="114" t="s">
        <v>229</v>
      </c>
      <c r="C2" s="115" t="s">
        <v>294</v>
      </c>
      <c r="D2" s="115" t="s">
        <v>65</v>
      </c>
      <c r="E2" s="115" t="s">
        <v>295</v>
      </c>
      <c r="F2" s="115" t="s">
        <v>68</v>
      </c>
      <c r="G2" s="116" t="s">
        <v>400</v>
      </c>
      <c r="I2" s="117"/>
      <c r="J2" s="118" t="s">
        <v>296</v>
      </c>
      <c r="K2" s="118" t="s">
        <v>297</v>
      </c>
      <c r="L2" s="118" t="s">
        <v>298</v>
      </c>
      <c r="M2" s="118" t="s">
        <v>299</v>
      </c>
      <c r="N2" s="118" t="s">
        <v>300</v>
      </c>
      <c r="O2" s="118" t="s">
        <v>404</v>
      </c>
    </row>
    <row r="3" spans="2:15" x14ac:dyDescent="0.2">
      <c r="B3" s="85" t="s">
        <v>233</v>
      </c>
      <c r="C3" s="187">
        <v>186707855502</v>
      </c>
      <c r="D3" s="188">
        <v>0.11</v>
      </c>
      <c r="E3" s="188">
        <v>0.04</v>
      </c>
      <c r="F3" s="189">
        <v>0.15</v>
      </c>
      <c r="G3" s="190">
        <v>280061783.25300002</v>
      </c>
      <c r="I3" s="119" t="s">
        <v>301</v>
      </c>
      <c r="J3" s="120">
        <v>0.14949999999999999</v>
      </c>
      <c r="K3" s="120">
        <v>0.1381</v>
      </c>
      <c r="L3" s="120">
        <v>0.1454</v>
      </c>
      <c r="M3" s="120">
        <v>0.17369999999999999</v>
      </c>
      <c r="N3" s="120">
        <v>0.15409999999999999</v>
      </c>
      <c r="O3" s="120">
        <f>D53</f>
        <v>0.15167818</v>
      </c>
    </row>
    <row r="4" spans="2:15" x14ac:dyDescent="0.2">
      <c r="B4" s="85" t="s">
        <v>234</v>
      </c>
      <c r="C4" s="187">
        <v>12561497144</v>
      </c>
      <c r="D4" s="188">
        <v>0.17</v>
      </c>
      <c r="E4" s="188">
        <v>0.01</v>
      </c>
      <c r="F4" s="189">
        <v>0.18</v>
      </c>
      <c r="G4" s="190">
        <v>22610694.859200001</v>
      </c>
      <c r="I4" s="119" t="s">
        <v>302</v>
      </c>
      <c r="J4" s="120">
        <v>5.2499999999999998E-2</v>
      </c>
      <c r="K4" s="120">
        <v>3.78E-2</v>
      </c>
      <c r="L4" s="120">
        <v>3.7699999999999997E-2</v>
      </c>
      <c r="M4" s="120">
        <v>3.8800000000000001E-2</v>
      </c>
      <c r="N4" s="120">
        <v>2.8799999999999999E-2</v>
      </c>
      <c r="O4" s="120">
        <f>E53</f>
        <v>4.5102062500000012E-2</v>
      </c>
    </row>
    <row r="5" spans="2:15" x14ac:dyDescent="0.2">
      <c r="B5" s="85" t="s">
        <v>235</v>
      </c>
      <c r="C5" s="187">
        <v>18902225208</v>
      </c>
      <c r="D5" s="188">
        <v>0.16499</v>
      </c>
      <c r="E5" s="188">
        <v>4.6300000000000001E-2</v>
      </c>
      <c r="F5" s="189">
        <v>0.21129000000000001</v>
      </c>
      <c r="G5" s="190">
        <v>39938511.641983196</v>
      </c>
      <c r="I5" s="119" t="s">
        <v>303</v>
      </c>
      <c r="J5" s="120">
        <v>0.1779</v>
      </c>
      <c r="K5" s="120">
        <v>0.1593</v>
      </c>
      <c r="L5" s="120">
        <v>0.16800000000000001</v>
      </c>
      <c r="M5" s="120">
        <v>0.19620000000000001</v>
      </c>
      <c r="N5" s="120">
        <v>0.18290000000000001</v>
      </c>
      <c r="O5" s="120">
        <f>F53</f>
        <v>0.17987669999999997</v>
      </c>
    </row>
    <row r="6" spans="2:15" x14ac:dyDescent="0.2">
      <c r="B6" s="112" t="s">
        <v>236</v>
      </c>
      <c r="C6" s="187">
        <v>5420737744</v>
      </c>
      <c r="D6" s="188">
        <v>0.14611099999999999</v>
      </c>
      <c r="E6" s="188">
        <v>1.7922E-2</v>
      </c>
      <c r="F6" s="189">
        <v>0.16403299999999998</v>
      </c>
      <c r="G6" s="190">
        <v>8891798.7436155193</v>
      </c>
      <c r="I6" s="119" t="s">
        <v>304</v>
      </c>
      <c r="J6" s="121">
        <v>1122</v>
      </c>
      <c r="K6" s="121">
        <v>1180</v>
      </c>
      <c r="L6" s="121">
        <v>1345</v>
      </c>
      <c r="M6" s="121">
        <v>1572</v>
      </c>
      <c r="N6" s="121">
        <v>1798</v>
      </c>
      <c r="O6" s="121">
        <f>C53/10^9</f>
        <v>2125.6480549829998</v>
      </c>
    </row>
    <row r="7" spans="2:15" x14ac:dyDescent="0.2">
      <c r="B7" s="112" t="s">
        <v>237</v>
      </c>
      <c r="C7" s="187">
        <v>276466018987</v>
      </c>
      <c r="D7" s="188">
        <v>0.09</v>
      </c>
      <c r="E7" s="188">
        <v>1.4800000000000001E-2</v>
      </c>
      <c r="F7" s="189">
        <v>0.1048</v>
      </c>
      <c r="G7" s="190">
        <v>289736387.89837599</v>
      </c>
      <c r="I7" s="119"/>
      <c r="J7" s="121"/>
      <c r="K7" s="121"/>
      <c r="L7" s="121"/>
      <c r="M7" s="121"/>
      <c r="N7" s="121"/>
      <c r="O7" s="121"/>
    </row>
    <row r="8" spans="2:15" x14ac:dyDescent="0.2">
      <c r="B8" s="85" t="s">
        <v>238</v>
      </c>
      <c r="C8" s="187">
        <v>3704839303</v>
      </c>
      <c r="D8" s="188">
        <v>0.05</v>
      </c>
      <c r="E8" s="188" t="s">
        <v>202</v>
      </c>
      <c r="F8" s="189">
        <v>0.05</v>
      </c>
      <c r="G8" s="190">
        <v>1852419.6515000002</v>
      </c>
      <c r="I8" s="119" t="s">
        <v>305</v>
      </c>
      <c r="J8" s="121">
        <v>22439</v>
      </c>
      <c r="K8" s="121">
        <v>23602</v>
      </c>
      <c r="L8" s="121">
        <v>26901</v>
      </c>
      <c r="M8" s="121">
        <v>31436</v>
      </c>
      <c r="N8" s="121">
        <v>35961</v>
      </c>
      <c r="O8" s="121">
        <f>C53/10^6/COUNT(C3:C52)</f>
        <v>42512.961099659995</v>
      </c>
    </row>
    <row r="9" spans="2:15" x14ac:dyDescent="0.2">
      <c r="B9" s="85" t="s">
        <v>239</v>
      </c>
      <c r="C9" s="187">
        <v>10094391856</v>
      </c>
      <c r="D9" s="188">
        <v>0.26857300000000001</v>
      </c>
      <c r="E9" s="188">
        <v>4.0767999999999999E-2</v>
      </c>
      <c r="F9" s="189">
        <v>0.30934099999999998</v>
      </c>
      <c r="G9" s="190">
        <v>31226092.711268958</v>
      </c>
      <c r="I9" s="119" t="s">
        <v>306</v>
      </c>
      <c r="J9" s="121">
        <v>1439</v>
      </c>
      <c r="K9" s="121">
        <v>1559</v>
      </c>
      <c r="L9" s="121">
        <v>1801</v>
      </c>
      <c r="M9" s="121">
        <v>2095</v>
      </c>
      <c r="N9" s="121">
        <v>2381</v>
      </c>
      <c r="O9" s="121">
        <f>G53/10^6</f>
        <v>2759.8759360264726</v>
      </c>
    </row>
    <row r="10" spans="2:15" x14ac:dyDescent="0.2">
      <c r="B10" s="85" t="s">
        <v>240</v>
      </c>
      <c r="C10" s="187">
        <v>12099462365</v>
      </c>
      <c r="D10" s="188">
        <v>0.1116</v>
      </c>
      <c r="E10" s="188" t="s">
        <v>202</v>
      </c>
      <c r="F10" s="189">
        <v>0.1116</v>
      </c>
      <c r="G10" s="190">
        <v>13502999.99934</v>
      </c>
      <c r="I10" s="119" t="s">
        <v>307</v>
      </c>
      <c r="J10" s="123">
        <v>28.79</v>
      </c>
      <c r="K10" s="123">
        <v>31.19</v>
      </c>
      <c r="L10" s="123">
        <v>36.020000000000003</v>
      </c>
      <c r="M10" s="123">
        <v>41.91</v>
      </c>
      <c r="N10" s="123">
        <v>47.62</v>
      </c>
      <c r="O10" s="123">
        <f>O9/COUNT(G3:G52)</f>
        <v>55.197518720529452</v>
      </c>
    </row>
    <row r="11" spans="2:15" x14ac:dyDescent="0.2">
      <c r="B11" s="112" t="s">
        <v>241</v>
      </c>
      <c r="C11" s="187">
        <v>568218435</v>
      </c>
      <c r="D11" s="188">
        <v>0.254</v>
      </c>
      <c r="E11" s="188" t="s">
        <v>204</v>
      </c>
      <c r="F11" s="189">
        <v>0.254</v>
      </c>
      <c r="G11" s="190">
        <v>1443274.8249000001</v>
      </c>
      <c r="I11" s="124" t="s">
        <v>308</v>
      </c>
    </row>
    <row r="12" spans="2:15" x14ac:dyDescent="0.2">
      <c r="B12" s="85" t="s">
        <v>242</v>
      </c>
      <c r="C12" s="187">
        <v>305972869</v>
      </c>
      <c r="D12" s="188">
        <v>0.244121</v>
      </c>
      <c r="E12" s="188" t="s">
        <v>202</v>
      </c>
      <c r="F12" s="189">
        <v>0.244121</v>
      </c>
      <c r="G12" s="190">
        <v>746944.02753149008</v>
      </c>
    </row>
    <row r="13" spans="2:15" s="168" customFormat="1" x14ac:dyDescent="0.2">
      <c r="B13" s="85" t="s">
        <v>395</v>
      </c>
      <c r="C13" s="187">
        <v>1846236442</v>
      </c>
      <c r="D13" s="188">
        <v>0.1195</v>
      </c>
      <c r="E13" s="188">
        <v>4.7600000000000003E-2</v>
      </c>
      <c r="F13" s="189">
        <v>0.1671</v>
      </c>
      <c r="G13" s="190">
        <v>3085061.0945819998</v>
      </c>
    </row>
    <row r="14" spans="2:15" s="168" customFormat="1" x14ac:dyDescent="0.2">
      <c r="B14" s="85" t="s">
        <v>244</v>
      </c>
      <c r="C14" s="187">
        <v>12533201435</v>
      </c>
      <c r="D14" s="188">
        <v>0.17</v>
      </c>
      <c r="E14" s="188">
        <v>0.1</v>
      </c>
      <c r="F14" s="189">
        <v>0.27</v>
      </c>
      <c r="G14" s="190">
        <v>33839643.874500006</v>
      </c>
    </row>
    <row r="15" spans="2:15" x14ac:dyDescent="0.2">
      <c r="B15" s="85" t="s">
        <v>396</v>
      </c>
      <c r="C15" s="187">
        <v>159600214782</v>
      </c>
      <c r="D15" s="188">
        <v>7.9100000000000004E-2</v>
      </c>
      <c r="E15" s="188">
        <v>2.0999999999999999E-3</v>
      </c>
      <c r="F15" s="189">
        <v>8.1200000000000008E-2</v>
      </c>
      <c r="G15" s="190">
        <v>129595374.40298401</v>
      </c>
    </row>
    <row r="16" spans="2:15" x14ac:dyDescent="0.2">
      <c r="B16" s="112" t="s">
        <v>245</v>
      </c>
      <c r="C16" s="187">
        <v>299480856454</v>
      </c>
      <c r="D16" s="188">
        <v>0.10351</v>
      </c>
      <c r="E16" s="188">
        <v>0.02</v>
      </c>
      <c r="F16" s="189">
        <v>0.12351000000000001</v>
      </c>
      <c r="G16" s="190">
        <v>369888805.80633545</v>
      </c>
    </row>
    <row r="17" spans="2:8" x14ac:dyDescent="0.2">
      <c r="B17" s="85" t="s">
        <v>246</v>
      </c>
      <c r="C17" s="187">
        <v>28589763180</v>
      </c>
      <c r="D17" s="188">
        <v>0.20529600000000001</v>
      </c>
      <c r="E17" s="188">
        <v>7.8044000000000002E-2</v>
      </c>
      <c r="F17" s="189">
        <v>0.28999999999999998</v>
      </c>
      <c r="G17" s="190">
        <v>82910313.222000003</v>
      </c>
    </row>
    <row r="18" spans="2:8" x14ac:dyDescent="0.2">
      <c r="B18" s="85" t="s">
        <v>247</v>
      </c>
      <c r="C18" s="187">
        <v>48912168164</v>
      </c>
      <c r="D18" s="188">
        <v>0.13</v>
      </c>
      <c r="E18" s="188" t="s">
        <v>202</v>
      </c>
      <c r="F18" s="189">
        <v>0.13</v>
      </c>
      <c r="G18" s="190">
        <v>63585818.613200009</v>
      </c>
    </row>
    <row r="19" spans="2:8" x14ac:dyDescent="0.2">
      <c r="B19" s="112" t="s">
        <v>292</v>
      </c>
      <c r="C19" s="187">
        <v>1062712570</v>
      </c>
      <c r="D19" s="188">
        <v>0.22</v>
      </c>
      <c r="E19" s="188">
        <v>0.05</v>
      </c>
      <c r="F19" s="189">
        <v>0.22</v>
      </c>
      <c r="G19" s="190">
        <v>2337967.6539999996</v>
      </c>
    </row>
    <row r="20" spans="2:8" x14ac:dyDescent="0.2">
      <c r="B20" s="85" t="s">
        <v>248</v>
      </c>
      <c r="C20" s="187">
        <v>10715707857</v>
      </c>
      <c r="D20" s="188">
        <v>0.15</v>
      </c>
      <c r="E20" s="188" t="s">
        <v>202</v>
      </c>
      <c r="F20" s="189">
        <v>0.15</v>
      </c>
      <c r="G20" s="190">
        <v>16073561.785499999</v>
      </c>
    </row>
    <row r="21" spans="2:8" x14ac:dyDescent="0.2">
      <c r="B21" s="85" t="s">
        <v>249</v>
      </c>
      <c r="C21" s="187">
        <v>13942288333</v>
      </c>
      <c r="D21" s="188">
        <v>0.14000000000000001</v>
      </c>
      <c r="E21" s="188">
        <v>0.03</v>
      </c>
      <c r="F21" s="189">
        <v>0.17</v>
      </c>
      <c r="G21" s="190">
        <v>23701890.166100003</v>
      </c>
    </row>
    <row r="22" spans="2:8" x14ac:dyDescent="0.2">
      <c r="B22" s="112" t="s">
        <v>250</v>
      </c>
      <c r="C22" s="187">
        <v>2438831067</v>
      </c>
      <c r="D22" s="188">
        <v>8.5264999999999994E-2</v>
      </c>
      <c r="E22" s="188">
        <v>0</v>
      </c>
      <c r="F22" s="189">
        <v>8.5264999999999994E-2</v>
      </c>
      <c r="G22" s="190">
        <v>2079469.3092775501</v>
      </c>
    </row>
    <row r="23" spans="2:8" x14ac:dyDescent="0.2">
      <c r="B23" s="112" t="s">
        <v>251</v>
      </c>
      <c r="C23" s="187">
        <v>231006626340</v>
      </c>
      <c r="D23" s="188">
        <v>8.1339999999999996E-2</v>
      </c>
      <c r="E23" s="188">
        <v>1.7752E-2</v>
      </c>
      <c r="F23" s="189">
        <v>9.9092E-2</v>
      </c>
      <c r="G23" s="190">
        <v>228909086.17283279</v>
      </c>
    </row>
    <row r="24" spans="2:8" x14ac:dyDescent="0.2">
      <c r="B24" s="112" t="s">
        <v>252</v>
      </c>
      <c r="C24" s="187">
        <v>5700710013</v>
      </c>
      <c r="D24" s="188">
        <v>0.21600800000000001</v>
      </c>
      <c r="E24" s="188">
        <v>2.0768999999999999E-2</v>
      </c>
      <c r="F24" s="189">
        <v>0.23677699999999999</v>
      </c>
      <c r="G24" s="190">
        <v>13497970.147481009</v>
      </c>
    </row>
    <row r="25" spans="2:8" x14ac:dyDescent="0.2">
      <c r="B25" s="112" t="s">
        <v>253</v>
      </c>
      <c r="C25" s="187">
        <v>3814307694</v>
      </c>
      <c r="D25" s="188">
        <v>0.17499999999999999</v>
      </c>
      <c r="E25" s="188">
        <v>0</v>
      </c>
      <c r="F25" s="189">
        <v>0.17499999999999999</v>
      </c>
      <c r="G25" s="190">
        <v>6675038.4644999988</v>
      </c>
      <c r="H25" s="122"/>
    </row>
    <row r="26" spans="2:8" x14ac:dyDescent="0.2">
      <c r="B26" s="112" t="s">
        <v>254</v>
      </c>
      <c r="C26" s="187">
        <v>16152838493</v>
      </c>
      <c r="D26" s="188">
        <v>0.25202200000000002</v>
      </c>
      <c r="E26" s="188">
        <v>6.7419000000000007E-2</v>
      </c>
      <c r="F26" s="189">
        <v>0.31944099999999997</v>
      </c>
      <c r="G26" s="190">
        <v>51598788.810424127</v>
      </c>
    </row>
    <row r="27" spans="2:8" x14ac:dyDescent="0.2">
      <c r="B27" s="112" t="s">
        <v>255</v>
      </c>
      <c r="C27" s="187">
        <v>15994239041</v>
      </c>
      <c r="D27" s="188">
        <v>0.21</v>
      </c>
      <c r="E27" s="188">
        <v>0.02</v>
      </c>
      <c r="F27" s="189">
        <v>0.23</v>
      </c>
      <c r="G27" s="190">
        <v>36786749.794300005</v>
      </c>
    </row>
    <row r="28" spans="2:8" x14ac:dyDescent="0.2">
      <c r="B28" s="85" t="s">
        <v>397</v>
      </c>
      <c r="C28" s="187">
        <v>222379383508</v>
      </c>
      <c r="D28" s="188">
        <v>0.08</v>
      </c>
      <c r="E28" s="188">
        <v>2.7799999999999998E-2</v>
      </c>
      <c r="F28" s="189">
        <v>0.10780000000000001</v>
      </c>
      <c r="G28" s="190">
        <v>239724975.42162403</v>
      </c>
    </row>
    <row r="29" spans="2:8" x14ac:dyDescent="0.2">
      <c r="B29" s="85" t="s">
        <v>256</v>
      </c>
      <c r="C29" s="187">
        <v>21169302776</v>
      </c>
      <c r="D29" s="188">
        <v>0.124795</v>
      </c>
      <c r="E29" s="188">
        <v>2.4986999999999999E-2</v>
      </c>
      <c r="F29" s="189">
        <v>0.149782</v>
      </c>
      <c r="G29" s="190">
        <v>31707805.083948322</v>
      </c>
    </row>
    <row r="30" spans="2:8" x14ac:dyDescent="0.2">
      <c r="B30" s="86" t="s">
        <v>257</v>
      </c>
      <c r="C30" s="187">
        <v>37691730549</v>
      </c>
      <c r="D30" s="188">
        <v>0.08</v>
      </c>
      <c r="E30" s="188">
        <v>0.01</v>
      </c>
      <c r="F30" s="189">
        <v>0.09</v>
      </c>
      <c r="G30" s="190">
        <v>33922557.494099997</v>
      </c>
    </row>
    <row r="31" spans="2:8" x14ac:dyDescent="0.2">
      <c r="B31" s="86" t="s">
        <v>258</v>
      </c>
      <c r="C31" s="187">
        <v>4458796811</v>
      </c>
      <c r="D31" s="188">
        <v>0.1164</v>
      </c>
      <c r="E31" s="188">
        <v>0</v>
      </c>
      <c r="F31" s="189">
        <v>0.1164</v>
      </c>
      <c r="G31" s="190">
        <v>5190039.4880039999</v>
      </c>
    </row>
    <row r="32" spans="2:8" x14ac:dyDescent="0.2">
      <c r="B32" s="112" t="s">
        <v>259</v>
      </c>
      <c r="C32" s="187">
        <v>4915077660</v>
      </c>
      <c r="D32" s="188">
        <v>7.3099999999999998E-2</v>
      </c>
      <c r="E32" s="188">
        <v>2.18E-2</v>
      </c>
      <c r="F32" s="189">
        <v>9.4899999999999998E-2</v>
      </c>
      <c r="G32" s="190">
        <v>4664408.6993399998</v>
      </c>
    </row>
    <row r="33" spans="2:7" x14ac:dyDescent="0.2">
      <c r="B33" s="112" t="s">
        <v>260</v>
      </c>
      <c r="C33" s="187">
        <v>4471645445</v>
      </c>
      <c r="D33" s="188">
        <v>4.4949999999999997E-2</v>
      </c>
      <c r="E33" s="188">
        <v>8.5050000000000001E-2</v>
      </c>
      <c r="F33" s="189">
        <v>0.13</v>
      </c>
      <c r="G33" s="190">
        <v>5813139.0784999998</v>
      </c>
    </row>
    <row r="34" spans="2:7" x14ac:dyDescent="0.2">
      <c r="B34" s="112" t="s">
        <v>261</v>
      </c>
      <c r="C34" s="187">
        <v>15295542779</v>
      </c>
      <c r="D34" s="188">
        <v>0.172599</v>
      </c>
      <c r="E34" s="188">
        <v>2.9124000000000001E-2</v>
      </c>
      <c r="F34" s="189">
        <v>0.20172300000000001</v>
      </c>
      <c r="G34" s="190">
        <v>30854627.760082174</v>
      </c>
    </row>
    <row r="35" spans="2:7" x14ac:dyDescent="0.2">
      <c r="B35" s="112" t="s">
        <v>398</v>
      </c>
      <c r="C35" s="187">
        <v>3975943386</v>
      </c>
      <c r="D35" s="188">
        <v>0.23</v>
      </c>
      <c r="E35" s="188">
        <v>0.04</v>
      </c>
      <c r="F35" s="189">
        <v>0.28000000000000003</v>
      </c>
      <c r="G35" s="190">
        <v>11132641.480800001</v>
      </c>
    </row>
    <row r="36" spans="2:7" s="168" customFormat="1" x14ac:dyDescent="0.2">
      <c r="B36" s="85" t="s">
        <v>263</v>
      </c>
      <c r="C36" s="187">
        <v>4641557094</v>
      </c>
      <c r="D36" s="188">
        <v>8.1500000000000003E-2</v>
      </c>
      <c r="E36" s="188">
        <v>0</v>
      </c>
      <c r="F36" s="189">
        <v>8.1500000000000003E-2</v>
      </c>
      <c r="G36" s="190">
        <v>3782869.0316099999</v>
      </c>
    </row>
    <row r="37" spans="2:7" x14ac:dyDescent="0.2">
      <c r="B37" s="112" t="s">
        <v>264</v>
      </c>
      <c r="C37" s="187">
        <v>181033368</v>
      </c>
      <c r="D37" s="188">
        <v>0.02</v>
      </c>
      <c r="E37" s="188">
        <v>0.33</v>
      </c>
      <c r="F37" s="189">
        <v>0.35</v>
      </c>
      <c r="G37" s="190">
        <v>633616.78799999994</v>
      </c>
    </row>
    <row r="38" spans="2:7" x14ac:dyDescent="0.2">
      <c r="B38" s="85" t="s">
        <v>265</v>
      </c>
      <c r="C38" s="187">
        <v>66630000000</v>
      </c>
      <c r="D38" s="188">
        <v>0.11</v>
      </c>
      <c r="E38" s="188">
        <v>0.06</v>
      </c>
      <c r="F38" s="189">
        <v>0.17</v>
      </c>
      <c r="G38" s="190">
        <v>113271000</v>
      </c>
    </row>
    <row r="39" spans="2:7" x14ac:dyDescent="0.2">
      <c r="B39" s="85" t="s">
        <v>266</v>
      </c>
      <c r="C39" s="187">
        <v>2547475073</v>
      </c>
      <c r="D39" s="188">
        <v>0.39270300000000002</v>
      </c>
      <c r="E39" s="188">
        <v>0</v>
      </c>
      <c r="F39" s="189">
        <v>0.39270300000000002</v>
      </c>
      <c r="G39" s="190">
        <v>10004011.03592319</v>
      </c>
    </row>
    <row r="40" spans="2:7" x14ac:dyDescent="0.2">
      <c r="B40" s="112" t="s">
        <v>267</v>
      </c>
      <c r="C40" s="187">
        <v>45214407716</v>
      </c>
      <c r="D40" s="188">
        <v>0.14000000000000001</v>
      </c>
      <c r="E40" s="188">
        <v>3.15E-2</v>
      </c>
      <c r="F40" s="189">
        <v>0.17150000000000001</v>
      </c>
      <c r="G40" s="190">
        <v>77542709.232940003</v>
      </c>
    </row>
    <row r="41" spans="2:7" x14ac:dyDescent="0.2">
      <c r="B41" s="112" t="s">
        <v>268</v>
      </c>
      <c r="C41" s="187">
        <v>3713809333</v>
      </c>
      <c r="D41" s="188">
        <v>0.15</v>
      </c>
      <c r="E41" s="188" t="s">
        <v>202</v>
      </c>
      <c r="F41" s="189">
        <v>0.15</v>
      </c>
      <c r="G41" s="190">
        <v>5570713.999499999</v>
      </c>
    </row>
    <row r="42" spans="2:7" x14ac:dyDescent="0.2">
      <c r="B42" s="85" t="s">
        <v>269</v>
      </c>
      <c r="C42" s="187">
        <v>219777576724</v>
      </c>
      <c r="D42" s="188">
        <v>0.122081</v>
      </c>
      <c r="E42" s="188">
        <v>8.0890000000000007E-3</v>
      </c>
      <c r="F42" s="189">
        <v>0.13017000000000001</v>
      </c>
      <c r="G42" s="190">
        <v>286084471.62163085</v>
      </c>
    </row>
    <row r="43" spans="2:7" x14ac:dyDescent="0.2">
      <c r="B43" s="112" t="s">
        <v>399</v>
      </c>
      <c r="C43" s="187">
        <v>6105206761</v>
      </c>
      <c r="D43" s="188">
        <v>0.14199999999999999</v>
      </c>
      <c r="E43" s="188">
        <v>4.1700000000000001E-2</v>
      </c>
      <c r="F43" s="189">
        <v>0.18369999999999997</v>
      </c>
      <c r="G43" s="190">
        <v>11215264.819956999</v>
      </c>
    </row>
    <row r="44" spans="2:7" x14ac:dyDescent="0.2">
      <c r="B44" s="85" t="s">
        <v>271</v>
      </c>
      <c r="C44" s="187">
        <v>6132683534</v>
      </c>
      <c r="D44" s="188">
        <v>0.123081</v>
      </c>
      <c r="E44" s="188">
        <v>0</v>
      </c>
      <c r="F44" s="189">
        <v>0.123081</v>
      </c>
      <c r="G44" s="190">
        <v>7548168.2204825403</v>
      </c>
    </row>
    <row r="45" spans="2:7" s="168" customFormat="1" x14ac:dyDescent="0.2">
      <c r="B45" s="85" t="s">
        <v>272</v>
      </c>
      <c r="C45" s="187">
        <v>14666509824</v>
      </c>
      <c r="D45" s="188">
        <v>0.11969399999999999</v>
      </c>
      <c r="E45" s="188">
        <v>3.4942000000000001E-2</v>
      </c>
      <c r="F45" s="189">
        <v>0.154636</v>
      </c>
      <c r="G45" s="190">
        <v>22679704.131440639</v>
      </c>
    </row>
    <row r="46" spans="2:7" x14ac:dyDescent="0.2">
      <c r="B46" s="112" t="s">
        <v>273</v>
      </c>
      <c r="C46" s="187">
        <v>14566136287</v>
      </c>
      <c r="D46" s="188">
        <v>0.14000000000000001</v>
      </c>
      <c r="E46" s="188" t="s">
        <v>202</v>
      </c>
      <c r="F46" s="189">
        <v>0.14000000000000001</v>
      </c>
      <c r="G46" s="190">
        <v>20392590.801800001</v>
      </c>
    </row>
    <row r="47" spans="2:7" x14ac:dyDescent="0.2">
      <c r="B47" s="85" t="s">
        <v>274</v>
      </c>
      <c r="C47" s="187">
        <v>13351962877</v>
      </c>
      <c r="D47" s="188">
        <v>0.16</v>
      </c>
      <c r="E47" s="188">
        <v>0.04</v>
      </c>
      <c r="F47" s="189">
        <v>0.2</v>
      </c>
      <c r="G47" s="190">
        <v>26703925.754000001</v>
      </c>
    </row>
    <row r="48" spans="2:7" x14ac:dyDescent="0.2">
      <c r="B48" s="85" t="s">
        <v>275</v>
      </c>
      <c r="C48" s="187">
        <v>1283546810</v>
      </c>
      <c r="D48" s="188">
        <v>0.25</v>
      </c>
      <c r="E48" s="188" t="s">
        <v>202</v>
      </c>
      <c r="F48" s="189">
        <v>0.25</v>
      </c>
      <c r="G48" s="190">
        <v>3208867.0249999999</v>
      </c>
    </row>
    <row r="49" spans="2:7" x14ac:dyDescent="0.2">
      <c r="B49" s="85" t="s">
        <v>276</v>
      </c>
      <c r="C49" s="187">
        <v>8003306610</v>
      </c>
      <c r="D49" s="188">
        <v>0.17280000000000001</v>
      </c>
      <c r="E49" s="188">
        <v>3.4799999999999998E-2</v>
      </c>
      <c r="F49" s="189">
        <v>0.20760000000000001</v>
      </c>
      <c r="G49" s="190">
        <v>16614864.522360001</v>
      </c>
    </row>
    <row r="50" spans="2:7" x14ac:dyDescent="0.2">
      <c r="B50" s="112" t="s">
        <v>277</v>
      </c>
      <c r="C50" s="187">
        <v>17923681369</v>
      </c>
      <c r="D50" s="188">
        <v>0.12</v>
      </c>
      <c r="E50" s="188">
        <v>0</v>
      </c>
      <c r="F50" s="189">
        <v>0.12</v>
      </c>
      <c r="G50" s="190">
        <v>21508417.642799996</v>
      </c>
    </row>
    <row r="51" spans="2:7" x14ac:dyDescent="0.2">
      <c r="B51" s="85" t="s">
        <v>210</v>
      </c>
      <c r="C51" s="187">
        <v>2439119993</v>
      </c>
      <c r="D51" s="188">
        <v>0.34</v>
      </c>
      <c r="E51" s="188">
        <v>0</v>
      </c>
      <c r="F51" s="189">
        <v>0.34</v>
      </c>
      <c r="G51" s="190">
        <v>8293007.9762000004</v>
      </c>
    </row>
    <row r="52" spans="2:7" x14ac:dyDescent="0.2">
      <c r="B52" s="85" t="s">
        <v>211</v>
      </c>
      <c r="C52" s="187">
        <v>5490697418</v>
      </c>
      <c r="D52" s="188">
        <v>0.13177</v>
      </c>
      <c r="E52" s="188">
        <v>0</v>
      </c>
      <c r="F52" s="189">
        <v>0.13177</v>
      </c>
      <c r="G52" s="190">
        <v>7235091.9876986006</v>
      </c>
    </row>
    <row r="53" spans="2:7" x14ac:dyDescent="0.2">
      <c r="B53" s="125" t="s">
        <v>309</v>
      </c>
      <c r="C53" s="126">
        <f>SUM(C3:C52)</f>
        <v>2125648054983</v>
      </c>
      <c r="D53" s="127">
        <f>AVERAGE(D3:D52)</f>
        <v>0.15167818</v>
      </c>
      <c r="E53" s="180">
        <f>AVERAGEIF(E3:E52, "&gt;0", E3:E52)</f>
        <v>4.5102062500000012E-2</v>
      </c>
      <c r="F53" s="128">
        <f>AVERAGEIF(F3:F52, "&gt;0", F3:F52)</f>
        <v>0.17987669999999997</v>
      </c>
      <c r="G53" s="129">
        <f>SUM(G3:G52)</f>
        <v>2759875936.0264726</v>
      </c>
    </row>
    <row r="54" spans="2:7" x14ac:dyDescent="0.2">
      <c r="B54" s="106"/>
      <c r="C54" s="130"/>
      <c r="D54" s="300" t="s">
        <v>310</v>
      </c>
      <c r="E54" s="300"/>
      <c r="F54" s="300"/>
      <c r="G54" s="131"/>
    </row>
    <row r="55" spans="2:7" x14ac:dyDescent="0.2">
      <c r="B55" s="124" t="s">
        <v>311</v>
      </c>
    </row>
  </sheetData>
  <mergeCells count="2">
    <mergeCell ref="C1:G1"/>
    <mergeCell ref="D54:F5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Local Revenue Survey FY21</vt:lpstr>
      <vt:lpstr>Cover</vt:lpstr>
      <vt:lpstr>T F summary</vt:lpstr>
      <vt:lpstr>TF by college</vt:lpstr>
      <vt:lpstr>DC by college</vt:lpstr>
      <vt:lpstr>DC summary</vt:lpstr>
      <vt:lpstr>DC costs</vt:lpstr>
      <vt:lpstr>BCMD</vt:lpstr>
      <vt:lpstr>Prop tax</vt:lpstr>
      <vt:lpstr>Local Revenue Survey</vt:lpstr>
      <vt:lpstr>FY20 OpRev</vt:lpstr>
    </vt:vector>
  </TitlesOfParts>
  <Manager/>
  <Company>tacc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 Hudson</dc:creator>
  <cp:keywords/>
  <dc:description/>
  <cp:lastModifiedBy>Chris Fernandez</cp:lastModifiedBy>
  <cp:revision/>
  <dcterms:created xsi:type="dcterms:W3CDTF">2016-10-28T19:31:02Z</dcterms:created>
  <dcterms:modified xsi:type="dcterms:W3CDTF">2022-02-01T16:20:11Z</dcterms:modified>
  <cp:category/>
  <cp:contentStatus/>
</cp:coreProperties>
</file>